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1.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drawings/drawing2.xml" ContentType="application/vnd.openxmlformats-officedocument.drawing+xml"/>
  <Override PartName="/xl/comments37.xml" ContentType="application/vnd.openxmlformats-officedocument.spreadsheetml.comments+xml"/>
  <Override PartName="/xl/drawings/drawing3.xml" ContentType="application/vnd.openxmlformats-officedocument.drawing+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drawings/drawing4.xml" ContentType="application/vnd.openxmlformats-officedocument.drawing+xml"/>
  <Override PartName="/xl/comments57.xml" ContentType="application/vnd.openxmlformats-officedocument.spreadsheetml.comments+xml"/>
  <Override PartName="/xl/drawings/drawing5.xml" ContentType="application/vnd.openxmlformats-officedocument.drawing+xml"/>
  <Override PartName="/xl/comments58.xml" ContentType="application/vnd.openxmlformats-officedocument.spreadsheetml.comments+xml"/>
  <Override PartName="/xl/drawings/drawing6.xml" ContentType="application/vnd.openxmlformats-officedocument.drawing+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drawings/drawing7.xml" ContentType="application/vnd.openxmlformats-officedocument.drawing+xml"/>
  <Override PartName="/xl/comments62.xml" ContentType="application/vnd.openxmlformats-officedocument.spreadsheetml.comments+xml"/>
  <Override PartName="/xl/drawings/drawing8.xml" ContentType="application/vnd.openxmlformats-officedocument.drawing+xml"/>
  <Override PartName="/xl/comments63.xml" ContentType="application/vnd.openxmlformats-officedocument.spreadsheetml.comments+xml"/>
  <Override PartName="/xl/drawings/drawing9.xml" ContentType="application/vnd.openxmlformats-officedocument.drawing+xml"/>
  <Override PartName="/xl/comments64.xml" ContentType="application/vnd.openxmlformats-officedocument.spreadsheetml.comments+xml"/>
  <Override PartName="/xl/drawings/drawing10.xml" ContentType="application/vnd.openxmlformats-officedocument.drawing+xml"/>
  <Override PartName="/xl/comments65.xml" ContentType="application/vnd.openxmlformats-officedocument.spreadsheetml.comments+xml"/>
  <Override PartName="/xl/drawings/drawing11.xml" ContentType="application/vnd.openxmlformats-officedocument.drawing+xml"/>
  <Override PartName="/xl/comments66.xml" ContentType="application/vnd.openxmlformats-officedocument.spreadsheetml.comments+xml"/>
  <Override PartName="/xl/drawings/drawing12.xml" ContentType="application/vnd.openxmlformats-officedocument.drawing+xml"/>
  <Override PartName="/xl/comments67.xml" ContentType="application/vnd.openxmlformats-officedocument.spreadsheetml.comments+xml"/>
  <Override PartName="/xl/drawings/drawing13.xml" ContentType="application/vnd.openxmlformats-officedocument.drawing+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0.31.30.190\500_選挙\010 選挙執行\※2026_02衆院選\（田中、高橋）政党・立候補予定者説明会\11 届出書類作成ソフト（およそ修正済）\"/>
    </mc:Choice>
  </mc:AlternateContent>
  <xr:revisionPtr revIDLastSave="0" documentId="13_ncr:1_{061DC8D3-5504-4DF9-BE3D-3ACCF57DF5E5}" xr6:coauthVersionLast="47" xr6:coauthVersionMax="47" xr10:uidLastSave="{00000000-0000-0000-0000-000000000000}"/>
  <bookViews>
    <workbookView xWindow="28680" yWindow="-120" windowWidth="29040" windowHeight="15720" tabRatio="815" xr2:uid="{00000000-000D-0000-FFFF-FFFF00000000}"/>
  </bookViews>
  <sheets>
    <sheet name="目次" sheetId="4" r:id="rId1"/>
    <sheet name="入力シート" sheetId="2" r:id="rId2"/>
    <sheet name="開票立会人入力シート" sheetId="43" r:id="rId3"/>
    <sheet name="本人届出１" sheetId="109" r:id="rId4"/>
    <sheet name="本人届出２" sheetId="60" r:id="rId5"/>
    <sheet name="本人届出３" sheetId="110" r:id="rId6"/>
    <sheet name="本人届出４" sheetId="111" r:id="rId7"/>
    <sheet name="本人届出５" sheetId="3" r:id="rId8"/>
    <sheet name="本人届出６" sheetId="7" r:id="rId9"/>
    <sheet name="本人届出７" sheetId="8" r:id="rId10"/>
    <sheet name="本人届出８" sheetId="10" r:id="rId11"/>
    <sheet name="本人届出９" sheetId="11" r:id="rId12"/>
    <sheet name="本人届出１０" sheetId="12" r:id="rId13"/>
    <sheet name="本人届出１１" sheetId="13" r:id="rId14"/>
    <sheet name="本人届出１２" sheetId="14" r:id="rId15"/>
    <sheet name="本人届出１３" sheetId="15" r:id="rId16"/>
    <sheet name="本人届出１４" sheetId="16" r:id="rId17"/>
    <sheet name="本人届出１５" sheetId="21" r:id="rId18"/>
    <sheet name="本人届出１６" sheetId="54" r:id="rId19"/>
    <sheet name="本人届出１７" sheetId="17" r:id="rId20"/>
    <sheet name="本人届出１８" sheetId="19" r:id="rId21"/>
    <sheet name="本人届出１９" sheetId="18" r:id="rId22"/>
    <sheet name="本人届出２０" sheetId="44" r:id="rId23"/>
    <sheet name="本人届出２１" sheetId="20" r:id="rId24"/>
    <sheet name="公営１" sheetId="22" r:id="rId25"/>
    <sheet name="公営２" sheetId="23" r:id="rId26"/>
    <sheet name="公営３その１" sheetId="24" r:id="rId27"/>
    <sheet name="公営３内訳１" sheetId="25" r:id="rId28"/>
    <sheet name="公営３その２" sheetId="116" r:id="rId29"/>
    <sheet name="公営３内訳２" sheetId="41" r:id="rId30"/>
    <sheet name="公営４" sheetId="26" r:id="rId31"/>
    <sheet name="公営５" sheetId="27" r:id="rId32"/>
    <sheet name="公営６" sheetId="28" r:id="rId33"/>
    <sheet name="公営７" sheetId="29" r:id="rId34"/>
    <sheet name="公営８" sheetId="30" r:id="rId35"/>
    <sheet name="公営９" sheetId="31" r:id="rId36"/>
    <sheet name="公営１０" sheetId="32" r:id="rId37"/>
    <sheet name="公営１１" sheetId="33" r:id="rId38"/>
    <sheet name="公営１２" sheetId="34" r:id="rId39"/>
    <sheet name="公営１３" sheetId="45" r:id="rId40"/>
    <sheet name="公営１４" sheetId="46" r:id="rId41"/>
    <sheet name="公営１５" sheetId="47" r:id="rId42"/>
    <sheet name="公営１６" sheetId="48" r:id="rId43"/>
    <sheet name="公営１７" sheetId="75" r:id="rId44"/>
    <sheet name="公営１８" sheetId="76" r:id="rId45"/>
    <sheet name="公営１９" sheetId="77" r:id="rId46"/>
    <sheet name="公営２０" sheetId="78" r:id="rId47"/>
    <sheet name="公営２１" sheetId="79" r:id="rId48"/>
    <sheet name="公営２２" sheetId="80" r:id="rId49"/>
    <sheet name="公営２３" sheetId="81" r:id="rId50"/>
    <sheet name="公営２４" sheetId="82" r:id="rId51"/>
    <sheet name="公営２５" sheetId="83" r:id="rId52"/>
    <sheet name="公営２６" sheetId="84" r:id="rId53"/>
    <sheet name="公営２７" sheetId="85" r:id="rId54"/>
    <sheet name="公営２８" sheetId="86" r:id="rId55"/>
    <sheet name="公営２９" sheetId="87" r:id="rId56"/>
    <sheet name="公営３０" sheetId="88" r:id="rId57"/>
    <sheet name="公営３１" sheetId="89" r:id="rId58"/>
    <sheet name="公営３２" sheetId="90" r:id="rId59"/>
    <sheet name="公営３３" sheetId="68" r:id="rId60"/>
    <sheet name="公営３４" sheetId="69" r:id="rId61"/>
    <sheet name="公営３５" sheetId="70" r:id="rId62"/>
    <sheet name="公営３６" sheetId="71" r:id="rId63"/>
    <sheet name="公営３７" sheetId="74" r:id="rId64"/>
    <sheet name="契約１" sheetId="36" r:id="rId65"/>
    <sheet name="契約２" sheetId="37" r:id="rId66"/>
    <sheet name="契約３" sheetId="38" r:id="rId67"/>
    <sheet name="契約４" sheetId="39" r:id="rId68"/>
    <sheet name="契約５" sheetId="91" r:id="rId69"/>
    <sheet name="契約６" sheetId="51" r:id="rId70"/>
    <sheet name="契約７" sheetId="92" r:id="rId71"/>
    <sheet name="契約８" sheetId="93" r:id="rId72"/>
    <sheet name="契約９" sheetId="94" r:id="rId73"/>
    <sheet name="契約１０" sheetId="40" r:id="rId74"/>
    <sheet name="参考様式1" sheetId="112" r:id="rId75"/>
    <sheet name="参考様式2" sheetId="114" r:id="rId76"/>
  </sheets>
  <definedNames>
    <definedName name="_xlnm.Print_Area" localSheetId="2">開票立会人入力シート!$A$1:$O$44</definedName>
    <definedName name="_xlnm.Print_Area" localSheetId="73">契約１０!$A$1:$P$46</definedName>
    <definedName name="_xlnm.Print_Area" localSheetId="65">契約２!$A$1:$P$54</definedName>
    <definedName name="_xlnm.Print_Area" localSheetId="66">契約３!$A$1:$P$51</definedName>
    <definedName name="_xlnm.Print_Area" localSheetId="67">契約４!$A$1:$P$46</definedName>
    <definedName name="_xlnm.Print_Area" localSheetId="68">契約５!$A$1:$P$46</definedName>
    <definedName name="_xlnm.Print_Area" localSheetId="69">契約６!$A$1:$P$46</definedName>
    <definedName name="_xlnm.Print_Area" localSheetId="70">契約７!$A$1:$P$46</definedName>
    <definedName name="_xlnm.Print_Area" localSheetId="71">契約８!$A$1:$P$46</definedName>
    <definedName name="_xlnm.Print_Area" localSheetId="72">契約９!$A$1:$P$46</definedName>
    <definedName name="_xlnm.Print_Area" localSheetId="24">公営１!$A$1:$P$54</definedName>
    <definedName name="_xlnm.Print_Area" localSheetId="36">公営１０!$A$1:$O$41</definedName>
    <definedName name="_xlnm.Print_Area" localSheetId="37">公営１１!$A$1:$P$42</definedName>
    <definedName name="_xlnm.Print_Area" localSheetId="38">公営１２!$A$1:$T$50</definedName>
    <definedName name="_xlnm.Print_Area" localSheetId="39">公営１３!$A$1:$O$35</definedName>
    <definedName name="_xlnm.Print_Area" localSheetId="40">公営１４!$A$1:$P$45</definedName>
    <definedName name="_xlnm.Print_Area" localSheetId="41">公営１５!$A$1:$O$41</definedName>
    <definedName name="_xlnm.Print_Area" localSheetId="42">公営１６!$A$1:$P$48</definedName>
    <definedName name="_xlnm.Print_Area" localSheetId="43">公営１７!$A$1:$T$58</definedName>
    <definedName name="_xlnm.Print_Area" localSheetId="44">公営１８!$A$1:$O$35</definedName>
    <definedName name="_xlnm.Print_Area" localSheetId="45">公営１９!$A$1:$P$45</definedName>
    <definedName name="_xlnm.Print_Area" localSheetId="25">公営２!$A$1:$O$46</definedName>
    <definedName name="_xlnm.Print_Area" localSheetId="46">公営２０!$A$1:$O$40</definedName>
    <definedName name="_xlnm.Print_Area" localSheetId="47">公営２１!$A$1:$P$44</definedName>
    <definedName name="_xlnm.Print_Area" localSheetId="48">公営２２!$A$1:$T$50</definedName>
    <definedName name="_xlnm.Print_Area" localSheetId="49">公営２３!$A$1:$O$36</definedName>
    <definedName name="_xlnm.Print_Area" localSheetId="50">公営２４!$A$1:$P$46</definedName>
    <definedName name="_xlnm.Print_Area" localSheetId="51">公営２５!$A$1:$O$40</definedName>
    <definedName name="_xlnm.Print_Area" localSheetId="52">公営２６!$A$1:$P$43</definedName>
    <definedName name="_xlnm.Print_Area" localSheetId="53">公営２７!$A$1:$T$51</definedName>
    <definedName name="_xlnm.Print_Area" localSheetId="54">公営２８!$A$1:$O$36</definedName>
    <definedName name="_xlnm.Print_Area" localSheetId="55">公営２９!$A$1:$P$46</definedName>
    <definedName name="_xlnm.Print_Area" localSheetId="56">公営３０!$A$1:$O$40</definedName>
    <definedName name="_xlnm.Print_Area" localSheetId="57">公営３１!$A$1:$P$43</definedName>
    <definedName name="_xlnm.Print_Area" localSheetId="58">公営３２!$A$1:$T$51</definedName>
    <definedName name="_xlnm.Print_Area" localSheetId="59">公営３３!$A$1:$O$35</definedName>
    <definedName name="_xlnm.Print_Area" localSheetId="60">公営３４!$A$1:$P$46</definedName>
    <definedName name="_xlnm.Print_Area" localSheetId="61">公営３５!$A$1:$O$41</definedName>
    <definedName name="_xlnm.Print_Area" localSheetId="62">公営３６!$A$1:$P$40</definedName>
    <definedName name="_xlnm.Print_Area" localSheetId="63">公営３７!$A$1:$T$56</definedName>
    <definedName name="_xlnm.Print_Area" localSheetId="26">公営３その１!$A$1:$O$47</definedName>
    <definedName name="_xlnm.Print_Area" localSheetId="28">公営３その２!$A$1:$O$141</definedName>
    <definedName name="_xlnm.Print_Area" localSheetId="27">公営３内訳１!$A$1:$T$23</definedName>
    <definedName name="_xlnm.Print_Area" localSheetId="29">公営３内訳２!$A$1:$T$87</definedName>
    <definedName name="_xlnm.Print_Area" localSheetId="30">公営４!$A$1:$Q$53</definedName>
    <definedName name="_xlnm.Print_Area" localSheetId="31">公営５!$A$1:$O$46</definedName>
    <definedName name="_xlnm.Print_Area" localSheetId="32">公営６!$A$1:$Q$49</definedName>
    <definedName name="_xlnm.Print_Area" localSheetId="33">公営７!$A$1:$P$45</definedName>
    <definedName name="_xlnm.Print_Area" localSheetId="35">公営９!$A$1:$P$46</definedName>
    <definedName name="_xlnm.Print_Area" localSheetId="1">入力シート!$A$1:$E$100</definedName>
    <definedName name="_xlnm.Print_Area" localSheetId="3">本人届出１!$A$1:$N$69</definedName>
    <definedName name="_xlnm.Print_Area" localSheetId="12">本人届出１０!$A$1:$N$90</definedName>
    <definedName name="_xlnm.Print_Area" localSheetId="13">本人届出１１!$A$1:$N$84</definedName>
    <definedName name="_xlnm.Print_Area" localSheetId="14">本人届出１２!$A$1:$N$39</definedName>
    <definedName name="_xlnm.Print_Area" localSheetId="15">本人届出１３!$A$1:$N$38</definedName>
    <definedName name="_xlnm.Print_Area" localSheetId="16">本人届出１４!$A$1:$N$35</definedName>
    <definedName name="_xlnm.Print_Area" localSheetId="17">本人届出１５!$A$1:$Q$81</definedName>
    <definedName name="_xlnm.Print_Area" localSheetId="18">本人届出１６!$A$1:$W$4</definedName>
    <definedName name="_xlnm.Print_Area" localSheetId="19">本人届出１７!$A$1:$I$50</definedName>
    <definedName name="_xlnm.Print_Area" localSheetId="20">本人届出１８!$A$1:$I$41</definedName>
    <definedName name="_xlnm.Print_Area" localSheetId="21">本人届出１９!$A$1:$I$41</definedName>
    <definedName name="_xlnm.Print_Area" localSheetId="4">本人届出２!$A$1:$J$38</definedName>
    <definedName name="_xlnm.Print_Area" localSheetId="22">本人届出２０!$A$1:$I$49</definedName>
    <definedName name="_xlnm.Print_Area" localSheetId="23">本人届出２１!$A$1:$N$38</definedName>
    <definedName name="_xlnm.Print_Area" localSheetId="5">本人届出３!$A$1:$J$36</definedName>
    <definedName name="_xlnm.Print_Area" localSheetId="6">本人届出４!$A$1:$I$37</definedName>
    <definedName name="_xlnm.Print_Area" localSheetId="7">本人届出５!$A$1:$O$41</definedName>
    <definedName name="_xlnm.Print_Area" localSheetId="8">本人届出６!$A$1:$N$52</definedName>
    <definedName name="_xlnm.Print_Area" localSheetId="9">本人届出７!$A$1:$N$38</definedName>
    <definedName name="_xlnm.Print_Area" localSheetId="10">本人届出８!$A$1:$N$1960</definedName>
    <definedName name="_xlnm.Print_Area" localSheetId="11">本人届出９!$A$1:$O$1520</definedName>
    <definedName name="_xlnm.Print_Area" localSheetId="0">目次!$A$1:$R$46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 l="1"/>
  <c r="J40" i="90"/>
  <c r="J40" i="85"/>
  <c r="J39" i="80"/>
  <c r="J39" i="75"/>
  <c r="J39" i="34"/>
  <c r="P39" i="34"/>
  <c r="H39" i="75"/>
  <c r="Z37" i="75" l="1"/>
  <c r="G36" i="109"/>
  <c r="J12" i="2"/>
  <c r="J11" i="2"/>
  <c r="J10" i="2"/>
  <c r="B22" i="27"/>
  <c r="G120" i="116"/>
  <c r="E120" i="116"/>
  <c r="G73" i="116"/>
  <c r="E73" i="116"/>
  <c r="G26" i="116"/>
  <c r="E26" i="116"/>
  <c r="K118" i="116" l="1"/>
  <c r="B118" i="116"/>
  <c r="B24" i="116"/>
  <c r="K24" i="116"/>
  <c r="B71" i="116"/>
  <c r="K71" i="116" l="1"/>
  <c r="E4" i="2" l="1"/>
  <c r="H39" i="74" s="1"/>
  <c r="E49" i="2"/>
  <c r="E24" i="2"/>
  <c r="A21" i="114"/>
  <c r="L21" i="114"/>
  <c r="F8" i="17"/>
  <c r="A19" i="15"/>
  <c r="A20" i="14"/>
  <c r="A1492" i="11"/>
  <c r="A1454" i="11"/>
  <c r="A1416" i="11"/>
  <c r="A1378" i="11"/>
  <c r="A1340" i="11"/>
  <c r="A1302" i="11"/>
  <c r="A1264" i="11"/>
  <c r="A1226" i="11"/>
  <c r="A1188" i="11"/>
  <c r="A1150" i="11"/>
  <c r="A1112" i="11"/>
  <c r="A1074" i="11"/>
  <c r="A1036" i="11"/>
  <c r="A998" i="11"/>
  <c r="A960" i="11"/>
  <c r="A922" i="11"/>
  <c r="A884" i="11"/>
  <c r="A846" i="11"/>
  <c r="A808" i="11"/>
  <c r="A770" i="11"/>
  <c r="A732" i="11"/>
  <c r="A694" i="11"/>
  <c r="A656" i="11"/>
  <c r="A618" i="11"/>
  <c r="A580" i="11"/>
  <c r="A542" i="11"/>
  <c r="A504" i="11"/>
  <c r="A466" i="11"/>
  <c r="A428" i="11"/>
  <c r="A390" i="11"/>
  <c r="A352" i="11"/>
  <c r="A314" i="11"/>
  <c r="A276" i="11"/>
  <c r="A238" i="11"/>
  <c r="A200" i="11"/>
  <c r="A162" i="11"/>
  <c r="A124" i="11"/>
  <c r="A86" i="11"/>
  <c r="A48" i="11"/>
  <c r="A10" i="11"/>
  <c r="A10" i="8"/>
  <c r="M20" i="3"/>
  <c r="A20" i="3"/>
  <c r="F18" i="60"/>
  <c r="A6" i="109"/>
  <c r="G18" i="112"/>
  <c r="E74" i="13"/>
  <c r="E32" i="13"/>
  <c r="L10" i="94"/>
  <c r="K10" i="94"/>
  <c r="L10" i="92"/>
  <c r="K10" i="92"/>
  <c r="P5" i="43"/>
  <c r="P6" i="43"/>
  <c r="P7" i="43"/>
  <c r="P8" i="43"/>
  <c r="P9" i="43"/>
  <c r="P10" i="43"/>
  <c r="P11" i="43"/>
  <c r="P12" i="43"/>
  <c r="P13" i="43"/>
  <c r="P14" i="43"/>
  <c r="P15" i="43"/>
  <c r="P16" i="43"/>
  <c r="P17" i="43"/>
  <c r="P18" i="43"/>
  <c r="P19" i="43"/>
  <c r="P20" i="43"/>
  <c r="P21" i="43"/>
  <c r="P22" i="43"/>
  <c r="P23" i="43"/>
  <c r="P24" i="43"/>
  <c r="P25" i="43"/>
  <c r="P26" i="43"/>
  <c r="P27" i="43"/>
  <c r="P28" i="43"/>
  <c r="P29" i="43"/>
  <c r="P30" i="43"/>
  <c r="P31" i="43"/>
  <c r="P32" i="43"/>
  <c r="P33" i="43"/>
  <c r="P34" i="43"/>
  <c r="P35" i="43"/>
  <c r="P36" i="43"/>
  <c r="P37" i="43"/>
  <c r="P38" i="43"/>
  <c r="P39" i="43"/>
  <c r="P40" i="43"/>
  <c r="P41" i="43"/>
  <c r="P42" i="43"/>
  <c r="P43" i="43"/>
  <c r="P4" i="43"/>
  <c r="P3" i="43"/>
  <c r="E3" i="2"/>
  <c r="E2" i="2"/>
  <c r="K41" i="7" s="1"/>
  <c r="E5" i="2"/>
  <c r="P33" i="74" s="1"/>
  <c r="F11" i="112"/>
  <c r="G21" i="112"/>
  <c r="J21" i="112"/>
  <c r="G10" i="40"/>
  <c r="K10" i="40"/>
  <c r="L10" i="40"/>
  <c r="E33" i="40"/>
  <c r="I35" i="40"/>
  <c r="F37" i="40"/>
  <c r="H37" i="40"/>
  <c r="G10" i="94"/>
  <c r="E33" i="94"/>
  <c r="I35" i="94"/>
  <c r="F37" i="94"/>
  <c r="H37" i="94"/>
  <c r="G10" i="93"/>
  <c r="K10" i="93"/>
  <c r="L10" i="93"/>
  <c r="E33" i="93"/>
  <c r="I35" i="93"/>
  <c r="F37" i="93"/>
  <c r="H37" i="93"/>
  <c r="G10" i="92"/>
  <c r="E33" i="92"/>
  <c r="I35" i="92"/>
  <c r="F37" i="92"/>
  <c r="H37" i="92"/>
  <c r="G10" i="51"/>
  <c r="K10" i="51"/>
  <c r="L10" i="51"/>
  <c r="E33" i="51"/>
  <c r="I35" i="51"/>
  <c r="F37" i="51"/>
  <c r="H37" i="51"/>
  <c r="G10" i="91"/>
  <c r="K10" i="91"/>
  <c r="L10" i="91"/>
  <c r="E33" i="91"/>
  <c r="I35" i="91"/>
  <c r="F37" i="91"/>
  <c r="H37" i="91"/>
  <c r="G10" i="39"/>
  <c r="K10" i="39"/>
  <c r="L10" i="39"/>
  <c r="E35" i="39"/>
  <c r="I37" i="39"/>
  <c r="F39" i="39"/>
  <c r="H39" i="39"/>
  <c r="G10" i="38"/>
  <c r="K10" i="38"/>
  <c r="L10" i="38"/>
  <c r="E38" i="38"/>
  <c r="I40" i="38"/>
  <c r="F42" i="38"/>
  <c r="H42" i="38"/>
  <c r="G10" i="37"/>
  <c r="K10" i="37"/>
  <c r="L10" i="37"/>
  <c r="E41" i="37"/>
  <c r="I43" i="37"/>
  <c r="F45" i="37"/>
  <c r="H45" i="37"/>
  <c r="G10" i="36"/>
  <c r="K10" i="36"/>
  <c r="L10" i="36"/>
  <c r="E41" i="36"/>
  <c r="I43" i="36"/>
  <c r="F45" i="36"/>
  <c r="H45" i="36"/>
  <c r="B22" i="74"/>
  <c r="M22" i="74"/>
  <c r="F24" i="74"/>
  <c r="J24" i="74"/>
  <c r="F39" i="74"/>
  <c r="J9" i="71"/>
  <c r="K9" i="71"/>
  <c r="K11" i="71"/>
  <c r="M11" i="71"/>
  <c r="B23" i="70"/>
  <c r="K23" i="70"/>
  <c r="E26" i="70"/>
  <c r="G26" i="70"/>
  <c r="J9" i="69"/>
  <c r="K9" i="69"/>
  <c r="J11" i="69"/>
  <c r="L11" i="69"/>
  <c r="I10" i="68"/>
  <c r="J10" i="68"/>
  <c r="J12" i="68"/>
  <c r="L12" i="68"/>
  <c r="B23" i="90"/>
  <c r="M23" i="90"/>
  <c r="F25" i="90"/>
  <c r="J25" i="90"/>
  <c r="F40" i="90"/>
  <c r="L40" i="90"/>
  <c r="N40" i="90"/>
  <c r="P40" i="90"/>
  <c r="J13" i="89"/>
  <c r="K13" i="89"/>
  <c r="K15" i="89"/>
  <c r="M15" i="89"/>
  <c r="B22" i="88"/>
  <c r="K22" i="88"/>
  <c r="E25" i="88"/>
  <c r="G25" i="88"/>
  <c r="J9" i="87"/>
  <c r="K9" i="87"/>
  <c r="J11" i="87"/>
  <c r="L11" i="87"/>
  <c r="I10" i="86"/>
  <c r="J10" i="86"/>
  <c r="J12" i="86"/>
  <c r="L12" i="86"/>
  <c r="B23" i="85"/>
  <c r="M23" i="85"/>
  <c r="F25" i="85"/>
  <c r="J25" i="85"/>
  <c r="F40" i="85"/>
  <c r="L40" i="85"/>
  <c r="N40" i="85"/>
  <c r="P40" i="85"/>
  <c r="J13" i="84"/>
  <c r="K13" i="84"/>
  <c r="K15" i="84"/>
  <c r="M15" i="84"/>
  <c r="B22" i="83"/>
  <c r="K22" i="83"/>
  <c r="E25" i="83"/>
  <c r="G25" i="83"/>
  <c r="J9" i="82"/>
  <c r="K9" i="82"/>
  <c r="J11" i="82"/>
  <c r="L11" i="82"/>
  <c r="I10" i="81"/>
  <c r="J10" i="81"/>
  <c r="J12" i="81"/>
  <c r="L12" i="81"/>
  <c r="B22" i="80"/>
  <c r="M22" i="80"/>
  <c r="F24" i="80"/>
  <c r="J24" i="80"/>
  <c r="F39" i="80"/>
  <c r="L39" i="80"/>
  <c r="N39" i="80"/>
  <c r="P39" i="80"/>
  <c r="J13" i="79"/>
  <c r="K13" i="79"/>
  <c r="K15" i="79"/>
  <c r="M15" i="79"/>
  <c r="B22" i="78"/>
  <c r="K22" i="78"/>
  <c r="E25" i="78"/>
  <c r="G25" i="78"/>
  <c r="J9" i="77"/>
  <c r="K9" i="77"/>
  <c r="J11" i="77"/>
  <c r="L11" i="77"/>
  <c r="I10" i="76"/>
  <c r="J10" i="76"/>
  <c r="J12" i="76"/>
  <c r="L12" i="76"/>
  <c r="B22" i="75"/>
  <c r="M22" i="75"/>
  <c r="F24" i="75"/>
  <c r="J24" i="75"/>
  <c r="F39" i="75"/>
  <c r="J12" i="48"/>
  <c r="K12" i="48"/>
  <c r="K14" i="48"/>
  <c r="M14" i="48"/>
  <c r="B23" i="47"/>
  <c r="K23" i="47"/>
  <c r="E26" i="47"/>
  <c r="G26" i="47"/>
  <c r="J9" i="46"/>
  <c r="K9" i="46"/>
  <c r="J11" i="46"/>
  <c r="L11" i="46"/>
  <c r="I10" i="45"/>
  <c r="J10" i="45"/>
  <c r="J12" i="45"/>
  <c r="L12" i="45"/>
  <c r="B22" i="34"/>
  <c r="M22" i="34"/>
  <c r="F24" i="34"/>
  <c r="J24" i="34"/>
  <c r="F39" i="34"/>
  <c r="L39" i="34"/>
  <c r="N39" i="34"/>
  <c r="J12" i="33"/>
  <c r="K12" i="33"/>
  <c r="K14" i="33"/>
  <c r="M14" i="33"/>
  <c r="B23" i="32"/>
  <c r="K23" i="32"/>
  <c r="E26" i="32"/>
  <c r="G26" i="32"/>
  <c r="J9" i="31"/>
  <c r="K9" i="31"/>
  <c r="J11" i="31"/>
  <c r="L11" i="31"/>
  <c r="I10" i="30"/>
  <c r="J10" i="30"/>
  <c r="J12" i="30"/>
  <c r="L12" i="30"/>
  <c r="I9" i="29"/>
  <c r="J9" i="29"/>
  <c r="K11" i="29"/>
  <c r="M11" i="29"/>
  <c r="J9" i="28"/>
  <c r="K9" i="28"/>
  <c r="L11" i="28"/>
  <c r="M11" i="28"/>
  <c r="L22" i="27"/>
  <c r="E25" i="27"/>
  <c r="G25" i="27"/>
  <c r="J9" i="26"/>
  <c r="K9" i="26"/>
  <c r="J11" i="26"/>
  <c r="L11" i="26"/>
  <c r="I11" i="41"/>
  <c r="R11" i="41" s="1"/>
  <c r="P11" i="41"/>
  <c r="I12" i="41"/>
  <c r="P12" i="41"/>
  <c r="R12" i="41" s="1"/>
  <c r="I13" i="41"/>
  <c r="R13" i="41" s="1"/>
  <c r="P13" i="41"/>
  <c r="I14" i="41"/>
  <c r="R14" i="41" s="1"/>
  <c r="P14" i="41"/>
  <c r="I15" i="41"/>
  <c r="P15" i="41"/>
  <c r="I16" i="41"/>
  <c r="R16" i="41" s="1"/>
  <c r="P16" i="41"/>
  <c r="I17" i="41"/>
  <c r="P17" i="41"/>
  <c r="R17" i="41" s="1"/>
  <c r="I18" i="41"/>
  <c r="R18" i="41" s="1"/>
  <c r="P18" i="41"/>
  <c r="I19" i="41"/>
  <c r="P19" i="41"/>
  <c r="I20" i="41"/>
  <c r="R20" i="41"/>
  <c r="P20" i="41"/>
  <c r="I21" i="41"/>
  <c r="P21" i="41"/>
  <c r="R21" i="41"/>
  <c r="I22" i="41"/>
  <c r="R22" i="41" s="1"/>
  <c r="P22" i="41"/>
  <c r="M36" i="41"/>
  <c r="M48" i="41" s="1"/>
  <c r="R48" i="41" s="1"/>
  <c r="D66" i="116" s="1"/>
  <c r="M37" i="41"/>
  <c r="M38" i="41"/>
  <c r="M39" i="41"/>
  <c r="M40" i="41"/>
  <c r="M41" i="41"/>
  <c r="M42" i="41"/>
  <c r="M43" i="41"/>
  <c r="M44" i="41"/>
  <c r="M45" i="41"/>
  <c r="M46" i="41"/>
  <c r="M47" i="41"/>
  <c r="N67" i="41"/>
  <c r="N68" i="41"/>
  <c r="N69" i="41"/>
  <c r="N70" i="41"/>
  <c r="N71" i="41"/>
  <c r="N72" i="41"/>
  <c r="N73" i="41"/>
  <c r="N74" i="41"/>
  <c r="N80" i="41" s="1"/>
  <c r="N75" i="41"/>
  <c r="N76" i="41"/>
  <c r="N77" i="41"/>
  <c r="N78" i="41"/>
  <c r="N79" i="41"/>
  <c r="I7" i="25"/>
  <c r="R7" i="25" s="1"/>
  <c r="P7" i="25"/>
  <c r="I8" i="25"/>
  <c r="P8" i="25"/>
  <c r="R8" i="25"/>
  <c r="I9" i="25"/>
  <c r="R9" i="25" s="1"/>
  <c r="P9" i="25"/>
  <c r="I10" i="25"/>
  <c r="P10" i="25"/>
  <c r="R10" i="25" s="1"/>
  <c r="I11" i="25"/>
  <c r="R11" i="25"/>
  <c r="P11" i="25"/>
  <c r="I12" i="25"/>
  <c r="P12" i="25"/>
  <c r="R12" i="25"/>
  <c r="I13" i="25"/>
  <c r="R13" i="25" s="1"/>
  <c r="P13" i="25"/>
  <c r="I14" i="25"/>
  <c r="P14" i="25"/>
  <c r="R14" i="25" s="1"/>
  <c r="I15" i="25"/>
  <c r="R15" i="25" s="1"/>
  <c r="P15" i="25"/>
  <c r="I16" i="25"/>
  <c r="P16" i="25"/>
  <c r="R16" i="25"/>
  <c r="I17" i="25"/>
  <c r="R17" i="25" s="1"/>
  <c r="P17" i="25"/>
  <c r="I18" i="25"/>
  <c r="P18" i="25"/>
  <c r="R18" i="25" s="1"/>
  <c r="B24" i="24"/>
  <c r="K24" i="24"/>
  <c r="E26" i="24"/>
  <c r="G26" i="24"/>
  <c r="J9" i="23"/>
  <c r="K9" i="23"/>
  <c r="J11" i="23"/>
  <c r="L11" i="23"/>
  <c r="L9" i="22"/>
  <c r="M9" i="22"/>
  <c r="J11" i="22"/>
  <c r="L11" i="22"/>
  <c r="B7" i="20"/>
  <c r="G10" i="20"/>
  <c r="I10" i="20"/>
  <c r="G13" i="20"/>
  <c r="G17" i="20"/>
  <c r="D27" i="20"/>
  <c r="F27" i="20"/>
  <c r="G13" i="44"/>
  <c r="F16" i="44"/>
  <c r="G16" i="44"/>
  <c r="F19" i="18"/>
  <c r="F21" i="18"/>
  <c r="G21" i="18"/>
  <c r="F19" i="19"/>
  <c r="F21" i="19"/>
  <c r="G21" i="19"/>
  <c r="D9" i="17"/>
  <c r="B13" i="17"/>
  <c r="F19" i="17"/>
  <c r="F21" i="17"/>
  <c r="G21" i="17"/>
  <c r="G12" i="21"/>
  <c r="L12" i="21"/>
  <c r="N12" i="21"/>
  <c r="K5" i="16"/>
  <c r="G10" i="16"/>
  <c r="G13" i="16"/>
  <c r="I13" i="16"/>
  <c r="E21" i="16"/>
  <c r="H21" i="16"/>
  <c r="E22" i="16"/>
  <c r="H22" i="16"/>
  <c r="E23" i="16"/>
  <c r="E24" i="16"/>
  <c r="H24" i="16"/>
  <c r="E25" i="16"/>
  <c r="J26" i="16"/>
  <c r="E27" i="16"/>
  <c r="E28" i="16"/>
  <c r="E29" i="16"/>
  <c r="L5" i="15"/>
  <c r="G10" i="15"/>
  <c r="I10" i="15"/>
  <c r="G13" i="15"/>
  <c r="G16" i="15"/>
  <c r="L19" i="15"/>
  <c r="E24" i="15"/>
  <c r="H24" i="15"/>
  <c r="E25" i="15"/>
  <c r="H25" i="15"/>
  <c r="E26" i="15"/>
  <c r="J27" i="15"/>
  <c r="E28" i="15"/>
  <c r="E29" i="15"/>
  <c r="E30" i="15"/>
  <c r="E31" i="15"/>
  <c r="E32" i="15"/>
  <c r="H32" i="15"/>
  <c r="L6" i="14"/>
  <c r="G11" i="14"/>
  <c r="I11" i="14"/>
  <c r="G14" i="14"/>
  <c r="G17" i="14"/>
  <c r="L20" i="14"/>
  <c r="E25" i="14"/>
  <c r="H25" i="14"/>
  <c r="E26" i="14"/>
  <c r="J27" i="14"/>
  <c r="E28" i="14"/>
  <c r="E29" i="14"/>
  <c r="E30" i="14"/>
  <c r="E31" i="14"/>
  <c r="H31" i="14"/>
  <c r="K8" i="13"/>
  <c r="A10" i="13"/>
  <c r="G14" i="13"/>
  <c r="I14" i="13"/>
  <c r="G17" i="13"/>
  <c r="G20" i="13"/>
  <c r="E31" i="13"/>
  <c r="E33" i="13"/>
  <c r="E34" i="13"/>
  <c r="J34" i="13"/>
  <c r="E35" i="13"/>
  <c r="E36" i="13"/>
  <c r="H36" i="13"/>
  <c r="K50" i="13"/>
  <c r="G56" i="13"/>
  <c r="I56" i="13"/>
  <c r="G59" i="13"/>
  <c r="G62" i="13"/>
  <c r="E73" i="13"/>
  <c r="E75" i="13"/>
  <c r="E76" i="13"/>
  <c r="J76" i="13"/>
  <c r="E77" i="13"/>
  <c r="E78" i="13"/>
  <c r="H78" i="13"/>
  <c r="K8" i="12"/>
  <c r="A10" i="12"/>
  <c r="G14" i="12"/>
  <c r="I14" i="12"/>
  <c r="G17" i="12"/>
  <c r="G20" i="12"/>
  <c r="E31" i="12"/>
  <c r="E32" i="12"/>
  <c r="J32" i="12"/>
  <c r="E33" i="12"/>
  <c r="E34" i="12"/>
  <c r="H34" i="12"/>
  <c r="K53" i="12"/>
  <c r="G59" i="12"/>
  <c r="I59" i="12"/>
  <c r="G62" i="12"/>
  <c r="G65" i="12"/>
  <c r="E76" i="12"/>
  <c r="E77" i="12"/>
  <c r="J77" i="12"/>
  <c r="E78" i="12"/>
  <c r="E79" i="12"/>
  <c r="H79" i="12"/>
  <c r="L10" i="11"/>
  <c r="B16" i="11"/>
  <c r="H21" i="11"/>
  <c r="H26" i="11"/>
  <c r="J26" i="11"/>
  <c r="E31" i="11"/>
  <c r="G31" i="11"/>
  <c r="L48" i="11"/>
  <c r="B54" i="11"/>
  <c r="H59" i="11"/>
  <c r="H64" i="11"/>
  <c r="J64" i="11"/>
  <c r="E69" i="11"/>
  <c r="G69" i="11"/>
  <c r="L86" i="11"/>
  <c r="B92" i="11"/>
  <c r="H97" i="11"/>
  <c r="H102" i="11"/>
  <c r="J102" i="11"/>
  <c r="E107" i="11"/>
  <c r="G107" i="11"/>
  <c r="L124" i="11"/>
  <c r="B130" i="11"/>
  <c r="H135" i="11"/>
  <c r="H140" i="11"/>
  <c r="J140" i="11"/>
  <c r="E145" i="11"/>
  <c r="G145" i="11"/>
  <c r="L162" i="11"/>
  <c r="B168" i="11"/>
  <c r="H173" i="11"/>
  <c r="H178" i="11"/>
  <c r="J178" i="11"/>
  <c r="E183" i="11"/>
  <c r="G183" i="11"/>
  <c r="L200" i="11"/>
  <c r="B206" i="11"/>
  <c r="H211" i="11"/>
  <c r="H216" i="11"/>
  <c r="J216" i="11"/>
  <c r="E221" i="11"/>
  <c r="G221" i="11"/>
  <c r="L238" i="11"/>
  <c r="B244" i="11"/>
  <c r="H249" i="11"/>
  <c r="H254" i="11"/>
  <c r="J254" i="11"/>
  <c r="E259" i="11"/>
  <c r="G259" i="11"/>
  <c r="L276" i="11"/>
  <c r="B282" i="11"/>
  <c r="H287" i="11"/>
  <c r="H292" i="11"/>
  <c r="J292" i="11"/>
  <c r="E297" i="11"/>
  <c r="G297" i="11"/>
  <c r="L314" i="11"/>
  <c r="B320" i="11"/>
  <c r="H325" i="11"/>
  <c r="H330" i="11"/>
  <c r="J330" i="11"/>
  <c r="E335" i="11"/>
  <c r="G335" i="11"/>
  <c r="L352" i="11"/>
  <c r="B358" i="11"/>
  <c r="H363" i="11"/>
  <c r="H368" i="11"/>
  <c r="J368" i="11"/>
  <c r="E373" i="11"/>
  <c r="G373" i="11"/>
  <c r="L390" i="11"/>
  <c r="B396" i="11"/>
  <c r="H401" i="11"/>
  <c r="H406" i="11"/>
  <c r="J406" i="11"/>
  <c r="E411" i="11"/>
  <c r="G411" i="11"/>
  <c r="L428" i="11"/>
  <c r="B434" i="11"/>
  <c r="H439" i="11"/>
  <c r="H444" i="11"/>
  <c r="J444" i="11"/>
  <c r="E449" i="11"/>
  <c r="G449" i="11"/>
  <c r="L466" i="11"/>
  <c r="B472" i="11"/>
  <c r="H477" i="11"/>
  <c r="H482" i="11"/>
  <c r="J482" i="11"/>
  <c r="E487" i="11"/>
  <c r="G487" i="11"/>
  <c r="L504" i="11"/>
  <c r="B510" i="11"/>
  <c r="H515" i="11"/>
  <c r="H520" i="11"/>
  <c r="J520" i="11"/>
  <c r="E525" i="11"/>
  <c r="G525" i="11"/>
  <c r="L542" i="11"/>
  <c r="B548" i="11"/>
  <c r="H553" i="11"/>
  <c r="H558" i="11"/>
  <c r="J558" i="11"/>
  <c r="E563" i="11"/>
  <c r="G563" i="11"/>
  <c r="L580" i="11"/>
  <c r="B586" i="11"/>
  <c r="H591" i="11"/>
  <c r="H596" i="11"/>
  <c r="J596" i="11"/>
  <c r="E601" i="11"/>
  <c r="G601" i="11"/>
  <c r="L618" i="11"/>
  <c r="B624" i="11"/>
  <c r="H629" i="11"/>
  <c r="H634" i="11"/>
  <c r="J634" i="11"/>
  <c r="E639" i="11"/>
  <c r="G639" i="11"/>
  <c r="L656" i="11"/>
  <c r="B662" i="11"/>
  <c r="H667" i="11"/>
  <c r="H672" i="11"/>
  <c r="J672" i="11"/>
  <c r="E677" i="11"/>
  <c r="G677" i="11"/>
  <c r="L694" i="11"/>
  <c r="B700" i="11"/>
  <c r="H705" i="11"/>
  <c r="H710" i="11"/>
  <c r="J710" i="11"/>
  <c r="E715" i="11"/>
  <c r="G715" i="11"/>
  <c r="L732" i="11"/>
  <c r="B738" i="11"/>
  <c r="H743" i="11"/>
  <c r="H748" i="11"/>
  <c r="J748" i="11"/>
  <c r="E753" i="11"/>
  <c r="G753" i="11"/>
  <c r="L770" i="11"/>
  <c r="B776" i="11"/>
  <c r="H781" i="11"/>
  <c r="H786" i="11"/>
  <c r="J786" i="11"/>
  <c r="E791" i="11"/>
  <c r="G791" i="11"/>
  <c r="L808" i="11"/>
  <c r="B814" i="11"/>
  <c r="H819" i="11"/>
  <c r="H824" i="11"/>
  <c r="J824" i="11"/>
  <c r="E829" i="11"/>
  <c r="G829" i="11"/>
  <c r="L846" i="11"/>
  <c r="B852" i="11"/>
  <c r="H857" i="11"/>
  <c r="H862" i="11"/>
  <c r="J862" i="11"/>
  <c r="E867" i="11"/>
  <c r="G867" i="11"/>
  <c r="L884" i="11"/>
  <c r="B890" i="11"/>
  <c r="H895" i="11"/>
  <c r="H900" i="11"/>
  <c r="J900" i="11"/>
  <c r="E905" i="11"/>
  <c r="G905" i="11"/>
  <c r="L922" i="11"/>
  <c r="B928" i="11"/>
  <c r="H933" i="11"/>
  <c r="H938" i="11"/>
  <c r="J938" i="11"/>
  <c r="E943" i="11"/>
  <c r="G943" i="11"/>
  <c r="L960" i="11"/>
  <c r="B966" i="11"/>
  <c r="H971" i="11"/>
  <c r="H976" i="11"/>
  <c r="J976" i="11"/>
  <c r="E981" i="11"/>
  <c r="G981" i="11"/>
  <c r="L998" i="11"/>
  <c r="B1004" i="11"/>
  <c r="H1009" i="11"/>
  <c r="H1014" i="11"/>
  <c r="J1014" i="11"/>
  <c r="E1019" i="11"/>
  <c r="G1019" i="11"/>
  <c r="L1036" i="11"/>
  <c r="B1042" i="11"/>
  <c r="H1047" i="11"/>
  <c r="H1052" i="11"/>
  <c r="J1052" i="11"/>
  <c r="E1057" i="11"/>
  <c r="G1057" i="11"/>
  <c r="L1074" i="11"/>
  <c r="B1080" i="11"/>
  <c r="H1085" i="11"/>
  <c r="H1090" i="11"/>
  <c r="J1090" i="11"/>
  <c r="E1095" i="11"/>
  <c r="G1095" i="11"/>
  <c r="L1112" i="11"/>
  <c r="B1118" i="11"/>
  <c r="H1123" i="11"/>
  <c r="H1128" i="11"/>
  <c r="J1128" i="11"/>
  <c r="E1133" i="11"/>
  <c r="G1133" i="11"/>
  <c r="L1150" i="11"/>
  <c r="B1156" i="11"/>
  <c r="H1161" i="11"/>
  <c r="H1166" i="11"/>
  <c r="J1166" i="11"/>
  <c r="E1171" i="11"/>
  <c r="G1171" i="11"/>
  <c r="L1188" i="11"/>
  <c r="B1194" i="11"/>
  <c r="H1199" i="11"/>
  <c r="H1204" i="11"/>
  <c r="J1204" i="11"/>
  <c r="E1209" i="11"/>
  <c r="G1209" i="11"/>
  <c r="L1226" i="11"/>
  <c r="B1232" i="11"/>
  <c r="H1237" i="11"/>
  <c r="H1242" i="11"/>
  <c r="J1242" i="11"/>
  <c r="E1247" i="11"/>
  <c r="G1247" i="11"/>
  <c r="L1264" i="11"/>
  <c r="B1270" i="11"/>
  <c r="H1275" i="11"/>
  <c r="H1280" i="11"/>
  <c r="J1280" i="11"/>
  <c r="E1285" i="11"/>
  <c r="G1285" i="11"/>
  <c r="L1302" i="11"/>
  <c r="B1308" i="11"/>
  <c r="H1313" i="11"/>
  <c r="H1318" i="11"/>
  <c r="J1318" i="11"/>
  <c r="E1323" i="11"/>
  <c r="G1323" i="11"/>
  <c r="L1340" i="11"/>
  <c r="B1346" i="11"/>
  <c r="H1351" i="11"/>
  <c r="H1356" i="11"/>
  <c r="J1356" i="11"/>
  <c r="E1361" i="11"/>
  <c r="G1361" i="11"/>
  <c r="L1378" i="11"/>
  <c r="B1384" i="11"/>
  <c r="H1389" i="11"/>
  <c r="H1394" i="11"/>
  <c r="J1394" i="11"/>
  <c r="E1399" i="11"/>
  <c r="G1399" i="11"/>
  <c r="L1416" i="11"/>
  <c r="B1422" i="11"/>
  <c r="H1427" i="11"/>
  <c r="H1432" i="11"/>
  <c r="J1432" i="11"/>
  <c r="E1437" i="11"/>
  <c r="G1437" i="11"/>
  <c r="L1454" i="11"/>
  <c r="B1460" i="11"/>
  <c r="H1465" i="11"/>
  <c r="H1470" i="11"/>
  <c r="J1470" i="11"/>
  <c r="E1475" i="11"/>
  <c r="G1475" i="11"/>
  <c r="L1492" i="11"/>
  <c r="B1498" i="11"/>
  <c r="H1503" i="11"/>
  <c r="H1508" i="11"/>
  <c r="J1508" i="11"/>
  <c r="E1513" i="11"/>
  <c r="G1513" i="11"/>
  <c r="I11" i="10"/>
  <c r="I13" i="10"/>
  <c r="K13" i="10"/>
  <c r="I15" i="10"/>
  <c r="K15" i="10"/>
  <c r="C21" i="10"/>
  <c r="C22" i="10"/>
  <c r="F25" i="10"/>
  <c r="B31" i="10"/>
  <c r="G34" i="10"/>
  <c r="F35" i="10"/>
  <c r="H37" i="10"/>
  <c r="J37" i="10"/>
  <c r="B40" i="10"/>
  <c r="I60" i="10"/>
  <c r="I62" i="10"/>
  <c r="K62" i="10"/>
  <c r="I64" i="10"/>
  <c r="K64" i="10"/>
  <c r="C70" i="10"/>
  <c r="C71" i="10"/>
  <c r="F74" i="10"/>
  <c r="B80" i="10"/>
  <c r="G83" i="10"/>
  <c r="F84" i="10"/>
  <c r="H86" i="10"/>
  <c r="J86" i="10"/>
  <c r="B89" i="10"/>
  <c r="I109" i="10"/>
  <c r="I111" i="10"/>
  <c r="K111" i="10"/>
  <c r="I113" i="10"/>
  <c r="K113" i="10"/>
  <c r="C119" i="10"/>
  <c r="C120" i="10"/>
  <c r="F123" i="10"/>
  <c r="B129" i="10"/>
  <c r="G132" i="10"/>
  <c r="F133" i="10"/>
  <c r="H135" i="10"/>
  <c r="J135" i="10"/>
  <c r="B138" i="10"/>
  <c r="I158" i="10"/>
  <c r="I160" i="10"/>
  <c r="K160" i="10"/>
  <c r="I162" i="10"/>
  <c r="K162" i="10"/>
  <c r="C168" i="10"/>
  <c r="C169" i="10"/>
  <c r="F172" i="10"/>
  <c r="B178" i="10"/>
  <c r="G181" i="10"/>
  <c r="F182" i="10"/>
  <c r="H184" i="10"/>
  <c r="J184" i="10"/>
  <c r="B187" i="10"/>
  <c r="I207" i="10"/>
  <c r="I209" i="10"/>
  <c r="K209" i="10"/>
  <c r="I211" i="10"/>
  <c r="K211" i="10"/>
  <c r="C217" i="10"/>
  <c r="C218" i="10"/>
  <c r="F221" i="10"/>
  <c r="B227" i="10"/>
  <c r="G230" i="10"/>
  <c r="F231" i="10"/>
  <c r="H233" i="10"/>
  <c r="J233" i="10"/>
  <c r="B236" i="10"/>
  <c r="I256" i="10"/>
  <c r="I258" i="10"/>
  <c r="K258" i="10"/>
  <c r="I260" i="10"/>
  <c r="K260" i="10"/>
  <c r="C266" i="10"/>
  <c r="C267" i="10"/>
  <c r="F270" i="10"/>
  <c r="B276" i="10"/>
  <c r="G279" i="10"/>
  <c r="F280" i="10"/>
  <c r="H282" i="10"/>
  <c r="J282" i="10"/>
  <c r="B285" i="10"/>
  <c r="I305" i="10"/>
  <c r="I307" i="10"/>
  <c r="K307" i="10"/>
  <c r="I309" i="10"/>
  <c r="K309" i="10"/>
  <c r="C315" i="10"/>
  <c r="C316" i="10"/>
  <c r="F319" i="10"/>
  <c r="B325" i="10"/>
  <c r="G328" i="10"/>
  <c r="F329" i="10"/>
  <c r="H331" i="10"/>
  <c r="J331" i="10"/>
  <c r="B334" i="10"/>
  <c r="I354" i="10"/>
  <c r="I356" i="10"/>
  <c r="K356" i="10"/>
  <c r="I358" i="10"/>
  <c r="K358" i="10"/>
  <c r="C364" i="10"/>
  <c r="C365" i="10"/>
  <c r="F368" i="10"/>
  <c r="B374" i="10"/>
  <c r="G377" i="10"/>
  <c r="F378" i="10"/>
  <c r="H380" i="10"/>
  <c r="J380" i="10"/>
  <c r="B383" i="10"/>
  <c r="I403" i="10"/>
  <c r="I405" i="10"/>
  <c r="K405" i="10"/>
  <c r="I407" i="10"/>
  <c r="K407" i="10"/>
  <c r="C413" i="10"/>
  <c r="C414" i="10"/>
  <c r="F417" i="10"/>
  <c r="B423" i="10"/>
  <c r="G426" i="10"/>
  <c r="F427" i="10"/>
  <c r="H429" i="10"/>
  <c r="J429" i="10"/>
  <c r="B432" i="10"/>
  <c r="I452" i="10"/>
  <c r="I454" i="10"/>
  <c r="K454" i="10"/>
  <c r="I456" i="10"/>
  <c r="K456" i="10"/>
  <c r="C462" i="10"/>
  <c r="C463" i="10"/>
  <c r="F466" i="10"/>
  <c r="B472" i="10"/>
  <c r="G475" i="10"/>
  <c r="F476" i="10"/>
  <c r="H478" i="10"/>
  <c r="J478" i="10"/>
  <c r="B481" i="10"/>
  <c r="I501" i="10"/>
  <c r="I503" i="10"/>
  <c r="K503" i="10"/>
  <c r="I505" i="10"/>
  <c r="K505" i="10"/>
  <c r="C511" i="10"/>
  <c r="C512" i="10"/>
  <c r="F515" i="10"/>
  <c r="B521" i="10"/>
  <c r="G524" i="10"/>
  <c r="F525" i="10"/>
  <c r="H527" i="10"/>
  <c r="J527" i="10"/>
  <c r="B530" i="10"/>
  <c r="I550" i="10"/>
  <c r="I552" i="10"/>
  <c r="K552" i="10"/>
  <c r="I554" i="10"/>
  <c r="K554" i="10"/>
  <c r="C560" i="10"/>
  <c r="C561" i="10"/>
  <c r="F564" i="10"/>
  <c r="B570" i="10"/>
  <c r="G573" i="10"/>
  <c r="F574" i="10"/>
  <c r="H576" i="10"/>
  <c r="J576" i="10"/>
  <c r="B579" i="10"/>
  <c r="I599" i="10"/>
  <c r="I601" i="10"/>
  <c r="K601" i="10"/>
  <c r="I603" i="10"/>
  <c r="K603" i="10"/>
  <c r="C609" i="10"/>
  <c r="C610" i="10"/>
  <c r="F613" i="10"/>
  <c r="B619" i="10"/>
  <c r="G622" i="10"/>
  <c r="F623" i="10"/>
  <c r="H625" i="10"/>
  <c r="J625" i="10"/>
  <c r="B628" i="10"/>
  <c r="I648" i="10"/>
  <c r="I650" i="10"/>
  <c r="K650" i="10"/>
  <c r="I652" i="10"/>
  <c r="K652" i="10"/>
  <c r="C658" i="10"/>
  <c r="C659" i="10"/>
  <c r="F662" i="10"/>
  <c r="B668" i="10"/>
  <c r="G671" i="10"/>
  <c r="F672" i="10"/>
  <c r="H674" i="10"/>
  <c r="J674" i="10"/>
  <c r="B677" i="10"/>
  <c r="I697" i="10"/>
  <c r="I699" i="10"/>
  <c r="K699" i="10"/>
  <c r="I701" i="10"/>
  <c r="K701" i="10"/>
  <c r="C707" i="10"/>
  <c r="C708" i="10"/>
  <c r="F711" i="10"/>
  <c r="B717" i="10"/>
  <c r="G720" i="10"/>
  <c r="F721" i="10"/>
  <c r="H723" i="10"/>
  <c r="J723" i="10"/>
  <c r="B726" i="10"/>
  <c r="I746" i="10"/>
  <c r="I748" i="10"/>
  <c r="K748" i="10"/>
  <c r="I750" i="10"/>
  <c r="K750" i="10"/>
  <c r="C756" i="10"/>
  <c r="C757" i="10"/>
  <c r="F760" i="10"/>
  <c r="B766" i="10"/>
  <c r="G769" i="10"/>
  <c r="F770" i="10"/>
  <c r="H772" i="10"/>
  <c r="J772" i="10"/>
  <c r="B775" i="10"/>
  <c r="I795" i="10"/>
  <c r="I797" i="10"/>
  <c r="K797" i="10"/>
  <c r="I799" i="10"/>
  <c r="K799" i="10"/>
  <c r="C805" i="10"/>
  <c r="C806" i="10"/>
  <c r="F809" i="10"/>
  <c r="B815" i="10"/>
  <c r="G818" i="10"/>
  <c r="F819" i="10"/>
  <c r="H821" i="10"/>
  <c r="J821" i="10"/>
  <c r="B824" i="10"/>
  <c r="I844" i="10"/>
  <c r="I846" i="10"/>
  <c r="K846" i="10"/>
  <c r="I848" i="10"/>
  <c r="K848" i="10"/>
  <c r="C854" i="10"/>
  <c r="C855" i="10"/>
  <c r="F858" i="10"/>
  <c r="B864" i="10"/>
  <c r="G867" i="10"/>
  <c r="F868" i="10"/>
  <c r="H870" i="10"/>
  <c r="J870" i="10"/>
  <c r="B873" i="10"/>
  <c r="I893" i="10"/>
  <c r="I895" i="10"/>
  <c r="K895" i="10"/>
  <c r="I897" i="10"/>
  <c r="K897" i="10"/>
  <c r="C903" i="10"/>
  <c r="C904" i="10"/>
  <c r="F907" i="10"/>
  <c r="B913" i="10"/>
  <c r="G916" i="10"/>
  <c r="F917" i="10"/>
  <c r="H919" i="10"/>
  <c r="J919" i="10"/>
  <c r="B922" i="10"/>
  <c r="I942" i="10"/>
  <c r="I944" i="10"/>
  <c r="K944" i="10"/>
  <c r="I946" i="10"/>
  <c r="K946" i="10"/>
  <c r="C952" i="10"/>
  <c r="C953" i="10"/>
  <c r="F956" i="10"/>
  <c r="B962" i="10"/>
  <c r="G965" i="10"/>
  <c r="F966" i="10"/>
  <c r="H968" i="10"/>
  <c r="J968" i="10"/>
  <c r="B971" i="10"/>
  <c r="I991" i="10"/>
  <c r="I993" i="10"/>
  <c r="K993" i="10"/>
  <c r="I995" i="10"/>
  <c r="K995" i="10"/>
  <c r="C1001" i="10"/>
  <c r="C1002" i="10"/>
  <c r="F1005" i="10"/>
  <c r="B1011" i="10"/>
  <c r="G1014" i="10"/>
  <c r="F1015" i="10"/>
  <c r="H1017" i="10"/>
  <c r="J1017" i="10"/>
  <c r="B1020" i="10"/>
  <c r="I1040" i="10"/>
  <c r="I1042" i="10"/>
  <c r="K1042" i="10"/>
  <c r="I1044" i="10"/>
  <c r="K1044" i="10"/>
  <c r="C1050" i="10"/>
  <c r="C1051" i="10"/>
  <c r="F1054" i="10"/>
  <c r="B1060" i="10"/>
  <c r="G1063" i="10"/>
  <c r="F1064" i="10"/>
  <c r="H1066" i="10"/>
  <c r="J1066" i="10"/>
  <c r="B1069" i="10"/>
  <c r="I1089" i="10"/>
  <c r="I1091" i="10"/>
  <c r="K1091" i="10"/>
  <c r="I1093" i="10"/>
  <c r="K1093" i="10"/>
  <c r="C1099" i="10"/>
  <c r="C1100" i="10"/>
  <c r="F1103" i="10"/>
  <c r="B1109" i="10"/>
  <c r="G1112" i="10"/>
  <c r="F1113" i="10"/>
  <c r="H1115" i="10"/>
  <c r="J1115" i="10"/>
  <c r="B1118" i="10"/>
  <c r="I1138" i="10"/>
  <c r="I1140" i="10"/>
  <c r="K1140" i="10"/>
  <c r="I1142" i="10"/>
  <c r="K1142" i="10"/>
  <c r="C1148" i="10"/>
  <c r="C1149" i="10"/>
  <c r="F1152" i="10"/>
  <c r="B1158" i="10"/>
  <c r="G1161" i="10"/>
  <c r="F1162" i="10"/>
  <c r="H1164" i="10"/>
  <c r="J1164" i="10"/>
  <c r="B1167" i="10"/>
  <c r="I1187" i="10"/>
  <c r="I1189" i="10"/>
  <c r="K1189" i="10"/>
  <c r="I1191" i="10"/>
  <c r="K1191" i="10"/>
  <c r="C1197" i="10"/>
  <c r="C1198" i="10"/>
  <c r="F1201" i="10"/>
  <c r="B1207" i="10"/>
  <c r="G1210" i="10"/>
  <c r="F1211" i="10"/>
  <c r="H1213" i="10"/>
  <c r="J1213" i="10"/>
  <c r="B1216" i="10"/>
  <c r="I1236" i="10"/>
  <c r="I1238" i="10"/>
  <c r="K1238" i="10"/>
  <c r="I1240" i="10"/>
  <c r="K1240" i="10"/>
  <c r="C1246" i="10"/>
  <c r="C1247" i="10"/>
  <c r="F1250" i="10"/>
  <c r="B1256" i="10"/>
  <c r="G1259" i="10"/>
  <c r="F1260" i="10"/>
  <c r="H1262" i="10"/>
  <c r="J1262" i="10"/>
  <c r="B1265" i="10"/>
  <c r="I1285" i="10"/>
  <c r="I1287" i="10"/>
  <c r="K1287" i="10"/>
  <c r="I1289" i="10"/>
  <c r="K1289" i="10"/>
  <c r="C1295" i="10"/>
  <c r="C1296" i="10"/>
  <c r="F1299" i="10"/>
  <c r="B1305" i="10"/>
  <c r="G1308" i="10"/>
  <c r="F1309" i="10"/>
  <c r="H1311" i="10"/>
  <c r="J1311" i="10"/>
  <c r="B1314" i="10"/>
  <c r="I1334" i="10"/>
  <c r="I1336" i="10"/>
  <c r="K1336" i="10"/>
  <c r="I1338" i="10"/>
  <c r="K1338" i="10"/>
  <c r="C1344" i="10"/>
  <c r="C1345" i="10"/>
  <c r="F1348" i="10"/>
  <c r="B1354" i="10"/>
  <c r="G1357" i="10"/>
  <c r="F1358" i="10"/>
  <c r="H1360" i="10"/>
  <c r="J1360" i="10"/>
  <c r="B1363" i="10"/>
  <c r="I1383" i="10"/>
  <c r="I1385" i="10"/>
  <c r="K1385" i="10"/>
  <c r="I1387" i="10"/>
  <c r="K1387" i="10"/>
  <c r="C1393" i="10"/>
  <c r="C1394" i="10"/>
  <c r="F1397" i="10"/>
  <c r="B1403" i="10"/>
  <c r="G1406" i="10"/>
  <c r="F1407" i="10"/>
  <c r="H1409" i="10"/>
  <c r="J1409" i="10"/>
  <c r="B1412" i="10"/>
  <c r="I1432" i="10"/>
  <c r="I1434" i="10"/>
  <c r="K1434" i="10"/>
  <c r="I1436" i="10"/>
  <c r="K1436" i="10"/>
  <c r="C1442" i="10"/>
  <c r="C1443" i="10"/>
  <c r="F1446" i="10"/>
  <c r="B1452" i="10"/>
  <c r="G1455" i="10"/>
  <c r="F1456" i="10"/>
  <c r="H1458" i="10"/>
  <c r="J1458" i="10"/>
  <c r="B1461" i="10"/>
  <c r="I1481" i="10"/>
  <c r="I1483" i="10"/>
  <c r="K1483" i="10"/>
  <c r="I1485" i="10"/>
  <c r="K1485" i="10"/>
  <c r="C1491" i="10"/>
  <c r="C1492" i="10"/>
  <c r="F1495" i="10"/>
  <c r="B1501" i="10"/>
  <c r="G1504" i="10"/>
  <c r="F1505" i="10"/>
  <c r="H1507" i="10"/>
  <c r="J1507" i="10"/>
  <c r="B1510" i="10"/>
  <c r="I1530" i="10"/>
  <c r="I1532" i="10"/>
  <c r="K1532" i="10"/>
  <c r="I1534" i="10"/>
  <c r="K1534" i="10"/>
  <c r="C1540" i="10"/>
  <c r="C1541" i="10"/>
  <c r="F1544" i="10"/>
  <c r="B1550" i="10"/>
  <c r="G1553" i="10"/>
  <c r="F1554" i="10"/>
  <c r="H1556" i="10"/>
  <c r="J1556" i="10"/>
  <c r="B1559" i="10"/>
  <c r="I1579" i="10"/>
  <c r="I1581" i="10"/>
  <c r="K1581" i="10"/>
  <c r="I1583" i="10"/>
  <c r="K1583" i="10"/>
  <c r="C1589" i="10"/>
  <c r="C1590" i="10"/>
  <c r="F1593" i="10"/>
  <c r="B1599" i="10"/>
  <c r="G1602" i="10"/>
  <c r="F1603" i="10"/>
  <c r="H1605" i="10"/>
  <c r="J1605" i="10"/>
  <c r="B1608" i="10"/>
  <c r="I1628" i="10"/>
  <c r="I1630" i="10"/>
  <c r="K1630" i="10"/>
  <c r="I1632" i="10"/>
  <c r="K1632" i="10"/>
  <c r="C1638" i="10"/>
  <c r="C1639" i="10"/>
  <c r="F1642" i="10"/>
  <c r="B1648" i="10"/>
  <c r="G1651" i="10"/>
  <c r="F1652" i="10"/>
  <c r="H1654" i="10"/>
  <c r="J1654" i="10"/>
  <c r="B1657" i="10"/>
  <c r="I1677" i="10"/>
  <c r="I1679" i="10"/>
  <c r="K1679" i="10"/>
  <c r="I1681" i="10"/>
  <c r="K1681" i="10"/>
  <c r="C1687" i="10"/>
  <c r="C1688" i="10"/>
  <c r="F1691" i="10"/>
  <c r="B1697" i="10"/>
  <c r="G1700" i="10"/>
  <c r="F1701" i="10"/>
  <c r="H1703" i="10"/>
  <c r="J1703" i="10"/>
  <c r="B1706" i="10"/>
  <c r="I1726" i="10"/>
  <c r="I1728" i="10"/>
  <c r="K1728" i="10"/>
  <c r="I1730" i="10"/>
  <c r="K1730" i="10"/>
  <c r="C1736" i="10"/>
  <c r="C1737" i="10"/>
  <c r="F1740" i="10"/>
  <c r="B1746" i="10"/>
  <c r="G1749" i="10"/>
  <c r="F1750" i="10"/>
  <c r="H1752" i="10"/>
  <c r="J1752" i="10"/>
  <c r="B1755" i="10"/>
  <c r="I1775" i="10"/>
  <c r="I1777" i="10"/>
  <c r="K1777" i="10"/>
  <c r="I1779" i="10"/>
  <c r="K1779" i="10"/>
  <c r="C1785" i="10"/>
  <c r="C1786" i="10"/>
  <c r="F1789" i="10"/>
  <c r="B1795" i="10"/>
  <c r="G1798" i="10"/>
  <c r="F1799" i="10"/>
  <c r="H1801" i="10"/>
  <c r="J1801" i="10"/>
  <c r="B1804" i="10"/>
  <c r="I1824" i="10"/>
  <c r="I1826" i="10"/>
  <c r="K1826" i="10"/>
  <c r="I1828" i="10"/>
  <c r="K1828" i="10"/>
  <c r="C1834" i="10"/>
  <c r="C1835" i="10"/>
  <c r="F1838" i="10"/>
  <c r="B1844" i="10"/>
  <c r="G1847" i="10"/>
  <c r="F1848" i="10"/>
  <c r="H1850" i="10"/>
  <c r="J1850" i="10"/>
  <c r="B1853" i="10"/>
  <c r="I1873" i="10"/>
  <c r="I1875" i="10"/>
  <c r="K1875" i="10"/>
  <c r="I1877" i="10"/>
  <c r="K1877" i="10"/>
  <c r="C1883" i="10"/>
  <c r="C1884" i="10"/>
  <c r="F1887" i="10"/>
  <c r="B1893" i="10"/>
  <c r="G1896" i="10"/>
  <c r="F1897" i="10"/>
  <c r="H1899" i="10"/>
  <c r="J1899" i="10"/>
  <c r="B1902" i="10"/>
  <c r="I1922" i="10"/>
  <c r="I1924" i="10"/>
  <c r="K1924" i="10"/>
  <c r="I1926" i="10"/>
  <c r="K1926" i="10"/>
  <c r="C1932" i="10"/>
  <c r="C1933" i="10"/>
  <c r="F1936" i="10"/>
  <c r="B1942" i="10"/>
  <c r="G1945" i="10"/>
  <c r="F1946" i="10"/>
  <c r="H1948" i="10"/>
  <c r="J1948" i="10"/>
  <c r="B1951" i="10"/>
  <c r="M10" i="8"/>
  <c r="B17" i="8"/>
  <c r="H22" i="8"/>
  <c r="H27" i="8"/>
  <c r="J27" i="8"/>
  <c r="E34" i="8"/>
  <c r="G34" i="8"/>
  <c r="H11" i="7"/>
  <c r="H13" i="7"/>
  <c r="K13" i="7"/>
  <c r="H15" i="7"/>
  <c r="K15" i="7"/>
  <c r="C21" i="7"/>
  <c r="F24" i="7"/>
  <c r="B30" i="7"/>
  <c r="G35" i="7"/>
  <c r="F36" i="7"/>
  <c r="H38" i="7"/>
  <c r="J38" i="7"/>
  <c r="G41" i="7"/>
  <c r="G7" i="3"/>
  <c r="J7" i="3"/>
  <c r="G10" i="3"/>
  <c r="J10" i="3"/>
  <c r="B26" i="3"/>
  <c r="G29" i="3"/>
  <c r="H31" i="3"/>
  <c r="J31" i="3"/>
  <c r="G34" i="3"/>
  <c r="E10" i="111"/>
  <c r="F10" i="111"/>
  <c r="E14" i="111"/>
  <c r="F32" i="111"/>
  <c r="F37" i="111"/>
  <c r="B15" i="110"/>
  <c r="B24" i="110"/>
  <c r="E30" i="110"/>
  <c r="E33" i="110"/>
  <c r="G33" i="110"/>
  <c r="D19" i="60"/>
  <c r="B26" i="60"/>
  <c r="E32" i="60"/>
  <c r="E35" i="60"/>
  <c r="G35" i="60"/>
  <c r="C12" i="109"/>
  <c r="G12" i="109"/>
  <c r="C15" i="109"/>
  <c r="G15" i="109"/>
  <c r="L15" i="109"/>
  <c r="C18" i="109"/>
  <c r="C21" i="109"/>
  <c r="C27" i="109"/>
  <c r="C30" i="109"/>
  <c r="C34" i="109"/>
  <c r="M34" i="109"/>
  <c r="B49" i="109"/>
  <c r="I51" i="109"/>
  <c r="K51" i="109"/>
  <c r="C55" i="109"/>
  <c r="Q3" i="43"/>
  <c r="R3" i="43" s="1"/>
  <c r="Q4" i="43"/>
  <c r="R4" i="43" s="1"/>
  <c r="I17" i="10" s="1"/>
  <c r="Q5" i="43"/>
  <c r="R5" i="43"/>
  <c r="I66" i="10" s="1"/>
  <c r="Q6" i="43"/>
  <c r="R6" i="43" s="1"/>
  <c r="I115" i="10" s="1"/>
  <c r="Q7" i="43"/>
  <c r="R7" i="43"/>
  <c r="I164" i="10" s="1"/>
  <c r="Q8" i="43"/>
  <c r="R8" i="43" s="1"/>
  <c r="I213" i="10" s="1"/>
  <c r="Q9" i="43"/>
  <c r="R9" i="43"/>
  <c r="I262" i="10" s="1"/>
  <c r="Q10" i="43"/>
  <c r="R10" i="43" s="1"/>
  <c r="I311" i="10" s="1"/>
  <c r="Q11" i="43"/>
  <c r="R11" i="43"/>
  <c r="I360" i="10" s="1"/>
  <c r="Q12" i="43"/>
  <c r="R12" i="43" s="1"/>
  <c r="I409" i="10" s="1"/>
  <c r="Q13" i="43"/>
  <c r="R13" i="43"/>
  <c r="I458" i="10" s="1"/>
  <c r="Q14" i="43"/>
  <c r="R14" i="43" s="1"/>
  <c r="I507" i="10" s="1"/>
  <c r="Q15" i="43"/>
  <c r="R15" i="43"/>
  <c r="I556" i="10" s="1"/>
  <c r="Q16" i="43"/>
  <c r="R16" i="43" s="1"/>
  <c r="I605" i="10" s="1"/>
  <c r="Q17" i="43"/>
  <c r="R17" i="43"/>
  <c r="I654" i="10" s="1"/>
  <c r="Q18" i="43"/>
  <c r="R18" i="43" s="1"/>
  <c r="I703" i="10" s="1"/>
  <c r="Q19" i="43"/>
  <c r="R19" i="43"/>
  <c r="I752" i="10" s="1"/>
  <c r="Q20" i="43"/>
  <c r="R20" i="43" s="1"/>
  <c r="I801" i="10" s="1"/>
  <c r="Q21" i="43"/>
  <c r="R21" i="43"/>
  <c r="I850" i="10" s="1"/>
  <c r="Q22" i="43"/>
  <c r="R22" i="43" s="1"/>
  <c r="I899" i="10" s="1"/>
  <c r="Q23" i="43"/>
  <c r="R23" i="43"/>
  <c r="I948" i="10" s="1"/>
  <c r="Q24" i="43"/>
  <c r="R24" i="43" s="1"/>
  <c r="I997" i="10" s="1"/>
  <c r="Q25" i="43"/>
  <c r="R25" i="43"/>
  <c r="I1046" i="10" s="1"/>
  <c r="Q26" i="43"/>
  <c r="R26" i="43" s="1"/>
  <c r="I1095" i="10" s="1"/>
  <c r="Q27" i="43"/>
  <c r="R27" i="43"/>
  <c r="I1144" i="10" s="1"/>
  <c r="Q28" i="43"/>
  <c r="R28" i="43" s="1"/>
  <c r="I1193" i="10" s="1"/>
  <c r="Q29" i="43"/>
  <c r="R29" i="43"/>
  <c r="I1242" i="10" s="1"/>
  <c r="Q30" i="43"/>
  <c r="R30" i="43" s="1"/>
  <c r="I1291" i="10" s="1"/>
  <c r="Q31" i="43"/>
  <c r="R31" i="43"/>
  <c r="I1340" i="10" s="1"/>
  <c r="Q32" i="43"/>
  <c r="R32" i="43" s="1"/>
  <c r="I1389" i="10" s="1"/>
  <c r="Q33" i="43"/>
  <c r="R33" i="43"/>
  <c r="I1438" i="10" s="1"/>
  <c r="Q34" i="43"/>
  <c r="R34" i="43" s="1"/>
  <c r="I1487" i="10" s="1"/>
  <c r="Q35" i="43"/>
  <c r="R35" i="43"/>
  <c r="I1536" i="10" s="1"/>
  <c r="Q36" i="43"/>
  <c r="R36" i="43" s="1"/>
  <c r="I1585" i="10" s="1"/>
  <c r="Q37" i="43"/>
  <c r="R37" i="43"/>
  <c r="I1634" i="10" s="1"/>
  <c r="Q38" i="43"/>
  <c r="R38" i="43" s="1"/>
  <c r="I1683" i="10" s="1"/>
  <c r="Q39" i="43"/>
  <c r="R39" i="43"/>
  <c r="I1732" i="10" s="1"/>
  <c r="Q40" i="43"/>
  <c r="R40" i="43" s="1"/>
  <c r="I1781" i="10" s="1"/>
  <c r="Q41" i="43"/>
  <c r="R41" i="43"/>
  <c r="I1830" i="10" s="1"/>
  <c r="Q42" i="43"/>
  <c r="R42" i="43" s="1"/>
  <c r="I1879" i="10" s="1"/>
  <c r="Q43" i="43"/>
  <c r="R43" i="43"/>
  <c r="I1928" i="10" s="1"/>
  <c r="D12" i="2"/>
  <c r="C13" i="2" s="1"/>
  <c r="C14" i="2" s="1"/>
  <c r="E27" i="2"/>
  <c r="C28" i="2"/>
  <c r="C29" i="2"/>
  <c r="C30" i="2"/>
  <c r="C33" i="2"/>
  <c r="C34" i="2"/>
  <c r="C35" i="2" s="1"/>
  <c r="E52" i="2"/>
  <c r="E53" i="2" s="1"/>
  <c r="H17" i="7" s="1"/>
  <c r="N39" i="75"/>
  <c r="R15" i="41"/>
  <c r="R19" i="41"/>
  <c r="E28" i="2" l="1"/>
  <c r="C24" i="109" s="1"/>
  <c r="E26" i="2"/>
  <c r="L25" i="109" s="1"/>
  <c r="J39" i="74"/>
  <c r="P39" i="74" s="1"/>
  <c r="R40" i="90"/>
  <c r="E18" i="90" s="1"/>
  <c r="R40" i="85"/>
  <c r="E18" i="85" s="1"/>
  <c r="R39" i="80"/>
  <c r="E17" i="80" s="1"/>
  <c r="R39" i="34"/>
  <c r="E17" i="34" s="1"/>
  <c r="E29" i="2"/>
  <c r="R23" i="41"/>
  <c r="D19" i="116" s="1"/>
  <c r="D113" i="116"/>
  <c r="X85" i="41"/>
  <c r="R19" i="25"/>
  <c r="D19" i="24" s="1"/>
  <c r="N39" i="74"/>
  <c r="K34" i="3"/>
  <c r="F20" i="71"/>
  <c r="O33" i="71" s="1"/>
  <c r="F55" i="109"/>
  <c r="E12" i="112"/>
  <c r="R39" i="74" l="1"/>
  <c r="E17" i="74" s="1"/>
  <c r="L39" i="74"/>
  <c r="M29" i="71"/>
  <c r="J36" i="71" l="1"/>
  <c r="P39" i="75" l="1"/>
  <c r="R39" i="75" s="1"/>
  <c r="E17" i="75" s="1"/>
  <c r="L39"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40" authorId="0" shapeId="0" xr:uid="{00000000-0006-0000-0000-000001000000}">
      <text>
        <r>
          <rPr>
            <sz val="14"/>
            <color indexed="81"/>
            <rFont val="ＭＳ Ｐゴシック"/>
            <family val="3"/>
            <charset val="128"/>
          </rPr>
          <t>　</t>
        </r>
        <r>
          <rPr>
            <b/>
            <sz val="14"/>
            <color indexed="81"/>
            <rFont val="ＭＳ Ｐゴシック"/>
            <family val="3"/>
            <charset val="128"/>
          </rPr>
          <t>公営３その１（公営３内訳１）、公営３その２（公営３内訳２）は、各候補者の選挙運動用自動車に係る契約の実態に応じていずれかの様式を作成してください。</t>
        </r>
        <r>
          <rPr>
            <sz val="9"/>
            <color indexed="81"/>
            <rFont val="ＭＳ Ｐゴシック"/>
            <family val="3"/>
            <charset val="128"/>
          </rPr>
          <t xml:space="preserve">
</t>
        </r>
      </text>
    </comment>
    <comment ref="B42" authorId="0" shapeId="0" xr:uid="{00000000-0006-0000-0000-000002000000}">
      <text>
        <r>
          <rPr>
            <b/>
            <sz val="12"/>
            <color indexed="81"/>
            <rFont val="ＭＳ Ｐゴシック"/>
            <family val="3"/>
            <charset val="128"/>
          </rPr>
          <t>　公営３その１（公営３内訳１）、公営３その２（公営３内訳２）は、各候補者の選挙運動用自動車に係る契約の実態に応じていずれかの様式を作成してください。</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G34" authorId="0" shapeId="0" xr:uid="{00000000-0006-0000-0A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G83" authorId="0" shapeId="0" xr:uid="{00000000-0006-0000-0A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G132" authorId="0" shapeId="0" xr:uid="{00000000-0006-0000-0A00-000003000000}">
      <text>
        <r>
          <rPr>
            <b/>
            <sz val="9"/>
            <color indexed="81"/>
            <rFont val="ＭＳ Ｐゴシック"/>
            <family val="3"/>
            <charset val="128"/>
          </rPr>
          <t>自動表示されます。</t>
        </r>
        <r>
          <rPr>
            <sz val="9"/>
            <color indexed="81"/>
            <rFont val="ＭＳ Ｐゴシック"/>
            <family val="3"/>
            <charset val="128"/>
          </rPr>
          <t xml:space="preserve">
</t>
        </r>
      </text>
    </comment>
    <comment ref="G181" authorId="0" shapeId="0" xr:uid="{00000000-0006-0000-0A00-000004000000}">
      <text>
        <r>
          <rPr>
            <b/>
            <sz val="9"/>
            <color indexed="81"/>
            <rFont val="ＭＳ Ｐゴシック"/>
            <family val="3"/>
            <charset val="128"/>
          </rPr>
          <t>自動表示されます。</t>
        </r>
        <r>
          <rPr>
            <sz val="9"/>
            <color indexed="81"/>
            <rFont val="ＭＳ Ｐゴシック"/>
            <family val="3"/>
            <charset val="128"/>
          </rPr>
          <t xml:space="preserve">
</t>
        </r>
      </text>
    </comment>
    <comment ref="G230" authorId="0" shapeId="0" xr:uid="{00000000-0006-0000-0A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G279" authorId="0" shapeId="0" xr:uid="{00000000-0006-0000-0A00-000006000000}">
      <text>
        <r>
          <rPr>
            <b/>
            <sz val="9"/>
            <color indexed="81"/>
            <rFont val="ＭＳ Ｐゴシック"/>
            <family val="3"/>
            <charset val="128"/>
          </rPr>
          <t>自動表示されます。</t>
        </r>
        <r>
          <rPr>
            <sz val="9"/>
            <color indexed="81"/>
            <rFont val="ＭＳ Ｐゴシック"/>
            <family val="3"/>
            <charset val="128"/>
          </rPr>
          <t xml:space="preserve">
</t>
        </r>
      </text>
    </comment>
    <comment ref="G328" authorId="0" shapeId="0" xr:uid="{00000000-0006-0000-0A00-000007000000}">
      <text>
        <r>
          <rPr>
            <b/>
            <sz val="9"/>
            <color indexed="81"/>
            <rFont val="ＭＳ Ｐゴシック"/>
            <family val="3"/>
            <charset val="128"/>
          </rPr>
          <t>自動表示されます。</t>
        </r>
        <r>
          <rPr>
            <sz val="9"/>
            <color indexed="81"/>
            <rFont val="ＭＳ Ｐゴシック"/>
            <family val="3"/>
            <charset val="128"/>
          </rPr>
          <t xml:space="preserve">
</t>
        </r>
      </text>
    </comment>
    <comment ref="G377" authorId="0" shapeId="0" xr:uid="{00000000-0006-0000-0A00-000008000000}">
      <text>
        <r>
          <rPr>
            <b/>
            <sz val="9"/>
            <color indexed="81"/>
            <rFont val="ＭＳ Ｐゴシック"/>
            <family val="3"/>
            <charset val="128"/>
          </rPr>
          <t>自動表示されます。</t>
        </r>
        <r>
          <rPr>
            <sz val="9"/>
            <color indexed="81"/>
            <rFont val="ＭＳ Ｐゴシック"/>
            <family val="3"/>
            <charset val="128"/>
          </rPr>
          <t xml:space="preserve">
</t>
        </r>
      </text>
    </comment>
    <comment ref="G426" authorId="0" shapeId="0" xr:uid="{00000000-0006-0000-0A00-000009000000}">
      <text>
        <r>
          <rPr>
            <b/>
            <sz val="9"/>
            <color indexed="81"/>
            <rFont val="ＭＳ Ｐゴシック"/>
            <family val="3"/>
            <charset val="128"/>
          </rPr>
          <t>自動表示されます。</t>
        </r>
        <r>
          <rPr>
            <sz val="9"/>
            <color indexed="81"/>
            <rFont val="ＭＳ Ｐゴシック"/>
            <family val="3"/>
            <charset val="128"/>
          </rPr>
          <t xml:space="preserve">
</t>
        </r>
      </text>
    </comment>
    <comment ref="G475" authorId="0" shapeId="0" xr:uid="{00000000-0006-0000-0A00-00000A000000}">
      <text>
        <r>
          <rPr>
            <b/>
            <sz val="9"/>
            <color indexed="81"/>
            <rFont val="ＭＳ Ｐゴシック"/>
            <family val="3"/>
            <charset val="128"/>
          </rPr>
          <t>自動表示されます。</t>
        </r>
        <r>
          <rPr>
            <sz val="9"/>
            <color indexed="81"/>
            <rFont val="ＭＳ Ｐゴシック"/>
            <family val="3"/>
            <charset val="128"/>
          </rPr>
          <t xml:space="preserve">
</t>
        </r>
      </text>
    </comment>
    <comment ref="G524" authorId="0" shapeId="0" xr:uid="{00000000-0006-0000-0A00-00000B000000}">
      <text>
        <r>
          <rPr>
            <b/>
            <sz val="9"/>
            <color indexed="81"/>
            <rFont val="ＭＳ Ｐゴシック"/>
            <family val="3"/>
            <charset val="128"/>
          </rPr>
          <t>自動表示されます。</t>
        </r>
        <r>
          <rPr>
            <sz val="9"/>
            <color indexed="81"/>
            <rFont val="ＭＳ Ｐゴシック"/>
            <family val="3"/>
            <charset val="128"/>
          </rPr>
          <t xml:space="preserve">
</t>
        </r>
      </text>
    </comment>
    <comment ref="G573" authorId="0" shapeId="0" xr:uid="{00000000-0006-0000-0A00-00000C000000}">
      <text>
        <r>
          <rPr>
            <b/>
            <sz val="9"/>
            <color indexed="81"/>
            <rFont val="ＭＳ Ｐゴシック"/>
            <family val="3"/>
            <charset val="128"/>
          </rPr>
          <t>自動表示されます。</t>
        </r>
        <r>
          <rPr>
            <sz val="9"/>
            <color indexed="81"/>
            <rFont val="ＭＳ Ｐゴシック"/>
            <family val="3"/>
            <charset val="128"/>
          </rPr>
          <t xml:space="preserve">
</t>
        </r>
      </text>
    </comment>
    <comment ref="G622" authorId="0" shapeId="0" xr:uid="{00000000-0006-0000-0A00-00000D000000}">
      <text>
        <r>
          <rPr>
            <b/>
            <sz val="9"/>
            <color indexed="81"/>
            <rFont val="ＭＳ Ｐゴシック"/>
            <family val="3"/>
            <charset val="128"/>
          </rPr>
          <t>自動表示されます。</t>
        </r>
        <r>
          <rPr>
            <sz val="9"/>
            <color indexed="81"/>
            <rFont val="ＭＳ Ｐゴシック"/>
            <family val="3"/>
            <charset val="128"/>
          </rPr>
          <t xml:space="preserve">
</t>
        </r>
      </text>
    </comment>
    <comment ref="G671" authorId="0" shapeId="0" xr:uid="{00000000-0006-0000-0A00-00000E000000}">
      <text>
        <r>
          <rPr>
            <b/>
            <sz val="9"/>
            <color indexed="81"/>
            <rFont val="ＭＳ Ｐゴシック"/>
            <family val="3"/>
            <charset val="128"/>
          </rPr>
          <t>自動表示されます。</t>
        </r>
        <r>
          <rPr>
            <sz val="9"/>
            <color indexed="81"/>
            <rFont val="ＭＳ Ｐゴシック"/>
            <family val="3"/>
            <charset val="128"/>
          </rPr>
          <t xml:space="preserve">
</t>
        </r>
      </text>
    </comment>
    <comment ref="G720" authorId="0" shapeId="0" xr:uid="{00000000-0006-0000-0A00-00000F000000}">
      <text>
        <r>
          <rPr>
            <b/>
            <sz val="9"/>
            <color indexed="81"/>
            <rFont val="ＭＳ Ｐゴシック"/>
            <family val="3"/>
            <charset val="128"/>
          </rPr>
          <t>自動表示されます。</t>
        </r>
        <r>
          <rPr>
            <sz val="9"/>
            <color indexed="81"/>
            <rFont val="ＭＳ Ｐゴシック"/>
            <family val="3"/>
            <charset val="128"/>
          </rPr>
          <t xml:space="preserve">
</t>
        </r>
      </text>
    </comment>
    <comment ref="G769" authorId="0" shapeId="0" xr:uid="{00000000-0006-0000-0A00-000010000000}">
      <text>
        <r>
          <rPr>
            <b/>
            <sz val="9"/>
            <color indexed="81"/>
            <rFont val="ＭＳ Ｐゴシック"/>
            <family val="3"/>
            <charset val="128"/>
          </rPr>
          <t>自動表示されます。</t>
        </r>
        <r>
          <rPr>
            <sz val="9"/>
            <color indexed="81"/>
            <rFont val="ＭＳ Ｐゴシック"/>
            <family val="3"/>
            <charset val="128"/>
          </rPr>
          <t xml:space="preserve">
</t>
        </r>
      </text>
    </comment>
    <comment ref="G818" authorId="0" shapeId="0" xr:uid="{00000000-0006-0000-0A00-000011000000}">
      <text>
        <r>
          <rPr>
            <b/>
            <sz val="9"/>
            <color indexed="81"/>
            <rFont val="ＭＳ Ｐゴシック"/>
            <family val="3"/>
            <charset val="128"/>
          </rPr>
          <t>自動表示されます。</t>
        </r>
        <r>
          <rPr>
            <sz val="9"/>
            <color indexed="81"/>
            <rFont val="ＭＳ Ｐゴシック"/>
            <family val="3"/>
            <charset val="128"/>
          </rPr>
          <t xml:space="preserve">
</t>
        </r>
      </text>
    </comment>
    <comment ref="G867" authorId="0" shapeId="0" xr:uid="{00000000-0006-0000-0A00-000012000000}">
      <text>
        <r>
          <rPr>
            <b/>
            <sz val="9"/>
            <color indexed="81"/>
            <rFont val="ＭＳ Ｐゴシック"/>
            <family val="3"/>
            <charset val="128"/>
          </rPr>
          <t>自動表示されます。</t>
        </r>
        <r>
          <rPr>
            <sz val="9"/>
            <color indexed="81"/>
            <rFont val="ＭＳ Ｐゴシック"/>
            <family val="3"/>
            <charset val="128"/>
          </rPr>
          <t xml:space="preserve">
</t>
        </r>
      </text>
    </comment>
    <comment ref="G916" authorId="0" shapeId="0" xr:uid="{00000000-0006-0000-0A00-000013000000}">
      <text>
        <r>
          <rPr>
            <b/>
            <sz val="9"/>
            <color indexed="81"/>
            <rFont val="ＭＳ Ｐゴシック"/>
            <family val="3"/>
            <charset val="128"/>
          </rPr>
          <t>自動表示されます。</t>
        </r>
        <r>
          <rPr>
            <sz val="9"/>
            <color indexed="81"/>
            <rFont val="ＭＳ Ｐゴシック"/>
            <family val="3"/>
            <charset val="128"/>
          </rPr>
          <t xml:space="preserve">
</t>
        </r>
      </text>
    </comment>
    <comment ref="G965" authorId="0" shapeId="0" xr:uid="{00000000-0006-0000-0A00-000014000000}">
      <text>
        <r>
          <rPr>
            <b/>
            <sz val="9"/>
            <color indexed="81"/>
            <rFont val="ＭＳ Ｐゴシック"/>
            <family val="3"/>
            <charset val="128"/>
          </rPr>
          <t>自動表示されます。</t>
        </r>
        <r>
          <rPr>
            <sz val="9"/>
            <color indexed="81"/>
            <rFont val="ＭＳ Ｐゴシック"/>
            <family val="3"/>
            <charset val="128"/>
          </rPr>
          <t xml:space="preserve">
</t>
        </r>
      </text>
    </comment>
    <comment ref="G1014" authorId="0" shapeId="0" xr:uid="{00000000-0006-0000-0A00-000015000000}">
      <text>
        <r>
          <rPr>
            <b/>
            <sz val="9"/>
            <color indexed="81"/>
            <rFont val="ＭＳ Ｐゴシック"/>
            <family val="3"/>
            <charset val="128"/>
          </rPr>
          <t>自動表示されます。</t>
        </r>
        <r>
          <rPr>
            <sz val="9"/>
            <color indexed="81"/>
            <rFont val="ＭＳ Ｐゴシック"/>
            <family val="3"/>
            <charset val="128"/>
          </rPr>
          <t xml:space="preserve">
</t>
        </r>
      </text>
    </comment>
    <comment ref="G1063" authorId="0" shapeId="0" xr:uid="{00000000-0006-0000-0A00-000016000000}">
      <text>
        <r>
          <rPr>
            <b/>
            <sz val="9"/>
            <color indexed="81"/>
            <rFont val="ＭＳ Ｐゴシック"/>
            <family val="3"/>
            <charset val="128"/>
          </rPr>
          <t>自動表示されます。</t>
        </r>
        <r>
          <rPr>
            <sz val="9"/>
            <color indexed="81"/>
            <rFont val="ＭＳ Ｐゴシック"/>
            <family val="3"/>
            <charset val="128"/>
          </rPr>
          <t xml:space="preserve">
</t>
        </r>
      </text>
    </comment>
    <comment ref="G1112" authorId="0" shapeId="0" xr:uid="{00000000-0006-0000-0A00-000017000000}">
      <text>
        <r>
          <rPr>
            <b/>
            <sz val="9"/>
            <color indexed="81"/>
            <rFont val="ＭＳ Ｐゴシック"/>
            <family val="3"/>
            <charset val="128"/>
          </rPr>
          <t>自動表示されます。</t>
        </r>
        <r>
          <rPr>
            <sz val="9"/>
            <color indexed="81"/>
            <rFont val="ＭＳ Ｐゴシック"/>
            <family val="3"/>
            <charset val="128"/>
          </rPr>
          <t xml:space="preserve">
</t>
        </r>
      </text>
    </comment>
    <comment ref="G1161" authorId="0" shapeId="0" xr:uid="{00000000-0006-0000-0A00-000018000000}">
      <text>
        <r>
          <rPr>
            <b/>
            <sz val="9"/>
            <color indexed="81"/>
            <rFont val="ＭＳ Ｐゴシック"/>
            <family val="3"/>
            <charset val="128"/>
          </rPr>
          <t>自動表示されます。</t>
        </r>
        <r>
          <rPr>
            <sz val="9"/>
            <color indexed="81"/>
            <rFont val="ＭＳ Ｐゴシック"/>
            <family val="3"/>
            <charset val="128"/>
          </rPr>
          <t xml:space="preserve">
</t>
        </r>
      </text>
    </comment>
    <comment ref="G1210" authorId="0" shapeId="0" xr:uid="{00000000-0006-0000-0A00-000019000000}">
      <text>
        <r>
          <rPr>
            <b/>
            <sz val="9"/>
            <color indexed="81"/>
            <rFont val="ＭＳ Ｐゴシック"/>
            <family val="3"/>
            <charset val="128"/>
          </rPr>
          <t>自動表示されます。</t>
        </r>
        <r>
          <rPr>
            <sz val="9"/>
            <color indexed="81"/>
            <rFont val="ＭＳ Ｐゴシック"/>
            <family val="3"/>
            <charset val="128"/>
          </rPr>
          <t xml:space="preserve">
</t>
        </r>
      </text>
    </comment>
    <comment ref="G1259" authorId="0" shapeId="0" xr:uid="{00000000-0006-0000-0A00-00001A000000}">
      <text>
        <r>
          <rPr>
            <b/>
            <sz val="9"/>
            <color indexed="81"/>
            <rFont val="ＭＳ Ｐゴシック"/>
            <family val="3"/>
            <charset val="128"/>
          </rPr>
          <t>自動表示されます。</t>
        </r>
        <r>
          <rPr>
            <sz val="9"/>
            <color indexed="81"/>
            <rFont val="ＭＳ Ｐゴシック"/>
            <family val="3"/>
            <charset val="128"/>
          </rPr>
          <t xml:space="preserve">
</t>
        </r>
      </text>
    </comment>
    <comment ref="G1308" authorId="0" shapeId="0" xr:uid="{00000000-0006-0000-0A00-00001B000000}">
      <text>
        <r>
          <rPr>
            <b/>
            <sz val="9"/>
            <color indexed="81"/>
            <rFont val="ＭＳ Ｐゴシック"/>
            <family val="3"/>
            <charset val="128"/>
          </rPr>
          <t>自動表示されます。</t>
        </r>
        <r>
          <rPr>
            <sz val="9"/>
            <color indexed="81"/>
            <rFont val="ＭＳ Ｐゴシック"/>
            <family val="3"/>
            <charset val="128"/>
          </rPr>
          <t xml:space="preserve">
</t>
        </r>
      </text>
    </comment>
    <comment ref="G1357" authorId="0" shapeId="0" xr:uid="{00000000-0006-0000-0A00-00001C000000}">
      <text>
        <r>
          <rPr>
            <b/>
            <sz val="9"/>
            <color indexed="81"/>
            <rFont val="ＭＳ Ｐゴシック"/>
            <family val="3"/>
            <charset val="128"/>
          </rPr>
          <t>自動表示されます。</t>
        </r>
        <r>
          <rPr>
            <sz val="9"/>
            <color indexed="81"/>
            <rFont val="ＭＳ Ｐゴシック"/>
            <family val="3"/>
            <charset val="128"/>
          </rPr>
          <t xml:space="preserve">
</t>
        </r>
      </text>
    </comment>
    <comment ref="G1406" authorId="0" shapeId="0" xr:uid="{00000000-0006-0000-0A00-00001D000000}">
      <text>
        <r>
          <rPr>
            <b/>
            <sz val="9"/>
            <color indexed="81"/>
            <rFont val="ＭＳ Ｐゴシック"/>
            <family val="3"/>
            <charset val="128"/>
          </rPr>
          <t>自動表示されます。</t>
        </r>
        <r>
          <rPr>
            <sz val="9"/>
            <color indexed="81"/>
            <rFont val="ＭＳ Ｐゴシック"/>
            <family val="3"/>
            <charset val="128"/>
          </rPr>
          <t xml:space="preserve">
</t>
        </r>
      </text>
    </comment>
    <comment ref="G1455" authorId="0" shapeId="0" xr:uid="{00000000-0006-0000-0A00-00001E000000}">
      <text>
        <r>
          <rPr>
            <b/>
            <sz val="9"/>
            <color indexed="81"/>
            <rFont val="ＭＳ Ｐゴシック"/>
            <family val="3"/>
            <charset val="128"/>
          </rPr>
          <t>自動表示されます。</t>
        </r>
        <r>
          <rPr>
            <sz val="9"/>
            <color indexed="81"/>
            <rFont val="ＭＳ Ｐゴシック"/>
            <family val="3"/>
            <charset val="128"/>
          </rPr>
          <t xml:space="preserve">
</t>
        </r>
      </text>
    </comment>
    <comment ref="G1504" authorId="0" shapeId="0" xr:uid="{00000000-0006-0000-0A00-00001F000000}">
      <text>
        <r>
          <rPr>
            <b/>
            <sz val="9"/>
            <color indexed="81"/>
            <rFont val="ＭＳ Ｐゴシック"/>
            <family val="3"/>
            <charset val="128"/>
          </rPr>
          <t>自動表示されます。</t>
        </r>
        <r>
          <rPr>
            <sz val="9"/>
            <color indexed="81"/>
            <rFont val="ＭＳ Ｐゴシック"/>
            <family val="3"/>
            <charset val="128"/>
          </rPr>
          <t xml:space="preserve">
</t>
        </r>
      </text>
    </comment>
    <comment ref="G1553" authorId="0" shapeId="0" xr:uid="{00000000-0006-0000-0A00-000020000000}">
      <text>
        <r>
          <rPr>
            <b/>
            <sz val="9"/>
            <color indexed="81"/>
            <rFont val="ＭＳ Ｐゴシック"/>
            <family val="3"/>
            <charset val="128"/>
          </rPr>
          <t>自動表示されます。</t>
        </r>
        <r>
          <rPr>
            <sz val="9"/>
            <color indexed="81"/>
            <rFont val="ＭＳ Ｐゴシック"/>
            <family val="3"/>
            <charset val="128"/>
          </rPr>
          <t xml:space="preserve">
</t>
        </r>
      </text>
    </comment>
    <comment ref="G1651" authorId="0" shapeId="0" xr:uid="{00000000-0006-0000-0A00-000021000000}">
      <text>
        <r>
          <rPr>
            <b/>
            <sz val="9"/>
            <color indexed="81"/>
            <rFont val="ＭＳ Ｐゴシック"/>
            <family val="3"/>
            <charset val="128"/>
          </rPr>
          <t>自動表示されます。</t>
        </r>
        <r>
          <rPr>
            <sz val="9"/>
            <color indexed="81"/>
            <rFont val="ＭＳ Ｐゴシック"/>
            <family val="3"/>
            <charset val="128"/>
          </rPr>
          <t xml:space="preserve">
</t>
        </r>
      </text>
    </comment>
    <comment ref="G1700" authorId="0" shapeId="0" xr:uid="{00000000-0006-0000-0A00-000022000000}">
      <text>
        <r>
          <rPr>
            <b/>
            <sz val="9"/>
            <color indexed="81"/>
            <rFont val="ＭＳ Ｐゴシック"/>
            <family val="3"/>
            <charset val="128"/>
          </rPr>
          <t>自動表示されます。</t>
        </r>
        <r>
          <rPr>
            <sz val="9"/>
            <color indexed="81"/>
            <rFont val="ＭＳ Ｐゴシック"/>
            <family val="3"/>
            <charset val="128"/>
          </rPr>
          <t xml:space="preserve">
</t>
        </r>
      </text>
    </comment>
    <comment ref="G1749" authorId="0" shapeId="0" xr:uid="{00000000-0006-0000-0A00-000023000000}">
      <text>
        <r>
          <rPr>
            <b/>
            <sz val="9"/>
            <color indexed="81"/>
            <rFont val="ＭＳ Ｐゴシック"/>
            <family val="3"/>
            <charset val="128"/>
          </rPr>
          <t>自動表示されます。</t>
        </r>
        <r>
          <rPr>
            <sz val="9"/>
            <color indexed="81"/>
            <rFont val="ＭＳ Ｐゴシック"/>
            <family val="3"/>
            <charset val="128"/>
          </rPr>
          <t xml:space="preserve">
</t>
        </r>
      </text>
    </comment>
    <comment ref="G1798" authorId="0" shapeId="0" xr:uid="{00000000-0006-0000-0A00-000024000000}">
      <text>
        <r>
          <rPr>
            <b/>
            <sz val="9"/>
            <color indexed="81"/>
            <rFont val="ＭＳ Ｐゴシック"/>
            <family val="3"/>
            <charset val="128"/>
          </rPr>
          <t>自動表示されます。</t>
        </r>
        <r>
          <rPr>
            <sz val="9"/>
            <color indexed="81"/>
            <rFont val="ＭＳ Ｐゴシック"/>
            <family val="3"/>
            <charset val="128"/>
          </rPr>
          <t xml:space="preserve">
</t>
        </r>
      </text>
    </comment>
    <comment ref="G1847" authorId="0" shapeId="0" xr:uid="{00000000-0006-0000-0A00-000025000000}">
      <text>
        <r>
          <rPr>
            <b/>
            <sz val="9"/>
            <color indexed="81"/>
            <rFont val="ＭＳ Ｐゴシック"/>
            <family val="3"/>
            <charset val="128"/>
          </rPr>
          <t>自動表示されます。</t>
        </r>
        <r>
          <rPr>
            <sz val="9"/>
            <color indexed="81"/>
            <rFont val="ＭＳ Ｐゴシック"/>
            <family val="3"/>
            <charset val="128"/>
          </rPr>
          <t xml:space="preserve">
</t>
        </r>
      </text>
    </comment>
    <comment ref="G1896" authorId="0" shapeId="0" xr:uid="{00000000-0006-0000-0A00-000026000000}">
      <text>
        <r>
          <rPr>
            <b/>
            <sz val="9"/>
            <color indexed="81"/>
            <rFont val="ＭＳ Ｐゴシック"/>
            <family val="3"/>
            <charset val="128"/>
          </rPr>
          <t>自動表示されます。</t>
        </r>
        <r>
          <rPr>
            <sz val="9"/>
            <color indexed="81"/>
            <rFont val="ＭＳ Ｐゴシック"/>
            <family val="3"/>
            <charset val="128"/>
          </rPr>
          <t xml:space="preserve">
</t>
        </r>
      </text>
    </comment>
    <comment ref="G1945" authorId="0" shapeId="0" xr:uid="{00000000-0006-0000-0A00-000027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L20" authorId="0" shapeId="0" xr:uid="{00000000-0006-0000-0E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L19" authorId="0" shapeId="0" xr:uid="{00000000-0006-0000-0F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HP Customer</author>
  </authors>
  <commentList>
    <comment ref="F9" authorId="0" shapeId="0" xr:uid="{00000000-0006-0000-1100-000001000000}">
      <text>
        <r>
          <rPr>
            <b/>
            <sz val="9"/>
            <color indexed="81"/>
            <rFont val="ＭＳ Ｐゴシック"/>
            <family val="3"/>
            <charset val="128"/>
          </rPr>
          <t>○　報酬を支給する者については、その者を使用する前に県選管へ届け出ることになっています。
○　提出年月日は、入力後印刷するか、印刷後手書きで御記入くださるようお願いします。</t>
        </r>
      </text>
    </comment>
    <comment ref="G12" authorId="1" shapeId="0" xr:uid="{00000000-0006-0000-11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A20" authorId="0" shapeId="0" xr:uid="{00000000-0006-0000-1100-000003000000}">
      <text>
        <r>
          <rPr>
            <b/>
            <sz val="9"/>
            <color indexed="81"/>
            <rFont val="ＭＳ Ｐゴシック"/>
            <family val="3"/>
            <charset val="128"/>
          </rPr>
          <t xml:space="preserve">使用する者の氏名を御記入ください。
</t>
        </r>
      </text>
    </comment>
    <comment ref="C20" authorId="0" shapeId="0" xr:uid="{00000000-0006-0000-1100-000004000000}">
      <text>
        <r>
          <rPr>
            <b/>
            <sz val="9"/>
            <color indexed="81"/>
            <rFont val="ＭＳ Ｐゴシック"/>
            <family val="3"/>
            <charset val="128"/>
          </rPr>
          <t>使用する者の自宅住所を御記入ください。</t>
        </r>
      </text>
    </comment>
    <comment ref="G20" authorId="0" shapeId="0" xr:uid="{00000000-0006-0000-1100-000005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2" shapeId="0" xr:uid="{00000000-0006-0000-1100-000006000000}">
      <text>
        <r>
          <rPr>
            <b/>
            <sz val="9"/>
            <color indexed="81"/>
            <rFont val="ＭＳ Ｐゴシック"/>
            <family val="3"/>
            <charset val="128"/>
          </rPr>
          <t>男、女から選択</t>
        </r>
      </text>
    </comment>
    <comment ref="I20" authorId="2" shapeId="0" xr:uid="{00000000-0006-0000-1100-000007000000}">
      <text>
        <r>
          <rPr>
            <sz val="9"/>
            <color indexed="81"/>
            <rFont val="ＭＳ Ｐゴシック"/>
            <family val="3"/>
            <charset val="128"/>
          </rPr>
          <t xml:space="preserve">車上運動員、事務員、手話通訳者、要約筆記者から選択
</t>
        </r>
      </text>
    </comment>
    <comment ref="L20" authorId="0" shapeId="0" xr:uid="{00000000-0006-0000-1100-000008000000}">
      <text>
        <r>
          <rPr>
            <b/>
            <sz val="9"/>
            <color indexed="81"/>
            <rFont val="ＭＳ Ｐゴシック"/>
            <family val="3"/>
            <charset val="128"/>
          </rPr>
          <t>使用する者の期間を御記入ください。</t>
        </r>
      </text>
    </comment>
    <comment ref="H22" authorId="2" shapeId="0" xr:uid="{00000000-0006-0000-1100-000009000000}">
      <text>
        <r>
          <rPr>
            <b/>
            <sz val="9"/>
            <color indexed="81"/>
            <rFont val="ＭＳ Ｐゴシック"/>
            <family val="3"/>
            <charset val="128"/>
          </rPr>
          <t>男、女から選択</t>
        </r>
      </text>
    </comment>
    <comment ref="I22" authorId="2" shapeId="0" xr:uid="{00000000-0006-0000-1100-00000A000000}">
      <text>
        <r>
          <rPr>
            <sz val="9"/>
            <color indexed="81"/>
            <rFont val="ＭＳ Ｐゴシック"/>
            <family val="3"/>
            <charset val="128"/>
          </rPr>
          <t xml:space="preserve">車上運動員、事務員、手話通訳者、要約筆記者から選択
</t>
        </r>
      </text>
    </comment>
    <comment ref="L22" authorId="0" shapeId="0" xr:uid="{00000000-0006-0000-1100-00000B000000}">
      <text>
        <r>
          <rPr>
            <b/>
            <sz val="9"/>
            <color indexed="81"/>
            <rFont val="ＭＳ Ｐゴシック"/>
            <family val="3"/>
            <charset val="128"/>
          </rPr>
          <t>使用する者の期間を御記入ください。</t>
        </r>
      </text>
    </comment>
    <comment ref="H24" authorId="2" shapeId="0" xr:uid="{00000000-0006-0000-1100-00000C000000}">
      <text>
        <r>
          <rPr>
            <b/>
            <sz val="9"/>
            <color indexed="81"/>
            <rFont val="ＭＳ Ｐゴシック"/>
            <family val="3"/>
            <charset val="128"/>
          </rPr>
          <t>男、女から選択</t>
        </r>
      </text>
    </comment>
    <comment ref="I24" authorId="2" shapeId="0" xr:uid="{00000000-0006-0000-1100-00000D000000}">
      <text>
        <r>
          <rPr>
            <sz val="9"/>
            <color indexed="81"/>
            <rFont val="ＭＳ Ｐゴシック"/>
            <family val="3"/>
            <charset val="128"/>
          </rPr>
          <t xml:space="preserve">車上運動員、事務員、手話通訳者、要約筆記者から選択
</t>
        </r>
      </text>
    </comment>
    <comment ref="L24" authorId="0" shapeId="0" xr:uid="{00000000-0006-0000-1100-00000E000000}">
      <text>
        <r>
          <rPr>
            <b/>
            <sz val="9"/>
            <color indexed="81"/>
            <rFont val="ＭＳ Ｐゴシック"/>
            <family val="3"/>
            <charset val="128"/>
          </rPr>
          <t>使用する者の期間を御記入ください。</t>
        </r>
      </text>
    </comment>
    <comment ref="H26" authorId="2" shapeId="0" xr:uid="{00000000-0006-0000-1100-00000F000000}">
      <text>
        <r>
          <rPr>
            <b/>
            <sz val="9"/>
            <color indexed="81"/>
            <rFont val="ＭＳ Ｐゴシック"/>
            <family val="3"/>
            <charset val="128"/>
          </rPr>
          <t>男、女から選択</t>
        </r>
      </text>
    </comment>
    <comment ref="I26" authorId="2" shapeId="0" xr:uid="{00000000-0006-0000-1100-000010000000}">
      <text>
        <r>
          <rPr>
            <sz val="9"/>
            <color indexed="81"/>
            <rFont val="ＭＳ Ｐゴシック"/>
            <family val="3"/>
            <charset val="128"/>
          </rPr>
          <t xml:space="preserve">車上運動員、事務員、手話通訳者、要約筆記者から選択
</t>
        </r>
      </text>
    </comment>
    <comment ref="L26" authorId="0" shapeId="0" xr:uid="{00000000-0006-0000-1100-000011000000}">
      <text>
        <r>
          <rPr>
            <b/>
            <sz val="9"/>
            <color indexed="81"/>
            <rFont val="ＭＳ Ｐゴシック"/>
            <family val="3"/>
            <charset val="128"/>
          </rPr>
          <t>使用する者の期間を御記入ください。</t>
        </r>
      </text>
    </comment>
    <comment ref="H28" authorId="2" shapeId="0" xr:uid="{00000000-0006-0000-1100-000012000000}">
      <text>
        <r>
          <rPr>
            <b/>
            <sz val="9"/>
            <color indexed="81"/>
            <rFont val="ＭＳ Ｐゴシック"/>
            <family val="3"/>
            <charset val="128"/>
          </rPr>
          <t>男、女から選択</t>
        </r>
      </text>
    </comment>
    <comment ref="I28" authorId="2" shapeId="0" xr:uid="{00000000-0006-0000-1100-000013000000}">
      <text>
        <r>
          <rPr>
            <sz val="9"/>
            <color indexed="81"/>
            <rFont val="ＭＳ Ｐゴシック"/>
            <family val="3"/>
            <charset val="128"/>
          </rPr>
          <t xml:space="preserve">車上運動員、事務員、手話通訳者、要約筆記者から選択
</t>
        </r>
      </text>
    </comment>
    <comment ref="L28" authorId="0" shapeId="0" xr:uid="{00000000-0006-0000-1100-000014000000}">
      <text>
        <r>
          <rPr>
            <b/>
            <sz val="9"/>
            <color indexed="81"/>
            <rFont val="ＭＳ Ｐゴシック"/>
            <family val="3"/>
            <charset val="128"/>
          </rPr>
          <t>使用する者の期間を御記入ください。</t>
        </r>
      </text>
    </comment>
    <comment ref="H30" authorId="2" shapeId="0" xr:uid="{00000000-0006-0000-1100-000015000000}">
      <text>
        <r>
          <rPr>
            <b/>
            <sz val="9"/>
            <color indexed="81"/>
            <rFont val="ＭＳ Ｐゴシック"/>
            <family val="3"/>
            <charset val="128"/>
          </rPr>
          <t>男、女から選択</t>
        </r>
      </text>
    </comment>
    <comment ref="I30" authorId="2" shapeId="0" xr:uid="{00000000-0006-0000-1100-000016000000}">
      <text>
        <r>
          <rPr>
            <sz val="9"/>
            <color indexed="81"/>
            <rFont val="ＭＳ Ｐゴシック"/>
            <family val="3"/>
            <charset val="128"/>
          </rPr>
          <t xml:space="preserve">車上運動員、事務員、手話通訳者、要約筆記者から選択
</t>
        </r>
      </text>
    </comment>
    <comment ref="L30" authorId="0" shapeId="0" xr:uid="{00000000-0006-0000-1100-000017000000}">
      <text>
        <r>
          <rPr>
            <b/>
            <sz val="9"/>
            <color indexed="81"/>
            <rFont val="ＭＳ Ｐゴシック"/>
            <family val="3"/>
            <charset val="128"/>
          </rPr>
          <t>使用する者の期間を御記入ください。</t>
        </r>
      </text>
    </comment>
    <comment ref="H32" authorId="2" shapeId="0" xr:uid="{00000000-0006-0000-1100-000018000000}">
      <text>
        <r>
          <rPr>
            <b/>
            <sz val="9"/>
            <color indexed="81"/>
            <rFont val="ＭＳ Ｐゴシック"/>
            <family val="3"/>
            <charset val="128"/>
          </rPr>
          <t>男、女から選択</t>
        </r>
      </text>
    </comment>
    <comment ref="I32" authorId="2" shapeId="0" xr:uid="{00000000-0006-0000-1100-000019000000}">
      <text>
        <r>
          <rPr>
            <sz val="9"/>
            <color indexed="81"/>
            <rFont val="ＭＳ Ｐゴシック"/>
            <family val="3"/>
            <charset val="128"/>
          </rPr>
          <t xml:space="preserve">車上運動員、事務員、手話通訳者、要約筆記者から選択
</t>
        </r>
      </text>
    </comment>
    <comment ref="L32" authorId="0" shapeId="0" xr:uid="{00000000-0006-0000-1100-00001A000000}">
      <text>
        <r>
          <rPr>
            <b/>
            <sz val="9"/>
            <color indexed="81"/>
            <rFont val="ＭＳ Ｐゴシック"/>
            <family val="3"/>
            <charset val="128"/>
          </rPr>
          <t>使用する者の期間を御記入ください。</t>
        </r>
      </text>
    </comment>
    <comment ref="H34" authorId="2" shapeId="0" xr:uid="{00000000-0006-0000-1100-00001B000000}">
      <text>
        <r>
          <rPr>
            <b/>
            <sz val="9"/>
            <color indexed="81"/>
            <rFont val="ＭＳ Ｐゴシック"/>
            <family val="3"/>
            <charset val="128"/>
          </rPr>
          <t>男、女から選択</t>
        </r>
      </text>
    </comment>
    <comment ref="I34" authorId="2" shapeId="0" xr:uid="{00000000-0006-0000-1100-00001C000000}">
      <text>
        <r>
          <rPr>
            <sz val="9"/>
            <color indexed="81"/>
            <rFont val="ＭＳ Ｐゴシック"/>
            <family val="3"/>
            <charset val="128"/>
          </rPr>
          <t xml:space="preserve">車上運動員、事務員、手話通訳者、要約筆記者から選択
</t>
        </r>
      </text>
    </comment>
    <comment ref="L34" authorId="0" shapeId="0" xr:uid="{00000000-0006-0000-1100-00001D000000}">
      <text>
        <r>
          <rPr>
            <b/>
            <sz val="9"/>
            <color indexed="81"/>
            <rFont val="ＭＳ Ｐゴシック"/>
            <family val="3"/>
            <charset val="128"/>
          </rPr>
          <t>使用する者の期間を御記入ください。</t>
        </r>
      </text>
    </comment>
    <comment ref="H36" authorId="2" shapeId="0" xr:uid="{00000000-0006-0000-1100-00001E000000}">
      <text>
        <r>
          <rPr>
            <b/>
            <sz val="9"/>
            <color indexed="81"/>
            <rFont val="ＭＳ Ｐゴシック"/>
            <family val="3"/>
            <charset val="128"/>
          </rPr>
          <t>男、女から選択</t>
        </r>
      </text>
    </comment>
    <comment ref="I36" authorId="2" shapeId="0" xr:uid="{00000000-0006-0000-1100-00001F000000}">
      <text>
        <r>
          <rPr>
            <sz val="9"/>
            <color indexed="81"/>
            <rFont val="ＭＳ Ｐゴシック"/>
            <family val="3"/>
            <charset val="128"/>
          </rPr>
          <t xml:space="preserve">車上運動員、事務員、手話通訳者、要約筆記者から選択
</t>
        </r>
      </text>
    </comment>
    <comment ref="L36" authorId="0" shapeId="0" xr:uid="{00000000-0006-0000-1100-000020000000}">
      <text>
        <r>
          <rPr>
            <b/>
            <sz val="9"/>
            <color indexed="81"/>
            <rFont val="ＭＳ Ｐゴシック"/>
            <family val="3"/>
            <charset val="128"/>
          </rPr>
          <t>使用する者の期間を御記入ください。</t>
        </r>
      </text>
    </comment>
    <comment ref="H38" authorId="2" shapeId="0" xr:uid="{00000000-0006-0000-1100-000021000000}">
      <text>
        <r>
          <rPr>
            <b/>
            <sz val="9"/>
            <color indexed="81"/>
            <rFont val="ＭＳ Ｐゴシック"/>
            <family val="3"/>
            <charset val="128"/>
          </rPr>
          <t>男、女から選択</t>
        </r>
      </text>
    </comment>
    <comment ref="I38" authorId="2" shapeId="0" xr:uid="{00000000-0006-0000-1100-000022000000}">
      <text>
        <r>
          <rPr>
            <sz val="9"/>
            <color indexed="81"/>
            <rFont val="ＭＳ Ｐゴシック"/>
            <family val="3"/>
            <charset val="128"/>
          </rPr>
          <t xml:space="preserve">車上運動員、事務員、手話通訳者、要約筆記者から選択
</t>
        </r>
      </text>
    </comment>
    <comment ref="L38" authorId="0" shapeId="0" xr:uid="{00000000-0006-0000-1100-000023000000}">
      <text>
        <r>
          <rPr>
            <b/>
            <sz val="9"/>
            <color indexed="81"/>
            <rFont val="ＭＳ Ｐゴシック"/>
            <family val="3"/>
            <charset val="128"/>
          </rPr>
          <t>使用する者の期間を御記入ください。</t>
        </r>
      </text>
    </comment>
    <comment ref="H40" authorId="2" shapeId="0" xr:uid="{00000000-0006-0000-1100-000024000000}">
      <text>
        <r>
          <rPr>
            <b/>
            <sz val="9"/>
            <color indexed="81"/>
            <rFont val="ＭＳ Ｐゴシック"/>
            <family val="3"/>
            <charset val="128"/>
          </rPr>
          <t>男、女から選択</t>
        </r>
      </text>
    </comment>
    <comment ref="I40" authorId="2" shapeId="0" xr:uid="{00000000-0006-0000-1100-000025000000}">
      <text>
        <r>
          <rPr>
            <sz val="9"/>
            <color indexed="81"/>
            <rFont val="ＭＳ Ｐゴシック"/>
            <family val="3"/>
            <charset val="128"/>
          </rPr>
          <t xml:space="preserve">車上運動員、事務員、手話通訳者、要約筆記者から選択
</t>
        </r>
      </text>
    </comment>
    <comment ref="L40" authorId="0" shapeId="0" xr:uid="{00000000-0006-0000-1100-000026000000}">
      <text>
        <r>
          <rPr>
            <b/>
            <sz val="9"/>
            <color indexed="81"/>
            <rFont val="ＭＳ Ｐゴシック"/>
            <family val="3"/>
            <charset val="128"/>
          </rPr>
          <t>使用する者の期間を御記入ください。</t>
        </r>
      </text>
    </comment>
    <comment ref="H43" authorId="2" shapeId="0" xr:uid="{00000000-0006-0000-1100-000027000000}">
      <text>
        <r>
          <rPr>
            <b/>
            <sz val="9"/>
            <color indexed="81"/>
            <rFont val="ＭＳ Ｐゴシック"/>
            <family val="3"/>
            <charset val="128"/>
          </rPr>
          <t>男、女から選択</t>
        </r>
      </text>
    </comment>
    <comment ref="I43" authorId="2" shapeId="0" xr:uid="{00000000-0006-0000-1100-000028000000}">
      <text>
        <r>
          <rPr>
            <sz val="9"/>
            <color indexed="81"/>
            <rFont val="ＭＳ Ｐゴシック"/>
            <family val="3"/>
            <charset val="128"/>
          </rPr>
          <t xml:space="preserve">車上運動員、事務員、手話通訳者、要約筆記者から選択
</t>
        </r>
      </text>
    </comment>
    <comment ref="L43" authorId="0" shapeId="0" xr:uid="{00000000-0006-0000-1100-000029000000}">
      <text>
        <r>
          <rPr>
            <b/>
            <sz val="9"/>
            <color indexed="81"/>
            <rFont val="ＭＳ Ｐゴシック"/>
            <family val="3"/>
            <charset val="128"/>
          </rPr>
          <t>使用する者の期間を御記入ください。</t>
        </r>
      </text>
    </comment>
    <comment ref="H45" authorId="2" shapeId="0" xr:uid="{00000000-0006-0000-1100-00002A000000}">
      <text>
        <r>
          <rPr>
            <b/>
            <sz val="9"/>
            <color indexed="81"/>
            <rFont val="ＭＳ Ｐゴシック"/>
            <family val="3"/>
            <charset val="128"/>
          </rPr>
          <t>男、女から選択</t>
        </r>
      </text>
    </comment>
    <comment ref="I45" authorId="2" shapeId="0" xr:uid="{00000000-0006-0000-1100-00002B000000}">
      <text>
        <r>
          <rPr>
            <sz val="9"/>
            <color indexed="81"/>
            <rFont val="ＭＳ Ｐゴシック"/>
            <family val="3"/>
            <charset val="128"/>
          </rPr>
          <t xml:space="preserve">車上運動員、事務員、手話通訳者、要約筆記者から選択
</t>
        </r>
      </text>
    </comment>
    <comment ref="L45" authorId="0" shapeId="0" xr:uid="{00000000-0006-0000-1100-00002C000000}">
      <text>
        <r>
          <rPr>
            <b/>
            <sz val="9"/>
            <color indexed="81"/>
            <rFont val="ＭＳ Ｐゴシック"/>
            <family val="3"/>
            <charset val="128"/>
          </rPr>
          <t>使用する者の期間を御記入ください。</t>
        </r>
      </text>
    </comment>
    <comment ref="H47" authorId="2" shapeId="0" xr:uid="{00000000-0006-0000-1100-00002D000000}">
      <text>
        <r>
          <rPr>
            <b/>
            <sz val="9"/>
            <color indexed="81"/>
            <rFont val="ＭＳ Ｐゴシック"/>
            <family val="3"/>
            <charset val="128"/>
          </rPr>
          <t>男、女から選択</t>
        </r>
      </text>
    </comment>
    <comment ref="I47" authorId="2" shapeId="0" xr:uid="{00000000-0006-0000-1100-00002E000000}">
      <text>
        <r>
          <rPr>
            <sz val="9"/>
            <color indexed="81"/>
            <rFont val="ＭＳ Ｐゴシック"/>
            <family val="3"/>
            <charset val="128"/>
          </rPr>
          <t xml:space="preserve">車上運動員、事務員、手話通訳者、要約筆記者から選択
</t>
        </r>
      </text>
    </comment>
    <comment ref="L47" authorId="0" shapeId="0" xr:uid="{00000000-0006-0000-1100-00002F000000}">
      <text>
        <r>
          <rPr>
            <b/>
            <sz val="9"/>
            <color indexed="81"/>
            <rFont val="ＭＳ Ｐゴシック"/>
            <family val="3"/>
            <charset val="128"/>
          </rPr>
          <t>使用する者の期間を御記入ください。</t>
        </r>
      </text>
    </comment>
    <comment ref="H49" authorId="2" shapeId="0" xr:uid="{00000000-0006-0000-1100-000030000000}">
      <text>
        <r>
          <rPr>
            <b/>
            <sz val="9"/>
            <color indexed="81"/>
            <rFont val="ＭＳ Ｐゴシック"/>
            <family val="3"/>
            <charset val="128"/>
          </rPr>
          <t>男、女から選択</t>
        </r>
      </text>
    </comment>
    <comment ref="I49" authorId="2" shapeId="0" xr:uid="{00000000-0006-0000-1100-000031000000}">
      <text>
        <r>
          <rPr>
            <sz val="9"/>
            <color indexed="81"/>
            <rFont val="ＭＳ Ｐゴシック"/>
            <family val="3"/>
            <charset val="128"/>
          </rPr>
          <t xml:space="preserve">車上運動員、事務員、手話通訳者、要約筆記者から選択
</t>
        </r>
      </text>
    </comment>
    <comment ref="L49" authorId="0" shapeId="0" xr:uid="{00000000-0006-0000-1100-000032000000}">
      <text>
        <r>
          <rPr>
            <b/>
            <sz val="9"/>
            <color indexed="81"/>
            <rFont val="ＭＳ Ｐゴシック"/>
            <family val="3"/>
            <charset val="128"/>
          </rPr>
          <t>使用する者の期間を御記入ください。</t>
        </r>
      </text>
    </comment>
    <comment ref="H51" authorId="2" shapeId="0" xr:uid="{00000000-0006-0000-1100-000033000000}">
      <text>
        <r>
          <rPr>
            <b/>
            <sz val="9"/>
            <color indexed="81"/>
            <rFont val="ＭＳ Ｐゴシック"/>
            <family val="3"/>
            <charset val="128"/>
          </rPr>
          <t>男、女から選択</t>
        </r>
      </text>
    </comment>
    <comment ref="I51" authorId="2" shapeId="0" xr:uid="{00000000-0006-0000-1100-000034000000}">
      <text>
        <r>
          <rPr>
            <sz val="9"/>
            <color indexed="81"/>
            <rFont val="ＭＳ Ｐゴシック"/>
            <family val="3"/>
            <charset val="128"/>
          </rPr>
          <t xml:space="preserve">車上運動員、事務員、手話通訳者、要約筆記者から選択
</t>
        </r>
      </text>
    </comment>
    <comment ref="L51" authorId="0" shapeId="0" xr:uid="{00000000-0006-0000-1100-000035000000}">
      <text>
        <r>
          <rPr>
            <b/>
            <sz val="9"/>
            <color indexed="81"/>
            <rFont val="ＭＳ Ｐゴシック"/>
            <family val="3"/>
            <charset val="128"/>
          </rPr>
          <t>使用する者の期間を御記入ください。</t>
        </r>
      </text>
    </comment>
    <comment ref="H53" authorId="2" shapeId="0" xr:uid="{00000000-0006-0000-1100-000036000000}">
      <text>
        <r>
          <rPr>
            <b/>
            <sz val="9"/>
            <color indexed="81"/>
            <rFont val="ＭＳ Ｐゴシック"/>
            <family val="3"/>
            <charset val="128"/>
          </rPr>
          <t>男、女から選択</t>
        </r>
      </text>
    </comment>
    <comment ref="I53" authorId="2" shapeId="0" xr:uid="{00000000-0006-0000-1100-000037000000}">
      <text>
        <r>
          <rPr>
            <sz val="9"/>
            <color indexed="81"/>
            <rFont val="ＭＳ Ｐゴシック"/>
            <family val="3"/>
            <charset val="128"/>
          </rPr>
          <t xml:space="preserve">車上運動員、事務員、手話通訳者、要約筆記者から選択
</t>
        </r>
      </text>
    </comment>
    <comment ref="L53" authorId="0" shapeId="0" xr:uid="{00000000-0006-0000-1100-000038000000}">
      <text>
        <r>
          <rPr>
            <b/>
            <sz val="9"/>
            <color indexed="81"/>
            <rFont val="ＭＳ Ｐゴシック"/>
            <family val="3"/>
            <charset val="128"/>
          </rPr>
          <t>使用する者の期間を御記入ください。</t>
        </r>
      </text>
    </comment>
    <comment ref="H55" authorId="2" shapeId="0" xr:uid="{00000000-0006-0000-1100-000039000000}">
      <text>
        <r>
          <rPr>
            <b/>
            <sz val="9"/>
            <color indexed="81"/>
            <rFont val="ＭＳ Ｐゴシック"/>
            <family val="3"/>
            <charset val="128"/>
          </rPr>
          <t>男、女から選択</t>
        </r>
      </text>
    </comment>
    <comment ref="I55" authorId="2" shapeId="0" xr:uid="{00000000-0006-0000-1100-00003A000000}">
      <text>
        <r>
          <rPr>
            <sz val="9"/>
            <color indexed="81"/>
            <rFont val="ＭＳ Ｐゴシック"/>
            <family val="3"/>
            <charset val="128"/>
          </rPr>
          <t xml:space="preserve">車上運動員、事務員、手話通訳者、要約筆記者から選択
</t>
        </r>
      </text>
    </comment>
    <comment ref="L55" authorId="0" shapeId="0" xr:uid="{00000000-0006-0000-1100-00003B000000}">
      <text>
        <r>
          <rPr>
            <b/>
            <sz val="9"/>
            <color indexed="81"/>
            <rFont val="ＭＳ Ｐゴシック"/>
            <family val="3"/>
            <charset val="128"/>
          </rPr>
          <t>使用する者の期間を御記入ください。</t>
        </r>
      </text>
    </comment>
    <comment ref="H57" authorId="2" shapeId="0" xr:uid="{00000000-0006-0000-1100-00003C000000}">
      <text>
        <r>
          <rPr>
            <b/>
            <sz val="9"/>
            <color indexed="81"/>
            <rFont val="ＭＳ Ｐゴシック"/>
            <family val="3"/>
            <charset val="128"/>
          </rPr>
          <t>男、女から選択</t>
        </r>
      </text>
    </comment>
    <comment ref="I57" authorId="2" shapeId="0" xr:uid="{00000000-0006-0000-1100-00003D000000}">
      <text>
        <r>
          <rPr>
            <sz val="9"/>
            <color indexed="81"/>
            <rFont val="ＭＳ Ｐゴシック"/>
            <family val="3"/>
            <charset val="128"/>
          </rPr>
          <t xml:space="preserve">車上運動員、事務員、手話通訳者、要約筆記者から選択
</t>
        </r>
      </text>
    </comment>
    <comment ref="L57" authorId="0" shapeId="0" xr:uid="{00000000-0006-0000-1100-00003E000000}">
      <text>
        <r>
          <rPr>
            <b/>
            <sz val="9"/>
            <color indexed="81"/>
            <rFont val="ＭＳ Ｐゴシック"/>
            <family val="3"/>
            <charset val="128"/>
          </rPr>
          <t>使用する者の期間を御記入ください。</t>
        </r>
      </text>
    </comment>
    <comment ref="H59" authorId="2" shapeId="0" xr:uid="{00000000-0006-0000-1100-00003F000000}">
      <text>
        <r>
          <rPr>
            <b/>
            <sz val="9"/>
            <color indexed="81"/>
            <rFont val="ＭＳ Ｐゴシック"/>
            <family val="3"/>
            <charset val="128"/>
          </rPr>
          <t>男、女から選択</t>
        </r>
      </text>
    </comment>
    <comment ref="I59" authorId="2" shapeId="0" xr:uid="{00000000-0006-0000-1100-000040000000}">
      <text>
        <r>
          <rPr>
            <sz val="9"/>
            <color indexed="81"/>
            <rFont val="ＭＳ Ｐゴシック"/>
            <family val="3"/>
            <charset val="128"/>
          </rPr>
          <t xml:space="preserve">車上運動員、事務員、手話通訳者、要約筆記者から選択
</t>
        </r>
      </text>
    </comment>
    <comment ref="L59" authorId="0" shapeId="0" xr:uid="{00000000-0006-0000-1100-000041000000}">
      <text>
        <r>
          <rPr>
            <b/>
            <sz val="9"/>
            <color indexed="81"/>
            <rFont val="ＭＳ Ｐゴシック"/>
            <family val="3"/>
            <charset val="128"/>
          </rPr>
          <t>使用する者の期間を御記入ください。</t>
        </r>
      </text>
    </comment>
    <comment ref="H61" authorId="2" shapeId="0" xr:uid="{00000000-0006-0000-1100-000042000000}">
      <text>
        <r>
          <rPr>
            <b/>
            <sz val="9"/>
            <color indexed="81"/>
            <rFont val="ＭＳ Ｐゴシック"/>
            <family val="3"/>
            <charset val="128"/>
          </rPr>
          <t>男、女から選択</t>
        </r>
      </text>
    </comment>
    <comment ref="I61" authorId="2" shapeId="0" xr:uid="{00000000-0006-0000-1100-000043000000}">
      <text>
        <r>
          <rPr>
            <sz val="9"/>
            <color indexed="81"/>
            <rFont val="ＭＳ Ｐゴシック"/>
            <family val="3"/>
            <charset val="128"/>
          </rPr>
          <t xml:space="preserve">車上運動員、事務員、手話通訳者、要約筆記者から選択
</t>
        </r>
      </text>
    </comment>
    <comment ref="L61" authorId="0" shapeId="0" xr:uid="{00000000-0006-0000-1100-000044000000}">
      <text>
        <r>
          <rPr>
            <b/>
            <sz val="9"/>
            <color indexed="81"/>
            <rFont val="ＭＳ Ｐゴシック"/>
            <family val="3"/>
            <charset val="128"/>
          </rPr>
          <t>使用する者の期間を御記入ください。</t>
        </r>
      </text>
    </comment>
    <comment ref="H63" authorId="2" shapeId="0" xr:uid="{00000000-0006-0000-1100-000045000000}">
      <text>
        <r>
          <rPr>
            <b/>
            <sz val="9"/>
            <color indexed="81"/>
            <rFont val="ＭＳ Ｐゴシック"/>
            <family val="3"/>
            <charset val="128"/>
          </rPr>
          <t>男、女から選択</t>
        </r>
      </text>
    </comment>
    <comment ref="I63" authorId="2" shapeId="0" xr:uid="{00000000-0006-0000-1100-000046000000}">
      <text>
        <r>
          <rPr>
            <sz val="9"/>
            <color indexed="81"/>
            <rFont val="ＭＳ Ｐゴシック"/>
            <family val="3"/>
            <charset val="128"/>
          </rPr>
          <t xml:space="preserve">車上運動員、事務員、手話通訳者、要約筆記者から選択
</t>
        </r>
      </text>
    </comment>
    <comment ref="L63" authorId="0" shapeId="0" xr:uid="{00000000-0006-0000-1100-000047000000}">
      <text>
        <r>
          <rPr>
            <b/>
            <sz val="9"/>
            <color indexed="81"/>
            <rFont val="ＭＳ Ｐゴシック"/>
            <family val="3"/>
            <charset val="128"/>
          </rPr>
          <t>使用する者の期間を御記入ください。</t>
        </r>
      </text>
    </comment>
    <comment ref="H65" authorId="2" shapeId="0" xr:uid="{00000000-0006-0000-1100-000048000000}">
      <text>
        <r>
          <rPr>
            <b/>
            <sz val="9"/>
            <color indexed="81"/>
            <rFont val="ＭＳ Ｐゴシック"/>
            <family val="3"/>
            <charset val="128"/>
          </rPr>
          <t>男、女から選択</t>
        </r>
      </text>
    </comment>
    <comment ref="I65" authorId="2" shapeId="0" xr:uid="{00000000-0006-0000-1100-000049000000}">
      <text>
        <r>
          <rPr>
            <sz val="9"/>
            <color indexed="81"/>
            <rFont val="ＭＳ Ｐゴシック"/>
            <family val="3"/>
            <charset val="128"/>
          </rPr>
          <t xml:space="preserve">車上運動員、事務員、手話通訳者、要約筆記者から選択
</t>
        </r>
      </text>
    </comment>
    <comment ref="L65" authorId="0" shapeId="0" xr:uid="{00000000-0006-0000-1100-00004A000000}">
      <text>
        <r>
          <rPr>
            <b/>
            <sz val="9"/>
            <color indexed="81"/>
            <rFont val="ＭＳ Ｐゴシック"/>
            <family val="3"/>
            <charset val="128"/>
          </rPr>
          <t>使用する者の期間を御記入ください。</t>
        </r>
      </text>
    </comment>
    <comment ref="H67" authorId="2" shapeId="0" xr:uid="{00000000-0006-0000-1100-00004B000000}">
      <text>
        <r>
          <rPr>
            <b/>
            <sz val="9"/>
            <color indexed="81"/>
            <rFont val="ＭＳ Ｐゴシック"/>
            <family val="3"/>
            <charset val="128"/>
          </rPr>
          <t>男、女から選択</t>
        </r>
      </text>
    </comment>
    <comment ref="I67" authorId="2" shapeId="0" xr:uid="{00000000-0006-0000-1100-00004C000000}">
      <text>
        <r>
          <rPr>
            <sz val="9"/>
            <color indexed="81"/>
            <rFont val="ＭＳ Ｐゴシック"/>
            <family val="3"/>
            <charset val="128"/>
          </rPr>
          <t xml:space="preserve">車上運動員、事務員、手話通訳者、要約筆記者から選択
</t>
        </r>
      </text>
    </comment>
    <comment ref="L67" authorId="0" shapeId="0" xr:uid="{00000000-0006-0000-1100-00004D000000}">
      <text>
        <r>
          <rPr>
            <b/>
            <sz val="9"/>
            <color indexed="81"/>
            <rFont val="ＭＳ Ｐゴシック"/>
            <family val="3"/>
            <charset val="128"/>
          </rPr>
          <t>使用する者の期間を御記入ください。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D9" authorId="0" shapeId="0" xr:uid="{00000000-0006-0000-13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400-000001000000}">
      <text>
        <r>
          <rPr>
            <sz val="9"/>
            <color indexed="81"/>
            <rFont val="ＭＳ Ｐゴシック"/>
            <family val="3"/>
            <charset val="128"/>
          </rPr>
          <t xml:space="preserve">公示日の午前8時30分から午後5時までに申請してください。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500-000001000000}">
      <text>
        <r>
          <rPr>
            <sz val="9"/>
            <color indexed="81"/>
            <rFont val="ＭＳ Ｐゴシック"/>
            <family val="3"/>
            <charset val="128"/>
          </rPr>
          <t xml:space="preserve">公示日の午前8時30分から午後5時までに申請してください。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I3" authorId="0" shapeId="0" xr:uid="{00000000-0006-0000-16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G13" authorId="1" shapeId="0" xr:uid="{00000000-0006-0000-16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33" authorId="1" shapeId="0" xr:uid="{00000000-0006-0000-1600-000003000000}">
      <text>
        <r>
          <rPr>
            <b/>
            <sz val="9"/>
            <color indexed="81"/>
            <rFont val="ＭＳ Ｐゴシック"/>
            <family val="3"/>
            <charset val="128"/>
          </rPr>
          <t>ビラの種類によって、「１」か「２」を選択してください。</t>
        </r>
        <r>
          <rPr>
            <sz val="9"/>
            <color indexed="81"/>
            <rFont val="ＭＳ Ｐゴシック"/>
            <family val="3"/>
            <charset val="128"/>
          </rPr>
          <t xml:space="preserve">
</t>
        </r>
      </text>
    </comment>
    <comment ref="E33" authorId="0" shapeId="0" xr:uid="{00000000-0006-0000-1600-000004000000}">
      <text>
        <r>
          <rPr>
            <b/>
            <sz val="9"/>
            <color indexed="81"/>
            <rFont val="ＭＳ Ｐゴシック"/>
            <family val="3"/>
            <charset val="128"/>
          </rPr>
          <t>２種類まで作成することができます。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5" authorId="0" shapeId="0" xr:uid="{00000000-0006-0000-1700-000001000000}">
      <text>
        <r>
          <rPr>
            <b/>
            <sz val="9"/>
            <color indexed="81"/>
            <rFont val="ＭＳ Ｐゴシック"/>
            <family val="3"/>
            <charset val="128"/>
          </rPr>
          <t>提出年月日は、入力後印刷するか、印刷後手書きで御記入くださるようお願いします。</t>
        </r>
      </text>
    </comment>
    <comment ref="N29" authorId="0" shapeId="0" xr:uid="{00000000-0006-0000-1700-000002000000}">
      <text>
        <r>
          <rPr>
            <b/>
            <sz val="9"/>
            <color indexed="81"/>
            <rFont val="ＭＳ Ｐゴシック"/>
            <family val="3"/>
            <charset val="128"/>
          </rPr>
          <t>開催日時、施設名称及び所在地は、入力後印刷するか、印刷後手書きで入力くださるようお願いします。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O5" authorId="0" shapeId="0" xr:uid="{00000000-0006-0000-1800-000001000000}">
      <text>
        <r>
          <rPr>
            <b/>
            <sz val="12"/>
            <color indexed="81"/>
            <rFont val="ＭＳ Ｐゴシック"/>
            <family val="3"/>
            <charset val="128"/>
          </rPr>
          <t>届出年月日を入力してください。</t>
        </r>
        <r>
          <rPr>
            <sz val="9"/>
            <color indexed="81"/>
            <rFont val="ＭＳ Ｐゴシック"/>
            <family val="3"/>
            <charset val="128"/>
          </rPr>
          <t xml:space="preserve">
</t>
        </r>
      </text>
    </comment>
    <comment ref="M9" authorId="1" shapeId="0" xr:uid="{00000000-0006-0000-18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J17" authorId="0" shapeId="0" xr:uid="{00000000-0006-0000-1800-000003000000}">
      <text>
        <r>
          <rPr>
            <b/>
            <sz val="9"/>
            <color indexed="81"/>
            <rFont val="ＭＳ Ｐゴシック"/>
            <family val="3"/>
            <charset val="128"/>
          </rPr>
          <t>１か２のいずれか黄色いセルに必要事項を入力後印刷するか、印刷後手書きで御記入くださるようお願いします。</t>
        </r>
      </text>
    </comment>
    <comment ref="F27" authorId="0" shapeId="0" xr:uid="{00000000-0006-0000-1800-000004000000}">
      <text>
        <r>
          <rPr>
            <b/>
            <sz val="9"/>
            <color indexed="81"/>
            <rFont val="ＭＳ Ｐゴシック"/>
            <family val="3"/>
            <charset val="128"/>
          </rPr>
          <t>１か２のいずれか黄色いセルに必要事項を入力後印刷するか、印刷後手書きで御記入くださるようお願いします。</t>
        </r>
      </text>
    </comment>
    <comment ref="O39" authorId="0" shapeId="0" xr:uid="{00000000-0006-0000-1800-000005000000}">
      <text>
        <r>
          <rPr>
            <b/>
            <sz val="9"/>
            <color indexed="81"/>
            <rFont val="ＭＳ Ｐゴシック"/>
            <family val="3"/>
            <charset val="128"/>
          </rPr>
          <t>自動車登録番号を入力してください。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201op</author>
    <author>HP Customer</author>
  </authors>
  <commentList>
    <comment ref="C1" authorId="0" shapeId="0" xr:uid="{00000000-0006-0000-0100-000001000000}">
      <text>
        <r>
          <rPr>
            <b/>
            <sz val="9"/>
            <color indexed="81"/>
            <rFont val="ＭＳ Ｐゴシック"/>
            <family val="3"/>
            <charset val="128"/>
          </rPr>
          <t>このセルは、修正しないでください。</t>
        </r>
      </text>
    </comment>
    <comment ref="G1" authorId="1" shapeId="0" xr:uid="{00000000-0006-0000-0100-000002000000}">
      <text>
        <r>
          <rPr>
            <b/>
            <sz val="9"/>
            <color indexed="81"/>
            <rFont val="MS P ゴシック"/>
            <family val="3"/>
            <charset val="128"/>
          </rPr>
          <t>201op:</t>
        </r>
        <r>
          <rPr>
            <sz val="9"/>
            <color indexed="81"/>
            <rFont val="MS P ゴシック"/>
            <family val="3"/>
            <charset val="128"/>
          </rPr>
          <t xml:space="preserve">
</t>
        </r>
      </text>
    </comment>
    <comment ref="H1" authorId="1" shapeId="0" xr:uid="{00000000-0006-0000-0100-000003000000}">
      <text>
        <r>
          <rPr>
            <b/>
            <sz val="9"/>
            <color indexed="81"/>
            <rFont val="MS P ゴシック"/>
            <family val="3"/>
            <charset val="128"/>
          </rPr>
          <t>このセルを参照して、各様式の執行日を表示しているため、更新必須！</t>
        </r>
      </text>
    </comment>
    <comment ref="C2" authorId="0" shapeId="0" xr:uid="{00000000-0006-0000-0100-000004000000}">
      <text>
        <r>
          <rPr>
            <b/>
            <sz val="12"/>
            <color indexed="81"/>
            <rFont val="ＭＳ Ｐゴシック"/>
            <family val="3"/>
            <charset val="128"/>
          </rPr>
          <t>選挙区を選択してください。</t>
        </r>
      </text>
    </comment>
    <comment ref="E2" authorId="0" shapeId="0" xr:uid="{00000000-0006-0000-0100-000005000000}">
      <text>
        <r>
          <rPr>
            <b/>
            <sz val="9"/>
            <color indexed="81"/>
            <rFont val="ＭＳ Ｐゴシック"/>
            <family val="3"/>
            <charset val="128"/>
          </rPr>
          <t xml:space="preserve">・このセルは修正しないでください。
</t>
        </r>
      </text>
    </comment>
    <comment ref="E3" authorId="0" shapeId="0" xr:uid="{00000000-0006-0000-0100-000006000000}">
      <text>
        <r>
          <rPr>
            <b/>
            <sz val="9"/>
            <color indexed="81"/>
            <rFont val="ＭＳ Ｐゴシック"/>
            <family val="3"/>
            <charset val="128"/>
          </rPr>
          <t>・このセルは修正しないでください。</t>
        </r>
      </text>
    </comment>
    <comment ref="C4" authorId="0" shapeId="0" xr:uid="{00000000-0006-0000-0100-000007000000}">
      <text>
        <r>
          <rPr>
            <b/>
            <sz val="9"/>
            <color indexed="81"/>
            <rFont val="ＭＳ Ｐゴシック"/>
            <family val="3"/>
            <charset val="128"/>
          </rPr>
          <t>このシートは修正しないでください。</t>
        </r>
      </text>
    </comment>
    <comment ref="E4" authorId="0" shapeId="0" xr:uid="{00000000-0006-0000-0100-000008000000}">
      <text>
        <r>
          <rPr>
            <b/>
            <sz val="9"/>
            <color indexed="81"/>
            <rFont val="ＭＳ Ｐゴシック"/>
            <family val="3"/>
            <charset val="128"/>
          </rPr>
          <t>このセルは修正しないでください。</t>
        </r>
      </text>
    </comment>
    <comment ref="C5" authorId="0" shapeId="0" xr:uid="{00000000-0006-0000-0100-000009000000}">
      <text>
        <r>
          <rPr>
            <b/>
            <sz val="9"/>
            <color indexed="81"/>
            <rFont val="ＭＳ Ｐゴシック"/>
            <family val="3"/>
            <charset val="128"/>
          </rPr>
          <t>このセルは修正しないでください。</t>
        </r>
      </text>
    </comment>
    <comment ref="E5" authorId="0" shapeId="0" xr:uid="{00000000-0006-0000-0100-00000A000000}">
      <text>
        <r>
          <rPr>
            <b/>
            <sz val="9"/>
            <color indexed="81"/>
            <rFont val="ＭＳ Ｐゴシック"/>
            <family val="3"/>
            <charset val="128"/>
          </rPr>
          <t>このセルは修正しないでください。</t>
        </r>
      </text>
    </comment>
    <comment ref="C6" authorId="0" shapeId="0" xr:uid="{00000000-0006-0000-0100-00000B000000}">
      <text>
        <r>
          <rPr>
            <b/>
            <sz val="9"/>
            <color indexed="81"/>
            <rFont val="ＭＳ Ｐゴシック"/>
            <family val="3"/>
            <charset val="128"/>
          </rPr>
          <t>このセルは修正しないでください。</t>
        </r>
      </text>
    </comment>
    <comment ref="C7" authorId="0" shapeId="0" xr:uid="{00000000-0006-0000-0100-00000C000000}">
      <text>
        <r>
          <rPr>
            <b/>
            <sz val="9"/>
            <color indexed="81"/>
            <rFont val="ＭＳ Ｐゴシック"/>
            <family val="3"/>
            <charset val="128"/>
          </rPr>
          <t>このセルは修正しないでください。</t>
        </r>
      </text>
    </comment>
    <comment ref="C8" authorId="0" shapeId="0" xr:uid="{00000000-0006-0000-0100-00000D000000}">
      <text>
        <r>
          <rPr>
            <b/>
            <sz val="9"/>
            <color indexed="81"/>
            <rFont val="ＭＳ Ｐゴシック"/>
            <family val="3"/>
            <charset val="128"/>
          </rPr>
          <t>このセルは修正しないでください。</t>
        </r>
      </text>
    </comment>
    <comment ref="E8" authorId="0" shapeId="0" xr:uid="{00000000-0006-0000-0100-00000E000000}">
      <text>
        <r>
          <rPr>
            <b/>
            <sz val="9"/>
            <color indexed="81"/>
            <rFont val="ＭＳ Ｐゴシック"/>
            <family val="3"/>
            <charset val="128"/>
          </rPr>
          <t>このセルは修正しないでください。</t>
        </r>
      </text>
    </comment>
    <comment ref="H10" authorId="1" shapeId="0" xr:uid="{77C6A715-20B7-45E8-A801-80EC4D2E6234}">
      <text>
        <r>
          <rPr>
            <b/>
            <sz val="9"/>
            <color indexed="81"/>
            <rFont val="MS P ゴシック"/>
            <family val="3"/>
            <charset val="128"/>
          </rPr>
          <t>ポスター掲示場数が減少しました。（1月27日）
ポスター掲示場数が減少しました。（1月29日）
ポスター掲示場数が減少しました。（2月2日）</t>
        </r>
      </text>
    </comment>
    <comment ref="H12" authorId="1" shapeId="0" xr:uid="{C0F4C7C1-CEE8-4AE7-ABFD-046383BBD131}">
      <text>
        <r>
          <rPr>
            <b/>
            <sz val="9"/>
            <color indexed="81"/>
            <rFont val="MS P ゴシック"/>
            <family val="3"/>
            <charset val="128"/>
          </rPr>
          <t>ポスター掲示場数が減少しました。（1月27日）</t>
        </r>
        <r>
          <rPr>
            <sz val="9"/>
            <color indexed="81"/>
            <rFont val="MS P ゴシック"/>
            <family val="3"/>
            <charset val="128"/>
          </rPr>
          <t xml:space="preserve">
</t>
        </r>
      </text>
    </comment>
    <comment ref="C22" authorId="2" shapeId="0" xr:uid="{00000000-0006-0000-0100-00000F000000}">
      <text>
        <r>
          <rPr>
            <b/>
            <sz val="9"/>
            <color indexed="81"/>
            <rFont val="ＭＳ Ｐゴシック"/>
            <family val="3"/>
            <charset val="128"/>
          </rPr>
          <t>男か女を選択</t>
        </r>
      </text>
    </comment>
    <comment ref="C23" authorId="2" shapeId="0" xr:uid="{00000000-0006-0000-0100-000010000000}">
      <text>
        <r>
          <rPr>
            <b/>
            <sz val="9"/>
            <color indexed="81"/>
            <rFont val="ＭＳ Ｐゴシック"/>
            <family val="3"/>
            <charset val="128"/>
          </rPr>
          <t>昭和は「S」、平成は「H」、令和は「R」を選択。</t>
        </r>
      </text>
    </comment>
    <comment ref="E24" authorId="0" shapeId="0" xr:uid="{00000000-0006-0000-0100-000011000000}">
      <text>
        <r>
          <rPr>
            <b/>
            <sz val="9"/>
            <color indexed="81"/>
            <rFont val="ＭＳ Ｐゴシック"/>
            <family val="3"/>
            <charset val="128"/>
          </rPr>
          <t>このセルは修正しないでください。</t>
        </r>
      </text>
    </comment>
    <comment ref="E26" authorId="0" shapeId="0" xr:uid="{00000000-0006-0000-0100-000012000000}">
      <text>
        <r>
          <rPr>
            <b/>
            <sz val="9"/>
            <color indexed="81"/>
            <rFont val="ＭＳ Ｐゴシック"/>
            <family val="3"/>
            <charset val="128"/>
          </rPr>
          <t>このセルは修正しないでください。</t>
        </r>
      </text>
    </comment>
    <comment ref="E27" authorId="0" shapeId="0" xr:uid="{00000000-0006-0000-0100-000013000000}">
      <text>
        <r>
          <rPr>
            <b/>
            <sz val="9"/>
            <color indexed="81"/>
            <rFont val="ＭＳ Ｐゴシック"/>
            <family val="3"/>
            <charset val="128"/>
          </rPr>
          <t>このセルは修正しないでください。</t>
        </r>
      </text>
    </comment>
    <comment ref="E28" authorId="0" shapeId="0" xr:uid="{00000000-0006-0000-0100-000014000000}">
      <text>
        <r>
          <rPr>
            <b/>
            <sz val="9"/>
            <color indexed="81"/>
            <rFont val="ＭＳ Ｐゴシック"/>
            <family val="3"/>
            <charset val="128"/>
          </rPr>
          <t>このセルは修正しないでください。</t>
        </r>
      </text>
    </comment>
    <comment ref="C47" authorId="2" shapeId="0" xr:uid="{00000000-0006-0000-0100-000015000000}">
      <text>
        <r>
          <rPr>
            <b/>
            <sz val="9"/>
            <color indexed="81"/>
            <rFont val="ＭＳ Ｐゴシック"/>
            <family val="3"/>
            <charset val="128"/>
          </rPr>
          <t>市町村名を選択。</t>
        </r>
      </text>
    </comment>
    <comment ref="C48" authorId="2" shapeId="0" xr:uid="{00000000-0006-0000-0100-000016000000}">
      <text>
        <r>
          <rPr>
            <b/>
            <sz val="9"/>
            <color indexed="81"/>
            <rFont val="ＭＳ Ｐゴシック"/>
            <family val="3"/>
            <charset val="128"/>
          </rPr>
          <t>昭和は「S」、平成は「H」、令和は「R」を選択。</t>
        </r>
      </text>
    </comment>
    <comment ref="E49" authorId="0" shapeId="0" xr:uid="{00000000-0006-0000-0100-000017000000}">
      <text>
        <r>
          <rPr>
            <b/>
            <sz val="9"/>
            <color indexed="81"/>
            <rFont val="ＭＳ Ｐゴシック"/>
            <family val="3"/>
            <charset val="128"/>
          </rPr>
          <t>このセルは修正しないでください。</t>
        </r>
      </text>
    </comment>
    <comment ref="E52" authorId="0" shapeId="0" xr:uid="{00000000-0006-0000-0100-000018000000}">
      <text>
        <r>
          <rPr>
            <b/>
            <sz val="9"/>
            <color indexed="81"/>
            <rFont val="ＭＳ Ｐゴシック"/>
            <family val="3"/>
            <charset val="128"/>
          </rPr>
          <t>このセルは修正しないでください。</t>
        </r>
      </text>
    </comment>
    <comment ref="E53" authorId="0" shapeId="0" xr:uid="{00000000-0006-0000-0100-000019000000}">
      <text>
        <r>
          <rPr>
            <b/>
            <sz val="9"/>
            <color indexed="81"/>
            <rFont val="ＭＳ Ｐゴシック"/>
            <family val="3"/>
            <charset val="128"/>
          </rPr>
          <t>このセルは修正しないでください。</t>
        </r>
      </text>
    </comment>
    <comment ref="C94" authorId="2" shapeId="0" xr:uid="{00000000-0006-0000-0100-00001A000000}">
      <text>
        <r>
          <rPr>
            <b/>
            <sz val="9"/>
            <color indexed="81"/>
            <rFont val="ＭＳ Ｐゴシック"/>
            <family val="3"/>
            <charset val="128"/>
          </rPr>
          <t>市町村名を選択。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F7" authorId="0" shapeId="0" xr:uid="{00000000-0006-0000-1900-000001000000}">
      <text>
        <r>
          <rPr>
            <b/>
            <sz val="9"/>
            <color indexed="81"/>
            <rFont val="ＭＳ Ｐゴシック"/>
            <family val="3"/>
            <charset val="128"/>
          </rPr>
          <t>証明年月日を入力してください。</t>
        </r>
      </text>
    </comment>
    <comment ref="K9" authorId="1" shapeId="0" xr:uid="{00000000-0006-0000-19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6" authorId="0" shapeId="0" xr:uid="{00000000-0006-0000-1900-000003000000}">
      <text>
        <r>
          <rPr>
            <b/>
            <sz val="9"/>
            <color indexed="81"/>
            <rFont val="ＭＳ Ｐゴシック"/>
            <family val="3"/>
            <charset val="128"/>
          </rPr>
          <t>１か２のいずれかに○をしてください。</t>
        </r>
      </text>
    </comment>
    <comment ref="K16" authorId="0" shapeId="0" xr:uid="{00000000-0006-0000-1900-000004000000}">
      <text>
        <r>
          <rPr>
            <b/>
            <sz val="9"/>
            <color indexed="81"/>
            <rFont val="ＭＳ Ｐゴシック"/>
            <family val="3"/>
            <charset val="128"/>
          </rPr>
          <t>１か２のいずれかに○をしてください。</t>
        </r>
      </text>
    </comment>
    <comment ref="F18" authorId="0" shapeId="0" xr:uid="{00000000-0006-0000-1900-000005000000}">
      <text>
        <r>
          <rPr>
            <b/>
            <sz val="9"/>
            <color indexed="81"/>
            <rFont val="ＭＳ Ｐゴシック"/>
            <family val="3"/>
            <charset val="128"/>
          </rPr>
          <t>もれなく入力してください。</t>
        </r>
      </text>
    </comment>
    <comment ref="A22" authorId="0" shapeId="0" xr:uid="{00000000-0006-0000-1900-000006000000}">
      <text>
        <r>
          <rPr>
            <b/>
            <sz val="9"/>
            <color indexed="81"/>
            <rFont val="ＭＳ Ｐゴシック"/>
            <family val="3"/>
            <charset val="128"/>
          </rPr>
          <t>もれなく入力してください。</t>
        </r>
      </text>
    </comment>
    <comment ref="F22" authorId="0" shapeId="0" xr:uid="{00000000-0006-0000-1900-000007000000}">
      <text>
        <r>
          <rPr>
            <b/>
            <sz val="9"/>
            <color indexed="81"/>
            <rFont val="ＭＳ Ｐゴシック"/>
            <family val="3"/>
            <charset val="128"/>
          </rPr>
          <t>運送開始年月日を入力してください。</t>
        </r>
      </text>
    </comment>
    <comment ref="I22" authorId="0" shapeId="0" xr:uid="{00000000-0006-0000-1900-000008000000}">
      <text>
        <r>
          <rPr>
            <b/>
            <sz val="9"/>
            <color indexed="81"/>
            <rFont val="ＭＳ Ｐゴシック"/>
            <family val="3"/>
            <charset val="128"/>
          </rPr>
          <t>金額を入力してください。</t>
        </r>
      </text>
    </comment>
    <comment ref="A23" authorId="0" shapeId="0" xr:uid="{00000000-0006-0000-1900-000009000000}">
      <text>
        <r>
          <rPr>
            <b/>
            <sz val="9"/>
            <color indexed="81"/>
            <rFont val="ＭＳ Ｐゴシック"/>
            <family val="3"/>
            <charset val="128"/>
          </rPr>
          <t>もれなく入力してください。</t>
        </r>
      </text>
    </comment>
    <comment ref="F23" authorId="0" shapeId="0" xr:uid="{00000000-0006-0000-1900-00000A000000}">
      <text>
        <r>
          <rPr>
            <b/>
            <sz val="9"/>
            <color indexed="81"/>
            <rFont val="ＭＳ Ｐゴシック"/>
            <family val="3"/>
            <charset val="128"/>
          </rPr>
          <t>運送終了年月日を入力してください。</t>
        </r>
      </text>
    </comment>
    <comment ref="I23" authorId="0" shapeId="0" xr:uid="{00000000-0006-0000-1900-00000B000000}">
      <text>
        <r>
          <rPr>
            <b/>
            <sz val="9"/>
            <color indexed="81"/>
            <rFont val="ＭＳ Ｐゴシック"/>
            <family val="3"/>
            <charset val="128"/>
          </rPr>
          <t>金額を入力してください。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K5" authorId="0" shapeId="0" xr:uid="{00000000-0006-0000-1A00-000001000000}">
      <text>
        <r>
          <rPr>
            <b/>
            <sz val="9"/>
            <color indexed="81"/>
            <rFont val="ＭＳ Ｐゴシック"/>
            <family val="3"/>
            <charset val="128"/>
          </rPr>
          <t>請求年月日を入力後印刷するか、印刷後手書きで御記入くださるようお願いします。</t>
        </r>
      </text>
    </comment>
    <comment ref="I9" authorId="0" shapeId="0" xr:uid="{00000000-0006-0000-1A00-000002000000}">
      <text>
        <r>
          <rPr>
            <b/>
            <sz val="9"/>
            <color indexed="81"/>
            <rFont val="ＭＳ Ｐゴシック"/>
            <family val="3"/>
            <charset val="128"/>
          </rPr>
          <t>もれなく御記入くださるようお願いします。</t>
        </r>
      </text>
    </comment>
    <comment ref="I12" authorId="0" shapeId="0" xr:uid="{00000000-0006-0000-1A00-000003000000}">
      <text>
        <r>
          <rPr>
            <b/>
            <sz val="9"/>
            <color indexed="81"/>
            <rFont val="ＭＳ Ｐゴシック"/>
            <family val="3"/>
            <charset val="128"/>
          </rPr>
          <t>電話番号を入力してくださるようお願いします。</t>
        </r>
      </text>
    </comment>
    <comment ref="D19" authorId="0" shapeId="0" xr:uid="{00000000-0006-0000-1A00-000004000000}">
      <text>
        <r>
          <rPr>
            <b/>
            <sz val="9"/>
            <color indexed="81"/>
            <rFont val="ＭＳ Ｐゴシック"/>
            <family val="3"/>
            <charset val="128"/>
          </rPr>
          <t xml:space="preserve">　公営３内訳１の請求金額が自動表示されます。
　まず、公営３内訳１のシートを作成後、御使用ください。
</t>
        </r>
      </text>
    </comment>
    <comment ref="K24" authorId="1" shapeId="0" xr:uid="{00000000-0006-0000-1A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K29" authorId="0" shapeId="0" xr:uid="{00000000-0006-0000-1A00-000006000000}">
      <text>
        <r>
          <rPr>
            <b/>
            <sz val="9"/>
            <color indexed="81"/>
            <rFont val="ＭＳ Ｐゴシック"/>
            <family val="3"/>
            <charset val="128"/>
          </rPr>
          <t>必要事項をもれなく入力後印刷するか、印刷後御記入くださるようお願いします。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00000000-0006-0000-1B00-000001000000}">
      <text>
        <r>
          <rPr>
            <b/>
            <sz val="9"/>
            <color indexed="81"/>
            <rFont val="ＭＳ Ｐゴシック"/>
            <family val="3"/>
            <charset val="128"/>
          </rPr>
          <t>本内訳書を作成した場合は、内訳２の方には数値を入力しないでくださるようお願いします。</t>
        </r>
      </text>
    </comment>
    <comment ref="A7" authorId="0" shapeId="0" xr:uid="{00000000-0006-0000-1B00-000002000000}">
      <text>
        <r>
          <rPr>
            <b/>
            <sz val="9"/>
            <color indexed="81"/>
            <rFont val="ＭＳ Ｐゴシック"/>
            <family val="3"/>
            <charset val="128"/>
          </rPr>
          <t>日付を入力してください。</t>
        </r>
      </text>
    </comment>
    <comment ref="E7" authorId="0" shapeId="0" xr:uid="{00000000-0006-0000-1B00-000003000000}">
      <text>
        <r>
          <rPr>
            <b/>
            <sz val="9"/>
            <color indexed="81"/>
            <rFont val="ＭＳ Ｐゴシック"/>
            <family val="3"/>
            <charset val="128"/>
          </rPr>
          <t>１日当たりの運送金額を入力してください。（以下同じ。）</t>
        </r>
      </text>
    </comment>
    <comment ref="I7" authorId="0" shapeId="0" xr:uid="{00000000-0006-0000-1B00-000004000000}">
      <text>
        <r>
          <rPr>
            <b/>
            <sz val="9"/>
            <color indexed="81"/>
            <rFont val="ＭＳ Ｐゴシック"/>
            <family val="3"/>
            <charset val="128"/>
          </rPr>
          <t xml:space="preserve">自動計算されます。
</t>
        </r>
      </text>
    </comment>
    <comment ref="R7" authorId="0" shapeId="0" xr:uid="{00000000-0006-0000-1B00-000005000000}">
      <text>
        <r>
          <rPr>
            <b/>
            <sz val="9"/>
            <color indexed="81"/>
            <rFont val="ＭＳ Ｐゴシック"/>
            <family val="3"/>
            <charset val="128"/>
          </rPr>
          <t>（イ）又は（ロ）のいずれか少ない方の額が自動表示されます。</t>
        </r>
      </text>
    </comment>
    <comment ref="A8" authorId="0" shapeId="0" xr:uid="{00000000-0006-0000-1B00-000006000000}">
      <text>
        <r>
          <rPr>
            <b/>
            <sz val="9"/>
            <color indexed="81"/>
            <rFont val="ＭＳ Ｐゴシック"/>
            <family val="3"/>
            <charset val="128"/>
          </rPr>
          <t>日付を入力してください。</t>
        </r>
      </text>
    </comment>
    <comment ref="I8" authorId="0" shapeId="0" xr:uid="{00000000-0006-0000-1B00-000007000000}">
      <text>
        <r>
          <rPr>
            <b/>
            <sz val="9"/>
            <color indexed="81"/>
            <rFont val="ＭＳ Ｐゴシック"/>
            <family val="3"/>
            <charset val="128"/>
          </rPr>
          <t>自動計算されます。</t>
        </r>
      </text>
    </comment>
    <comment ref="R8" authorId="0" shapeId="0" xr:uid="{00000000-0006-0000-1B00-000008000000}">
      <text>
        <r>
          <rPr>
            <b/>
            <sz val="9"/>
            <color indexed="81"/>
            <rFont val="ＭＳ Ｐゴシック"/>
            <family val="3"/>
            <charset val="128"/>
          </rPr>
          <t>（イ）又は（ロ）のいずれか少ない方の額が自動表示されます。</t>
        </r>
      </text>
    </comment>
    <comment ref="A9" authorId="0" shapeId="0" xr:uid="{00000000-0006-0000-1B00-000009000000}">
      <text>
        <r>
          <rPr>
            <b/>
            <sz val="9"/>
            <color indexed="81"/>
            <rFont val="ＭＳ Ｐゴシック"/>
            <family val="3"/>
            <charset val="128"/>
          </rPr>
          <t>日付を入力してください。</t>
        </r>
      </text>
    </comment>
    <comment ref="I9" authorId="0" shapeId="0" xr:uid="{00000000-0006-0000-1B00-00000A000000}">
      <text>
        <r>
          <rPr>
            <b/>
            <sz val="9"/>
            <color indexed="81"/>
            <rFont val="ＭＳ Ｐゴシック"/>
            <family val="3"/>
            <charset val="128"/>
          </rPr>
          <t>自動計算されます。</t>
        </r>
      </text>
    </comment>
    <comment ref="R9" authorId="0" shapeId="0" xr:uid="{00000000-0006-0000-1B00-00000B000000}">
      <text>
        <r>
          <rPr>
            <b/>
            <sz val="9"/>
            <color indexed="81"/>
            <rFont val="ＭＳ Ｐゴシック"/>
            <family val="3"/>
            <charset val="128"/>
          </rPr>
          <t>（イ）又は（ロ）のいずれか少ない方の額が自動表示されます。</t>
        </r>
      </text>
    </comment>
    <comment ref="A10" authorId="0" shapeId="0" xr:uid="{00000000-0006-0000-1B00-00000C000000}">
      <text>
        <r>
          <rPr>
            <b/>
            <sz val="9"/>
            <color indexed="81"/>
            <rFont val="ＭＳ Ｐゴシック"/>
            <family val="3"/>
            <charset val="128"/>
          </rPr>
          <t>日付を入力してください。</t>
        </r>
      </text>
    </comment>
    <comment ref="I10" authorId="0" shapeId="0" xr:uid="{00000000-0006-0000-1B00-00000D000000}">
      <text>
        <r>
          <rPr>
            <b/>
            <sz val="9"/>
            <color indexed="81"/>
            <rFont val="ＭＳ Ｐゴシック"/>
            <family val="3"/>
            <charset val="128"/>
          </rPr>
          <t>自動計算されます。</t>
        </r>
      </text>
    </comment>
    <comment ref="R10" authorId="0" shapeId="0" xr:uid="{00000000-0006-0000-1B00-00000E000000}">
      <text>
        <r>
          <rPr>
            <b/>
            <sz val="9"/>
            <color indexed="81"/>
            <rFont val="ＭＳ Ｐゴシック"/>
            <family val="3"/>
            <charset val="128"/>
          </rPr>
          <t>（イ）又は（ロ）のいずれか少ない方の額が自動表示されます。</t>
        </r>
      </text>
    </comment>
    <comment ref="A11" authorId="0" shapeId="0" xr:uid="{00000000-0006-0000-1B00-00000F000000}">
      <text>
        <r>
          <rPr>
            <b/>
            <sz val="9"/>
            <color indexed="81"/>
            <rFont val="ＭＳ Ｐゴシック"/>
            <family val="3"/>
            <charset val="128"/>
          </rPr>
          <t>日付を入力してください。</t>
        </r>
      </text>
    </comment>
    <comment ref="I11" authorId="0" shapeId="0" xr:uid="{00000000-0006-0000-1B00-000010000000}">
      <text>
        <r>
          <rPr>
            <b/>
            <sz val="9"/>
            <color indexed="81"/>
            <rFont val="ＭＳ Ｐゴシック"/>
            <family val="3"/>
            <charset val="128"/>
          </rPr>
          <t>自動計算されます。</t>
        </r>
      </text>
    </comment>
    <comment ref="R11" authorId="0" shapeId="0" xr:uid="{00000000-0006-0000-1B00-000011000000}">
      <text>
        <r>
          <rPr>
            <b/>
            <sz val="9"/>
            <color indexed="81"/>
            <rFont val="ＭＳ Ｐゴシック"/>
            <family val="3"/>
            <charset val="128"/>
          </rPr>
          <t>（イ）又は（ロ）のいずれか少ない方の額が自動表示されます。</t>
        </r>
      </text>
    </comment>
    <comment ref="A12" authorId="0" shapeId="0" xr:uid="{00000000-0006-0000-1B00-000012000000}">
      <text>
        <r>
          <rPr>
            <b/>
            <sz val="9"/>
            <color indexed="81"/>
            <rFont val="ＭＳ Ｐゴシック"/>
            <family val="3"/>
            <charset val="128"/>
          </rPr>
          <t>日付を入力してください。</t>
        </r>
      </text>
    </comment>
    <comment ref="I12" authorId="0" shapeId="0" xr:uid="{00000000-0006-0000-1B00-000013000000}">
      <text>
        <r>
          <rPr>
            <b/>
            <sz val="9"/>
            <color indexed="81"/>
            <rFont val="ＭＳ Ｐゴシック"/>
            <family val="3"/>
            <charset val="128"/>
          </rPr>
          <t>自動計算されます。</t>
        </r>
      </text>
    </comment>
    <comment ref="R12" authorId="0" shapeId="0" xr:uid="{00000000-0006-0000-1B00-000014000000}">
      <text>
        <r>
          <rPr>
            <b/>
            <sz val="9"/>
            <color indexed="81"/>
            <rFont val="ＭＳ Ｐゴシック"/>
            <family val="3"/>
            <charset val="128"/>
          </rPr>
          <t>（イ）又は（ロ）のいずれか少ない方の額が自動表示されます。</t>
        </r>
      </text>
    </comment>
    <comment ref="A13" authorId="0" shapeId="0" xr:uid="{00000000-0006-0000-1B00-000015000000}">
      <text>
        <r>
          <rPr>
            <b/>
            <sz val="9"/>
            <color indexed="81"/>
            <rFont val="ＭＳ Ｐゴシック"/>
            <family val="3"/>
            <charset val="128"/>
          </rPr>
          <t>日付を入力してください。</t>
        </r>
      </text>
    </comment>
    <comment ref="I13" authorId="0" shapeId="0" xr:uid="{00000000-0006-0000-1B00-000016000000}">
      <text>
        <r>
          <rPr>
            <b/>
            <sz val="9"/>
            <color indexed="81"/>
            <rFont val="ＭＳ Ｐゴシック"/>
            <family val="3"/>
            <charset val="128"/>
          </rPr>
          <t>自動計算されます。</t>
        </r>
      </text>
    </comment>
    <comment ref="R13" authorId="0" shapeId="0" xr:uid="{00000000-0006-0000-1B00-000017000000}">
      <text>
        <r>
          <rPr>
            <b/>
            <sz val="9"/>
            <color indexed="81"/>
            <rFont val="ＭＳ Ｐゴシック"/>
            <family val="3"/>
            <charset val="128"/>
          </rPr>
          <t>（イ）又は（ロ）のいずれか少ない方の額が自動表示されます。</t>
        </r>
      </text>
    </comment>
    <comment ref="A14" authorId="0" shapeId="0" xr:uid="{00000000-0006-0000-1B00-000018000000}">
      <text>
        <r>
          <rPr>
            <b/>
            <sz val="9"/>
            <color indexed="81"/>
            <rFont val="ＭＳ Ｐゴシック"/>
            <family val="3"/>
            <charset val="128"/>
          </rPr>
          <t>日付を入力してください。</t>
        </r>
      </text>
    </comment>
    <comment ref="I14" authorId="0" shapeId="0" xr:uid="{00000000-0006-0000-1B00-000019000000}">
      <text>
        <r>
          <rPr>
            <b/>
            <sz val="9"/>
            <color indexed="81"/>
            <rFont val="ＭＳ Ｐゴシック"/>
            <family val="3"/>
            <charset val="128"/>
          </rPr>
          <t>自動計算されます。</t>
        </r>
      </text>
    </comment>
    <comment ref="R14" authorId="0" shapeId="0" xr:uid="{00000000-0006-0000-1B00-00001A000000}">
      <text>
        <r>
          <rPr>
            <b/>
            <sz val="9"/>
            <color indexed="81"/>
            <rFont val="ＭＳ Ｐゴシック"/>
            <family val="3"/>
            <charset val="128"/>
          </rPr>
          <t>（イ）又は（ロ）のいずれか少ない方の額が自動表示されます。</t>
        </r>
      </text>
    </comment>
    <comment ref="A15" authorId="0" shapeId="0" xr:uid="{00000000-0006-0000-1B00-00001B000000}">
      <text>
        <r>
          <rPr>
            <b/>
            <sz val="9"/>
            <color indexed="81"/>
            <rFont val="ＭＳ Ｐゴシック"/>
            <family val="3"/>
            <charset val="128"/>
          </rPr>
          <t>日付を入力してください。</t>
        </r>
      </text>
    </comment>
    <comment ref="I15" authorId="0" shapeId="0" xr:uid="{00000000-0006-0000-1B00-00001C000000}">
      <text>
        <r>
          <rPr>
            <b/>
            <sz val="9"/>
            <color indexed="81"/>
            <rFont val="ＭＳ Ｐゴシック"/>
            <family val="3"/>
            <charset val="128"/>
          </rPr>
          <t>自動計算されます。</t>
        </r>
      </text>
    </comment>
    <comment ref="R15" authorId="0" shapeId="0" xr:uid="{00000000-0006-0000-1B00-00001D000000}">
      <text>
        <r>
          <rPr>
            <b/>
            <sz val="9"/>
            <color indexed="81"/>
            <rFont val="ＭＳ Ｐゴシック"/>
            <family val="3"/>
            <charset val="128"/>
          </rPr>
          <t>（イ）又は（ロ）のいずれか少ない方の額が自動表示されます。</t>
        </r>
      </text>
    </comment>
    <comment ref="A16" authorId="0" shapeId="0" xr:uid="{00000000-0006-0000-1B00-00001E000000}">
      <text>
        <r>
          <rPr>
            <b/>
            <sz val="9"/>
            <color indexed="81"/>
            <rFont val="ＭＳ Ｐゴシック"/>
            <family val="3"/>
            <charset val="128"/>
          </rPr>
          <t>日付を入力してください。</t>
        </r>
      </text>
    </comment>
    <comment ref="I16" authorId="0" shapeId="0" xr:uid="{00000000-0006-0000-1B00-00001F000000}">
      <text>
        <r>
          <rPr>
            <b/>
            <sz val="9"/>
            <color indexed="81"/>
            <rFont val="ＭＳ Ｐゴシック"/>
            <family val="3"/>
            <charset val="128"/>
          </rPr>
          <t>自動計算されます。</t>
        </r>
      </text>
    </comment>
    <comment ref="R16" authorId="0" shapeId="0" xr:uid="{00000000-0006-0000-1B00-000020000000}">
      <text>
        <r>
          <rPr>
            <b/>
            <sz val="9"/>
            <color indexed="81"/>
            <rFont val="ＭＳ Ｐゴシック"/>
            <family val="3"/>
            <charset val="128"/>
          </rPr>
          <t>（イ）又は（ロ）のいずれか少ない方の額が自動表示されます。</t>
        </r>
      </text>
    </comment>
    <comment ref="A17" authorId="0" shapeId="0" xr:uid="{00000000-0006-0000-1B00-000021000000}">
      <text>
        <r>
          <rPr>
            <b/>
            <sz val="9"/>
            <color indexed="81"/>
            <rFont val="ＭＳ Ｐゴシック"/>
            <family val="3"/>
            <charset val="128"/>
          </rPr>
          <t>日付を入力してください。</t>
        </r>
      </text>
    </comment>
    <comment ref="I17" authorId="0" shapeId="0" xr:uid="{00000000-0006-0000-1B00-000022000000}">
      <text>
        <r>
          <rPr>
            <b/>
            <sz val="9"/>
            <color indexed="81"/>
            <rFont val="ＭＳ Ｐゴシック"/>
            <family val="3"/>
            <charset val="128"/>
          </rPr>
          <t>自動計算されます。</t>
        </r>
      </text>
    </comment>
    <comment ref="R17" authorId="0" shapeId="0" xr:uid="{00000000-0006-0000-1B00-000023000000}">
      <text>
        <r>
          <rPr>
            <b/>
            <sz val="9"/>
            <color indexed="81"/>
            <rFont val="ＭＳ Ｐゴシック"/>
            <family val="3"/>
            <charset val="128"/>
          </rPr>
          <t>（イ）又は（ロ）のいずれか少ない方の額が自動表示されます。</t>
        </r>
      </text>
    </comment>
    <comment ref="A18" authorId="0" shapeId="0" xr:uid="{00000000-0006-0000-1B00-000024000000}">
      <text>
        <r>
          <rPr>
            <b/>
            <sz val="9"/>
            <color indexed="81"/>
            <rFont val="ＭＳ Ｐゴシック"/>
            <family val="3"/>
            <charset val="128"/>
          </rPr>
          <t>日付を入力してください。</t>
        </r>
      </text>
    </comment>
    <comment ref="I18" authorId="0" shapeId="0" xr:uid="{00000000-0006-0000-1B00-000025000000}">
      <text>
        <r>
          <rPr>
            <b/>
            <sz val="9"/>
            <color indexed="81"/>
            <rFont val="ＭＳ Ｐゴシック"/>
            <family val="3"/>
            <charset val="128"/>
          </rPr>
          <t>自動計算されます。</t>
        </r>
      </text>
    </comment>
    <comment ref="R18" authorId="0" shapeId="0" xr:uid="{00000000-0006-0000-1B00-000026000000}">
      <text>
        <r>
          <rPr>
            <b/>
            <sz val="9"/>
            <color indexed="81"/>
            <rFont val="ＭＳ Ｐゴシック"/>
            <family val="3"/>
            <charset val="128"/>
          </rPr>
          <t>（イ）又は（ロ）のいずれか少ない方の額が自動表示されます。</t>
        </r>
      </text>
    </comment>
    <comment ref="R19" authorId="0" shapeId="0" xr:uid="{00000000-0006-0000-1B00-000027000000}">
      <text>
        <r>
          <rPr>
            <b/>
            <sz val="9"/>
            <color indexed="81"/>
            <rFont val="ＭＳ Ｐゴシック"/>
            <family val="3"/>
            <charset val="128"/>
          </rPr>
          <t>　自動計算されます。
　この額は公営３その１の請求額に自動表示されます。</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K5" authorId="0" shapeId="0" xr:uid="{2CE508ED-982E-4FFA-B977-2D2F2DBDA35E}">
      <text>
        <r>
          <rPr>
            <b/>
            <sz val="9"/>
            <color indexed="81"/>
            <rFont val="ＭＳ Ｐゴシック"/>
            <family val="3"/>
            <charset val="128"/>
          </rPr>
          <t>請求年月日を入力後印刷するか、印刷後手書きで御記入くださるようお願いします。</t>
        </r>
      </text>
    </comment>
    <comment ref="I9" authorId="0" shapeId="0" xr:uid="{AD3D5EE1-8180-4A0E-BF85-8491769C26B1}">
      <text>
        <r>
          <rPr>
            <b/>
            <sz val="9"/>
            <color indexed="81"/>
            <rFont val="ＭＳ Ｐゴシック"/>
            <family val="3"/>
            <charset val="128"/>
          </rPr>
          <t>　１ページは自動車借入用、２ページは燃料供給用、３ページは運転手用です。
　もれなく御記入くださるようお願いします。</t>
        </r>
      </text>
    </comment>
    <comment ref="I12" authorId="0" shapeId="0" xr:uid="{E0B51519-8735-4F14-BD85-3E20DD45A6BA}">
      <text>
        <r>
          <rPr>
            <b/>
            <sz val="9"/>
            <color indexed="81"/>
            <rFont val="ＭＳ Ｐゴシック"/>
            <family val="3"/>
            <charset val="128"/>
          </rPr>
          <t>電話番号を入力してくださるようお願いします。</t>
        </r>
      </text>
    </comment>
    <comment ref="D19" authorId="0" shapeId="0" xr:uid="{CC427F80-1D2E-4249-9506-4926009219A6}">
      <text>
        <r>
          <rPr>
            <b/>
            <sz val="9"/>
            <color indexed="81"/>
            <rFont val="ＭＳ Ｐゴシック"/>
            <family val="3"/>
            <charset val="128"/>
          </rPr>
          <t>　公営３内訳２の自動車借入契約の請求額が自動表示されます。
　まず、公営３内訳２のシートを作成後、御使用ください。</t>
        </r>
      </text>
    </comment>
    <comment ref="K29" authorId="0" shapeId="0" xr:uid="{3DAC1421-F9E4-4790-92F6-DFA8024DE89C}">
      <text>
        <r>
          <rPr>
            <b/>
            <sz val="9"/>
            <color indexed="81"/>
            <rFont val="ＭＳ Ｐゴシック"/>
            <family val="3"/>
            <charset val="128"/>
          </rPr>
          <t>必要事項をもれなく入力後印刷するか、印刷後御記入くださるようお願いします。</t>
        </r>
      </text>
    </comment>
    <comment ref="K52" authorId="0" shapeId="0" xr:uid="{53F303AC-A3D3-4546-A4FC-17A704171DFC}">
      <text>
        <r>
          <rPr>
            <b/>
            <sz val="9"/>
            <color indexed="81"/>
            <rFont val="ＭＳ Ｐゴシック"/>
            <family val="3"/>
            <charset val="128"/>
          </rPr>
          <t>請求年月日を入力後印刷するか、印刷後手書きで御記入くださるようお願いします。</t>
        </r>
      </text>
    </comment>
    <comment ref="I56" authorId="0" shapeId="0" xr:uid="{2C83677F-4DFF-422E-B189-5C49D1146B46}">
      <text>
        <r>
          <rPr>
            <b/>
            <sz val="9"/>
            <color indexed="81"/>
            <rFont val="ＭＳ Ｐゴシック"/>
            <family val="3"/>
            <charset val="128"/>
          </rPr>
          <t>　１ページは自動車借入用、２ページは燃料供給用、３ページは運転手用です。
　もれなく御記入くださるようお願いします。</t>
        </r>
      </text>
    </comment>
    <comment ref="I59" authorId="0" shapeId="0" xr:uid="{42C7CE5D-AABB-4BE1-B406-E81BAB8CB5A6}">
      <text>
        <r>
          <rPr>
            <b/>
            <sz val="9"/>
            <color indexed="81"/>
            <rFont val="ＭＳ Ｐゴシック"/>
            <family val="3"/>
            <charset val="128"/>
          </rPr>
          <t>電話番号を入力してくださるようお願いします。</t>
        </r>
      </text>
    </comment>
    <comment ref="D66" authorId="0" shapeId="0" xr:uid="{C0B04377-6034-4C37-9F1F-DCEE9B07F7FD}">
      <text>
        <r>
          <rPr>
            <b/>
            <sz val="9"/>
            <color indexed="81"/>
            <rFont val="ＭＳ Ｐゴシック"/>
            <family val="3"/>
            <charset val="128"/>
          </rPr>
          <t>　公営３内訳２の燃料供給契約の請求額が自動表示されます。
　まず、公営３内訳２のシートを作成後、御使用ください。</t>
        </r>
      </text>
    </comment>
    <comment ref="K76" authorId="0" shapeId="0" xr:uid="{4380F4F9-E25E-4981-A764-2B2BA77D8348}">
      <text>
        <r>
          <rPr>
            <b/>
            <sz val="9"/>
            <color indexed="81"/>
            <rFont val="ＭＳ Ｐゴシック"/>
            <family val="3"/>
            <charset val="128"/>
          </rPr>
          <t>必要事項をもれなく入力後印刷するか、印刷後御記入くださるようお願いします。</t>
        </r>
      </text>
    </comment>
    <comment ref="K99" authorId="0" shapeId="0" xr:uid="{235827D3-F23E-4999-B98E-0A7773CC0E66}">
      <text>
        <r>
          <rPr>
            <b/>
            <sz val="9"/>
            <color indexed="81"/>
            <rFont val="ＭＳ Ｐゴシック"/>
            <family val="3"/>
            <charset val="128"/>
          </rPr>
          <t>請求年月日を入力後印刷するか、印刷後手書きで御記入くださるようお願いします。</t>
        </r>
      </text>
    </comment>
    <comment ref="I103" authorId="0" shapeId="0" xr:uid="{27CD686B-E094-4518-961A-DBE4370C28E0}">
      <text>
        <r>
          <rPr>
            <b/>
            <sz val="9"/>
            <color indexed="81"/>
            <rFont val="ＭＳ Ｐゴシック"/>
            <family val="3"/>
            <charset val="128"/>
          </rPr>
          <t>　１ページは自動車借入用、２ページは燃料供給用、３ページは運転手用です。
　もれなく御記入くださるようお願いします。</t>
        </r>
      </text>
    </comment>
    <comment ref="I106" authorId="0" shapeId="0" xr:uid="{5E0876AD-1C07-4F2D-9FA4-FFF47ED9E62E}">
      <text>
        <r>
          <rPr>
            <b/>
            <sz val="9"/>
            <color indexed="81"/>
            <rFont val="ＭＳ Ｐゴシック"/>
            <family val="3"/>
            <charset val="128"/>
          </rPr>
          <t>電話番号を入力してくださるようお願いします。</t>
        </r>
      </text>
    </comment>
    <comment ref="D113" authorId="0" shapeId="0" xr:uid="{C87C4218-EB3B-4D55-839B-B52FEC082541}">
      <text>
        <r>
          <rPr>
            <b/>
            <sz val="9"/>
            <color indexed="81"/>
            <rFont val="ＭＳ Ｐゴシック"/>
            <family val="3"/>
            <charset val="128"/>
          </rPr>
          <t>　公営３内訳２の運転契約の請求金額が自動表示されます。
　まず、公営３内訳２のシートを作成後、御使用ください。</t>
        </r>
      </text>
    </comment>
    <comment ref="K118" authorId="1" shapeId="0" xr:uid="{44AE91B0-B5FE-45ED-8A06-4E6809E0EEBC}">
      <text>
        <r>
          <rPr>
            <b/>
            <sz val="9"/>
            <color indexed="81"/>
            <rFont val="ＭＳ Ｐゴシック"/>
            <family val="3"/>
            <charset val="128"/>
          </rPr>
          <t>自動表示されます。</t>
        </r>
        <r>
          <rPr>
            <sz val="9"/>
            <color indexed="81"/>
            <rFont val="ＭＳ Ｐゴシック"/>
            <family val="3"/>
            <charset val="128"/>
          </rPr>
          <t xml:space="preserve">
</t>
        </r>
      </text>
    </comment>
    <comment ref="K123" authorId="0" shapeId="0" xr:uid="{62FED267-3345-480D-AF90-7BC3CCD6A677}">
      <text>
        <r>
          <rPr>
            <b/>
            <sz val="9"/>
            <color indexed="81"/>
            <rFont val="ＭＳ Ｐゴシック"/>
            <family val="3"/>
            <charset val="128"/>
          </rPr>
          <t>必要事項をもれなく入力後印刷するか、印刷後御記入くださるようお願いします。</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00000000-0006-0000-1D00-000001000000}">
      <text>
        <r>
          <rPr>
            <b/>
            <sz val="9"/>
            <color indexed="81"/>
            <rFont val="ＭＳ Ｐゴシック"/>
            <family val="3"/>
            <charset val="128"/>
          </rPr>
          <t>本内訳書を作成した場合は、内訳１に数値を入力しないでくださるようお願いします。</t>
        </r>
      </text>
    </comment>
    <comment ref="A11" authorId="0" shapeId="0" xr:uid="{00000000-0006-0000-1D00-000002000000}">
      <text>
        <r>
          <rPr>
            <b/>
            <sz val="9"/>
            <color indexed="81"/>
            <rFont val="ＭＳ Ｐゴシック"/>
            <family val="3"/>
            <charset val="128"/>
          </rPr>
          <t>日付を入力してください。</t>
        </r>
      </text>
    </comment>
    <comment ref="E11" authorId="0" shapeId="0" xr:uid="{00000000-0006-0000-1D00-000003000000}">
      <text>
        <r>
          <rPr>
            <b/>
            <sz val="9"/>
            <color indexed="81"/>
            <rFont val="ＭＳ Ｐゴシック"/>
            <family val="3"/>
            <charset val="128"/>
          </rPr>
          <t>借入金額を入力してください。</t>
        </r>
      </text>
    </comment>
    <comment ref="I11" authorId="0" shapeId="0" xr:uid="{00000000-0006-0000-1D00-000004000000}">
      <text>
        <r>
          <rPr>
            <b/>
            <sz val="9"/>
            <color indexed="81"/>
            <rFont val="ＭＳ Ｐゴシック"/>
            <family val="3"/>
            <charset val="128"/>
          </rPr>
          <t>自動計算されます。</t>
        </r>
      </text>
    </comment>
    <comment ref="R11" authorId="0" shapeId="0" xr:uid="{00000000-0006-0000-1D00-000005000000}">
      <text>
        <r>
          <rPr>
            <b/>
            <sz val="9"/>
            <color indexed="81"/>
            <rFont val="ＭＳ Ｐゴシック"/>
            <family val="3"/>
            <charset val="128"/>
          </rPr>
          <t xml:space="preserve">（イ）又は（ロ）のうちいずれか少ない方の額が自動表示されます。
</t>
        </r>
      </text>
    </comment>
    <comment ref="A12" authorId="0" shapeId="0" xr:uid="{00000000-0006-0000-1D00-000006000000}">
      <text>
        <r>
          <rPr>
            <b/>
            <sz val="9"/>
            <color indexed="81"/>
            <rFont val="ＭＳ Ｐゴシック"/>
            <family val="3"/>
            <charset val="128"/>
          </rPr>
          <t>日付を入力してください。</t>
        </r>
      </text>
    </comment>
    <comment ref="E12" authorId="0" shapeId="0" xr:uid="{00000000-0006-0000-1D00-000007000000}">
      <text>
        <r>
          <rPr>
            <b/>
            <sz val="9"/>
            <color indexed="81"/>
            <rFont val="ＭＳ Ｐゴシック"/>
            <family val="3"/>
            <charset val="128"/>
          </rPr>
          <t>借入金額を入力してください。</t>
        </r>
      </text>
    </comment>
    <comment ref="I12" authorId="0" shapeId="0" xr:uid="{00000000-0006-0000-1D00-000008000000}">
      <text>
        <r>
          <rPr>
            <b/>
            <sz val="9"/>
            <color indexed="81"/>
            <rFont val="ＭＳ Ｐゴシック"/>
            <family val="3"/>
            <charset val="128"/>
          </rPr>
          <t>自動計算されます。</t>
        </r>
      </text>
    </comment>
    <comment ref="R12" authorId="0" shapeId="0" xr:uid="{00000000-0006-0000-1D00-000009000000}">
      <text>
        <r>
          <rPr>
            <b/>
            <sz val="9"/>
            <color indexed="81"/>
            <rFont val="ＭＳ Ｐゴシック"/>
            <family val="3"/>
            <charset val="128"/>
          </rPr>
          <t xml:space="preserve">（イ）又は（ロ）のうちいずれか少ない方の額が自動表示されます。
</t>
        </r>
      </text>
    </comment>
    <comment ref="A13" authorId="0" shapeId="0" xr:uid="{00000000-0006-0000-1D00-00000A000000}">
      <text>
        <r>
          <rPr>
            <b/>
            <sz val="9"/>
            <color indexed="81"/>
            <rFont val="ＭＳ Ｐゴシック"/>
            <family val="3"/>
            <charset val="128"/>
          </rPr>
          <t>日付を入力してください。</t>
        </r>
      </text>
    </comment>
    <comment ref="E13" authorId="0" shapeId="0" xr:uid="{00000000-0006-0000-1D00-00000B000000}">
      <text>
        <r>
          <rPr>
            <b/>
            <sz val="9"/>
            <color indexed="81"/>
            <rFont val="ＭＳ Ｐゴシック"/>
            <family val="3"/>
            <charset val="128"/>
          </rPr>
          <t>借入金額を入力してください。</t>
        </r>
      </text>
    </comment>
    <comment ref="I13" authorId="0" shapeId="0" xr:uid="{00000000-0006-0000-1D00-00000C000000}">
      <text>
        <r>
          <rPr>
            <b/>
            <sz val="9"/>
            <color indexed="81"/>
            <rFont val="ＭＳ Ｐゴシック"/>
            <family val="3"/>
            <charset val="128"/>
          </rPr>
          <t>自動計算されます。</t>
        </r>
      </text>
    </comment>
    <comment ref="R13" authorId="0" shapeId="0" xr:uid="{00000000-0006-0000-1D00-00000D000000}">
      <text>
        <r>
          <rPr>
            <b/>
            <sz val="9"/>
            <color indexed="81"/>
            <rFont val="ＭＳ Ｐゴシック"/>
            <family val="3"/>
            <charset val="128"/>
          </rPr>
          <t xml:space="preserve">（イ）又は（ロ）のうちいずれか少ない方の額が自動表示されます。
</t>
        </r>
      </text>
    </comment>
    <comment ref="A14" authorId="0" shapeId="0" xr:uid="{00000000-0006-0000-1D00-00000E000000}">
      <text>
        <r>
          <rPr>
            <b/>
            <sz val="9"/>
            <color indexed="81"/>
            <rFont val="ＭＳ Ｐゴシック"/>
            <family val="3"/>
            <charset val="128"/>
          </rPr>
          <t>日付を入力してください。</t>
        </r>
      </text>
    </comment>
    <comment ref="E14" authorId="0" shapeId="0" xr:uid="{00000000-0006-0000-1D00-00000F000000}">
      <text>
        <r>
          <rPr>
            <b/>
            <sz val="9"/>
            <color indexed="81"/>
            <rFont val="ＭＳ Ｐゴシック"/>
            <family val="3"/>
            <charset val="128"/>
          </rPr>
          <t>借入金額を入力してください。</t>
        </r>
      </text>
    </comment>
    <comment ref="I14" authorId="0" shapeId="0" xr:uid="{00000000-0006-0000-1D00-000010000000}">
      <text>
        <r>
          <rPr>
            <b/>
            <sz val="9"/>
            <color indexed="81"/>
            <rFont val="ＭＳ Ｐゴシック"/>
            <family val="3"/>
            <charset val="128"/>
          </rPr>
          <t>自動計算されます。</t>
        </r>
      </text>
    </comment>
    <comment ref="R14" authorId="0" shapeId="0" xr:uid="{00000000-0006-0000-1D00-000011000000}">
      <text>
        <r>
          <rPr>
            <b/>
            <sz val="9"/>
            <color indexed="81"/>
            <rFont val="ＭＳ Ｐゴシック"/>
            <family val="3"/>
            <charset val="128"/>
          </rPr>
          <t xml:space="preserve">（イ）又は（ロ）のうちいずれか少ない方の額が自動表示されます。
</t>
        </r>
      </text>
    </comment>
    <comment ref="A15" authorId="0" shapeId="0" xr:uid="{00000000-0006-0000-1D00-000012000000}">
      <text>
        <r>
          <rPr>
            <b/>
            <sz val="9"/>
            <color indexed="81"/>
            <rFont val="ＭＳ Ｐゴシック"/>
            <family val="3"/>
            <charset val="128"/>
          </rPr>
          <t>日付を入力してください。</t>
        </r>
      </text>
    </comment>
    <comment ref="E15" authorId="0" shapeId="0" xr:uid="{00000000-0006-0000-1D00-000013000000}">
      <text>
        <r>
          <rPr>
            <b/>
            <sz val="9"/>
            <color indexed="81"/>
            <rFont val="ＭＳ Ｐゴシック"/>
            <family val="3"/>
            <charset val="128"/>
          </rPr>
          <t>借入金額を入力してください。</t>
        </r>
      </text>
    </comment>
    <comment ref="I15" authorId="0" shapeId="0" xr:uid="{00000000-0006-0000-1D00-000014000000}">
      <text>
        <r>
          <rPr>
            <b/>
            <sz val="9"/>
            <color indexed="81"/>
            <rFont val="ＭＳ Ｐゴシック"/>
            <family val="3"/>
            <charset val="128"/>
          </rPr>
          <t>自動計算されます。</t>
        </r>
      </text>
    </comment>
    <comment ref="R15" authorId="0" shapeId="0" xr:uid="{00000000-0006-0000-1D00-000015000000}">
      <text>
        <r>
          <rPr>
            <b/>
            <sz val="9"/>
            <color indexed="81"/>
            <rFont val="ＭＳ Ｐゴシック"/>
            <family val="3"/>
            <charset val="128"/>
          </rPr>
          <t xml:space="preserve">（イ）又は（ロ）のうちいずれか少ない方の額が自動表示されます。
</t>
        </r>
      </text>
    </comment>
    <comment ref="A16" authorId="0" shapeId="0" xr:uid="{00000000-0006-0000-1D00-000016000000}">
      <text>
        <r>
          <rPr>
            <b/>
            <sz val="9"/>
            <color indexed="81"/>
            <rFont val="ＭＳ Ｐゴシック"/>
            <family val="3"/>
            <charset val="128"/>
          </rPr>
          <t>日付を入力してください。</t>
        </r>
      </text>
    </comment>
    <comment ref="E16" authorId="0" shapeId="0" xr:uid="{00000000-0006-0000-1D00-000017000000}">
      <text>
        <r>
          <rPr>
            <b/>
            <sz val="9"/>
            <color indexed="81"/>
            <rFont val="ＭＳ Ｐゴシック"/>
            <family val="3"/>
            <charset val="128"/>
          </rPr>
          <t>借入金額を入力してください。</t>
        </r>
      </text>
    </comment>
    <comment ref="I16" authorId="0" shapeId="0" xr:uid="{00000000-0006-0000-1D00-000018000000}">
      <text>
        <r>
          <rPr>
            <b/>
            <sz val="9"/>
            <color indexed="81"/>
            <rFont val="ＭＳ Ｐゴシック"/>
            <family val="3"/>
            <charset val="128"/>
          </rPr>
          <t>自動計算されます。</t>
        </r>
      </text>
    </comment>
    <comment ref="R16" authorId="0" shapeId="0" xr:uid="{00000000-0006-0000-1D00-000019000000}">
      <text>
        <r>
          <rPr>
            <b/>
            <sz val="9"/>
            <color indexed="81"/>
            <rFont val="ＭＳ Ｐゴシック"/>
            <family val="3"/>
            <charset val="128"/>
          </rPr>
          <t xml:space="preserve">（イ）又は（ロ）のうちいずれか少ない方の額が自動表示されます。
</t>
        </r>
      </text>
    </comment>
    <comment ref="A17" authorId="0" shapeId="0" xr:uid="{00000000-0006-0000-1D00-00001A000000}">
      <text>
        <r>
          <rPr>
            <b/>
            <sz val="9"/>
            <color indexed="81"/>
            <rFont val="ＭＳ Ｐゴシック"/>
            <family val="3"/>
            <charset val="128"/>
          </rPr>
          <t>日付を入力してください。</t>
        </r>
      </text>
    </comment>
    <comment ref="E17" authorId="0" shapeId="0" xr:uid="{00000000-0006-0000-1D00-00001B000000}">
      <text>
        <r>
          <rPr>
            <b/>
            <sz val="9"/>
            <color indexed="81"/>
            <rFont val="ＭＳ Ｐゴシック"/>
            <family val="3"/>
            <charset val="128"/>
          </rPr>
          <t>借入金額を入力してください。</t>
        </r>
      </text>
    </comment>
    <comment ref="I17" authorId="0" shapeId="0" xr:uid="{00000000-0006-0000-1D00-00001C000000}">
      <text>
        <r>
          <rPr>
            <b/>
            <sz val="9"/>
            <color indexed="81"/>
            <rFont val="ＭＳ Ｐゴシック"/>
            <family val="3"/>
            <charset val="128"/>
          </rPr>
          <t>自動計算されます。</t>
        </r>
      </text>
    </comment>
    <comment ref="R17" authorId="0" shapeId="0" xr:uid="{00000000-0006-0000-1D00-00001D000000}">
      <text>
        <r>
          <rPr>
            <b/>
            <sz val="9"/>
            <color indexed="81"/>
            <rFont val="ＭＳ Ｐゴシック"/>
            <family val="3"/>
            <charset val="128"/>
          </rPr>
          <t xml:space="preserve">（イ）又は（ロ）のうちいずれか少ない方の額が自動表示されます。
</t>
        </r>
      </text>
    </comment>
    <comment ref="A18" authorId="0" shapeId="0" xr:uid="{00000000-0006-0000-1D00-00001E000000}">
      <text>
        <r>
          <rPr>
            <b/>
            <sz val="9"/>
            <color indexed="81"/>
            <rFont val="ＭＳ Ｐゴシック"/>
            <family val="3"/>
            <charset val="128"/>
          </rPr>
          <t>日付を入力してください。</t>
        </r>
      </text>
    </comment>
    <comment ref="E18" authorId="0" shapeId="0" xr:uid="{00000000-0006-0000-1D00-00001F000000}">
      <text>
        <r>
          <rPr>
            <b/>
            <sz val="9"/>
            <color indexed="81"/>
            <rFont val="ＭＳ Ｐゴシック"/>
            <family val="3"/>
            <charset val="128"/>
          </rPr>
          <t>借入金額を入力してください。</t>
        </r>
      </text>
    </comment>
    <comment ref="I18" authorId="0" shapeId="0" xr:uid="{00000000-0006-0000-1D00-000020000000}">
      <text>
        <r>
          <rPr>
            <b/>
            <sz val="9"/>
            <color indexed="81"/>
            <rFont val="ＭＳ Ｐゴシック"/>
            <family val="3"/>
            <charset val="128"/>
          </rPr>
          <t>自動計算されます。</t>
        </r>
      </text>
    </comment>
    <comment ref="R18" authorId="0" shapeId="0" xr:uid="{00000000-0006-0000-1D00-000021000000}">
      <text>
        <r>
          <rPr>
            <b/>
            <sz val="9"/>
            <color indexed="81"/>
            <rFont val="ＭＳ Ｐゴシック"/>
            <family val="3"/>
            <charset val="128"/>
          </rPr>
          <t xml:space="preserve">（イ）又は（ロ）のうちいずれか少ない方の額が自動表示されます。
</t>
        </r>
      </text>
    </comment>
    <comment ref="A19" authorId="0" shapeId="0" xr:uid="{00000000-0006-0000-1D00-000022000000}">
      <text>
        <r>
          <rPr>
            <b/>
            <sz val="9"/>
            <color indexed="81"/>
            <rFont val="ＭＳ Ｐゴシック"/>
            <family val="3"/>
            <charset val="128"/>
          </rPr>
          <t>日付を入力してください。</t>
        </r>
      </text>
    </comment>
    <comment ref="E19" authorId="0" shapeId="0" xr:uid="{00000000-0006-0000-1D00-000023000000}">
      <text>
        <r>
          <rPr>
            <b/>
            <sz val="9"/>
            <color indexed="81"/>
            <rFont val="ＭＳ Ｐゴシック"/>
            <family val="3"/>
            <charset val="128"/>
          </rPr>
          <t>借入金額を入力してください。</t>
        </r>
      </text>
    </comment>
    <comment ref="I19" authorId="0" shapeId="0" xr:uid="{00000000-0006-0000-1D00-000024000000}">
      <text>
        <r>
          <rPr>
            <b/>
            <sz val="9"/>
            <color indexed="81"/>
            <rFont val="ＭＳ Ｐゴシック"/>
            <family val="3"/>
            <charset val="128"/>
          </rPr>
          <t>自動計算されます。</t>
        </r>
      </text>
    </comment>
    <comment ref="R19" authorId="0" shapeId="0" xr:uid="{00000000-0006-0000-1D00-000025000000}">
      <text>
        <r>
          <rPr>
            <b/>
            <sz val="9"/>
            <color indexed="81"/>
            <rFont val="ＭＳ Ｐゴシック"/>
            <family val="3"/>
            <charset val="128"/>
          </rPr>
          <t xml:space="preserve">（イ）又は（ロ）のうちいずれか少ない方の額が自動表示されます。
</t>
        </r>
      </text>
    </comment>
    <comment ref="A20" authorId="0" shapeId="0" xr:uid="{00000000-0006-0000-1D00-000026000000}">
      <text>
        <r>
          <rPr>
            <b/>
            <sz val="9"/>
            <color indexed="81"/>
            <rFont val="ＭＳ Ｐゴシック"/>
            <family val="3"/>
            <charset val="128"/>
          </rPr>
          <t>日付を入力してください。</t>
        </r>
      </text>
    </comment>
    <comment ref="E20" authorId="0" shapeId="0" xr:uid="{00000000-0006-0000-1D00-000027000000}">
      <text>
        <r>
          <rPr>
            <b/>
            <sz val="9"/>
            <color indexed="81"/>
            <rFont val="ＭＳ Ｐゴシック"/>
            <family val="3"/>
            <charset val="128"/>
          </rPr>
          <t>借入金額を入力してください。</t>
        </r>
      </text>
    </comment>
    <comment ref="I20" authorId="0" shapeId="0" xr:uid="{00000000-0006-0000-1D00-000028000000}">
      <text>
        <r>
          <rPr>
            <b/>
            <sz val="9"/>
            <color indexed="81"/>
            <rFont val="ＭＳ Ｐゴシック"/>
            <family val="3"/>
            <charset val="128"/>
          </rPr>
          <t>自動計算されます。</t>
        </r>
      </text>
    </comment>
    <comment ref="R20" authorId="0" shapeId="0" xr:uid="{00000000-0006-0000-1D00-000029000000}">
      <text>
        <r>
          <rPr>
            <b/>
            <sz val="9"/>
            <color indexed="81"/>
            <rFont val="ＭＳ Ｐゴシック"/>
            <family val="3"/>
            <charset val="128"/>
          </rPr>
          <t xml:space="preserve">（イ）又は（ロ）のうちいずれか少ない方の額が自動表示されます。
</t>
        </r>
      </text>
    </comment>
    <comment ref="A21" authorId="0" shapeId="0" xr:uid="{00000000-0006-0000-1D00-00002A000000}">
      <text>
        <r>
          <rPr>
            <b/>
            <sz val="9"/>
            <color indexed="81"/>
            <rFont val="ＭＳ Ｐゴシック"/>
            <family val="3"/>
            <charset val="128"/>
          </rPr>
          <t>日付を入力してください。</t>
        </r>
      </text>
    </comment>
    <comment ref="E21" authorId="0" shapeId="0" xr:uid="{00000000-0006-0000-1D00-00002B000000}">
      <text>
        <r>
          <rPr>
            <b/>
            <sz val="9"/>
            <color indexed="81"/>
            <rFont val="ＭＳ Ｐゴシック"/>
            <family val="3"/>
            <charset val="128"/>
          </rPr>
          <t>借入金額を入力してください。</t>
        </r>
      </text>
    </comment>
    <comment ref="I21" authorId="0" shapeId="0" xr:uid="{00000000-0006-0000-1D00-00002C000000}">
      <text>
        <r>
          <rPr>
            <b/>
            <sz val="9"/>
            <color indexed="81"/>
            <rFont val="ＭＳ Ｐゴシック"/>
            <family val="3"/>
            <charset val="128"/>
          </rPr>
          <t>自動計算されます。</t>
        </r>
      </text>
    </comment>
    <comment ref="R21" authorId="0" shapeId="0" xr:uid="{00000000-0006-0000-1D00-00002D000000}">
      <text>
        <r>
          <rPr>
            <b/>
            <sz val="9"/>
            <color indexed="81"/>
            <rFont val="ＭＳ Ｐゴシック"/>
            <family val="3"/>
            <charset val="128"/>
          </rPr>
          <t xml:space="preserve">（イ）又は（ロ）のうちいずれか少ない方の額が自動表示されます。
</t>
        </r>
      </text>
    </comment>
    <comment ref="A22" authorId="0" shapeId="0" xr:uid="{00000000-0006-0000-1D00-00002E000000}">
      <text>
        <r>
          <rPr>
            <b/>
            <sz val="9"/>
            <color indexed="81"/>
            <rFont val="ＭＳ Ｐゴシック"/>
            <family val="3"/>
            <charset val="128"/>
          </rPr>
          <t>日付を入力してください。</t>
        </r>
      </text>
    </comment>
    <comment ref="E22" authorId="0" shapeId="0" xr:uid="{00000000-0006-0000-1D00-00002F000000}">
      <text>
        <r>
          <rPr>
            <b/>
            <sz val="9"/>
            <color indexed="81"/>
            <rFont val="ＭＳ Ｐゴシック"/>
            <family val="3"/>
            <charset val="128"/>
          </rPr>
          <t>借入金額を入力してください。</t>
        </r>
      </text>
    </comment>
    <comment ref="I22" authorId="0" shapeId="0" xr:uid="{00000000-0006-0000-1D00-000030000000}">
      <text>
        <r>
          <rPr>
            <b/>
            <sz val="9"/>
            <color indexed="81"/>
            <rFont val="ＭＳ Ｐゴシック"/>
            <family val="3"/>
            <charset val="128"/>
          </rPr>
          <t>自動計算されます。</t>
        </r>
      </text>
    </comment>
    <comment ref="R22" authorId="0" shapeId="0" xr:uid="{00000000-0006-0000-1D00-000031000000}">
      <text>
        <r>
          <rPr>
            <b/>
            <sz val="9"/>
            <color indexed="81"/>
            <rFont val="ＭＳ Ｐゴシック"/>
            <family val="3"/>
            <charset val="128"/>
          </rPr>
          <t xml:space="preserve">（イ）又は（ロ）のうちいずれか少ない方の額が自動表示されます。
</t>
        </r>
      </text>
    </comment>
    <comment ref="R23" authorId="0" shapeId="0" xr:uid="{00000000-0006-0000-1D00-000032000000}">
      <text>
        <r>
          <rPr>
            <b/>
            <sz val="9"/>
            <color indexed="81"/>
            <rFont val="ＭＳ Ｐゴシック"/>
            <family val="3"/>
            <charset val="128"/>
          </rPr>
          <t xml:space="preserve">自動計算されます。
</t>
        </r>
      </text>
    </comment>
    <comment ref="A36" authorId="0" shapeId="0" xr:uid="{00000000-0006-0000-1D00-000033000000}">
      <text>
        <r>
          <rPr>
            <b/>
            <sz val="9"/>
            <color indexed="81"/>
            <rFont val="ＭＳ Ｐゴシック"/>
            <family val="3"/>
            <charset val="128"/>
          </rPr>
          <t>日付を入力してください。</t>
        </r>
      </text>
    </comment>
    <comment ref="D36" authorId="0" shapeId="0" xr:uid="{00000000-0006-0000-1D00-000034000000}">
      <text>
        <r>
          <rPr>
            <b/>
            <sz val="9"/>
            <color indexed="81"/>
            <rFont val="ＭＳ Ｐゴシック"/>
            <family val="3"/>
            <charset val="128"/>
          </rPr>
          <t>自動車登録番号を入力してください。</t>
        </r>
      </text>
    </comment>
    <comment ref="G36" authorId="0" shapeId="0" xr:uid="{00000000-0006-0000-1D00-000035000000}">
      <text>
        <r>
          <rPr>
            <b/>
            <sz val="9"/>
            <color indexed="81"/>
            <rFont val="ＭＳ Ｐゴシック"/>
            <family val="3"/>
            <charset val="128"/>
          </rPr>
          <t xml:space="preserve">単価を入力してください。
</t>
        </r>
      </text>
    </comment>
    <comment ref="K36" authorId="0" shapeId="0" xr:uid="{00000000-0006-0000-1D00-000036000000}">
      <text>
        <r>
          <rPr>
            <b/>
            <sz val="9"/>
            <color indexed="81"/>
            <rFont val="ＭＳ Ｐゴシック"/>
            <family val="3"/>
            <charset val="128"/>
          </rPr>
          <t>給油数量を入力してください。</t>
        </r>
      </text>
    </comment>
    <comment ref="M36" authorId="0" shapeId="0" xr:uid="{00000000-0006-0000-1D00-000037000000}">
      <text>
        <r>
          <rPr>
            <b/>
            <sz val="9"/>
            <color indexed="81"/>
            <rFont val="ＭＳ Ｐゴシック"/>
            <family val="3"/>
            <charset val="128"/>
          </rPr>
          <t xml:space="preserve">自動計算されます。
</t>
        </r>
      </text>
    </comment>
    <comment ref="A37" authorId="0" shapeId="0" xr:uid="{00000000-0006-0000-1D00-000038000000}">
      <text>
        <r>
          <rPr>
            <b/>
            <sz val="9"/>
            <color indexed="81"/>
            <rFont val="ＭＳ Ｐゴシック"/>
            <family val="3"/>
            <charset val="128"/>
          </rPr>
          <t>日付を入力してください。</t>
        </r>
      </text>
    </comment>
    <comment ref="D37" authorId="0" shapeId="0" xr:uid="{00000000-0006-0000-1D00-000039000000}">
      <text>
        <r>
          <rPr>
            <b/>
            <sz val="9"/>
            <color indexed="81"/>
            <rFont val="ＭＳ Ｐゴシック"/>
            <family val="3"/>
            <charset val="128"/>
          </rPr>
          <t>自動車登録番号を入力してください。</t>
        </r>
      </text>
    </comment>
    <comment ref="G37" authorId="0" shapeId="0" xr:uid="{00000000-0006-0000-1D00-00003A000000}">
      <text>
        <r>
          <rPr>
            <b/>
            <sz val="9"/>
            <color indexed="81"/>
            <rFont val="ＭＳ Ｐゴシック"/>
            <family val="3"/>
            <charset val="128"/>
          </rPr>
          <t xml:space="preserve">単価を入力してください。
</t>
        </r>
      </text>
    </comment>
    <comment ref="K37" authorId="0" shapeId="0" xr:uid="{00000000-0006-0000-1D00-00003B000000}">
      <text>
        <r>
          <rPr>
            <b/>
            <sz val="9"/>
            <color indexed="81"/>
            <rFont val="ＭＳ Ｐゴシック"/>
            <family val="3"/>
            <charset val="128"/>
          </rPr>
          <t>給油数量を入力してください。</t>
        </r>
      </text>
    </comment>
    <comment ref="M37" authorId="0" shapeId="0" xr:uid="{00000000-0006-0000-1D00-00003C000000}">
      <text>
        <r>
          <rPr>
            <b/>
            <sz val="9"/>
            <color indexed="81"/>
            <rFont val="ＭＳ Ｐゴシック"/>
            <family val="3"/>
            <charset val="128"/>
          </rPr>
          <t>自動計算されます。</t>
        </r>
      </text>
    </comment>
    <comment ref="A38" authorId="0" shapeId="0" xr:uid="{00000000-0006-0000-1D00-00003D000000}">
      <text>
        <r>
          <rPr>
            <b/>
            <sz val="9"/>
            <color indexed="81"/>
            <rFont val="ＭＳ Ｐゴシック"/>
            <family val="3"/>
            <charset val="128"/>
          </rPr>
          <t>日付を入力してください。</t>
        </r>
      </text>
    </comment>
    <comment ref="D38" authorId="0" shapeId="0" xr:uid="{00000000-0006-0000-1D00-00003E000000}">
      <text>
        <r>
          <rPr>
            <b/>
            <sz val="9"/>
            <color indexed="81"/>
            <rFont val="ＭＳ Ｐゴシック"/>
            <family val="3"/>
            <charset val="128"/>
          </rPr>
          <t>自動車登録番号を入力してください。</t>
        </r>
      </text>
    </comment>
    <comment ref="G38" authorId="0" shapeId="0" xr:uid="{00000000-0006-0000-1D00-00003F000000}">
      <text>
        <r>
          <rPr>
            <b/>
            <sz val="9"/>
            <color indexed="81"/>
            <rFont val="ＭＳ Ｐゴシック"/>
            <family val="3"/>
            <charset val="128"/>
          </rPr>
          <t xml:space="preserve">単価を入力してください。
</t>
        </r>
      </text>
    </comment>
    <comment ref="K38" authorId="0" shapeId="0" xr:uid="{00000000-0006-0000-1D00-000040000000}">
      <text>
        <r>
          <rPr>
            <b/>
            <sz val="9"/>
            <color indexed="81"/>
            <rFont val="ＭＳ Ｐゴシック"/>
            <family val="3"/>
            <charset val="128"/>
          </rPr>
          <t>給油数量を入力してください。</t>
        </r>
      </text>
    </comment>
    <comment ref="M38" authorId="0" shapeId="0" xr:uid="{00000000-0006-0000-1D00-000041000000}">
      <text>
        <r>
          <rPr>
            <b/>
            <sz val="9"/>
            <color indexed="81"/>
            <rFont val="ＭＳ Ｐゴシック"/>
            <family val="3"/>
            <charset val="128"/>
          </rPr>
          <t>自動計算されます。</t>
        </r>
      </text>
    </comment>
    <comment ref="A39" authorId="0" shapeId="0" xr:uid="{00000000-0006-0000-1D00-000042000000}">
      <text>
        <r>
          <rPr>
            <b/>
            <sz val="9"/>
            <color indexed="81"/>
            <rFont val="ＭＳ Ｐゴシック"/>
            <family val="3"/>
            <charset val="128"/>
          </rPr>
          <t>日付を入力してください。</t>
        </r>
      </text>
    </comment>
    <comment ref="D39" authorId="0" shapeId="0" xr:uid="{00000000-0006-0000-1D00-000043000000}">
      <text>
        <r>
          <rPr>
            <b/>
            <sz val="9"/>
            <color indexed="81"/>
            <rFont val="ＭＳ Ｐゴシック"/>
            <family val="3"/>
            <charset val="128"/>
          </rPr>
          <t>自動車登録番号を入力してください。</t>
        </r>
      </text>
    </comment>
    <comment ref="G39" authorId="0" shapeId="0" xr:uid="{00000000-0006-0000-1D00-000044000000}">
      <text>
        <r>
          <rPr>
            <b/>
            <sz val="9"/>
            <color indexed="81"/>
            <rFont val="ＭＳ Ｐゴシック"/>
            <family val="3"/>
            <charset val="128"/>
          </rPr>
          <t xml:space="preserve">単価を入力してください。
</t>
        </r>
      </text>
    </comment>
    <comment ref="K39" authorId="0" shapeId="0" xr:uid="{00000000-0006-0000-1D00-000045000000}">
      <text>
        <r>
          <rPr>
            <b/>
            <sz val="9"/>
            <color indexed="81"/>
            <rFont val="ＭＳ Ｐゴシック"/>
            <family val="3"/>
            <charset val="128"/>
          </rPr>
          <t>給油数量を入力してください。</t>
        </r>
      </text>
    </comment>
    <comment ref="M39" authorId="0" shapeId="0" xr:uid="{00000000-0006-0000-1D00-000046000000}">
      <text>
        <r>
          <rPr>
            <b/>
            <sz val="9"/>
            <color indexed="81"/>
            <rFont val="ＭＳ Ｐゴシック"/>
            <family val="3"/>
            <charset val="128"/>
          </rPr>
          <t>自動計算されます。</t>
        </r>
      </text>
    </comment>
    <comment ref="A40" authorId="0" shapeId="0" xr:uid="{00000000-0006-0000-1D00-000047000000}">
      <text>
        <r>
          <rPr>
            <b/>
            <sz val="9"/>
            <color indexed="81"/>
            <rFont val="ＭＳ Ｐゴシック"/>
            <family val="3"/>
            <charset val="128"/>
          </rPr>
          <t>日付を入力してください。</t>
        </r>
      </text>
    </comment>
    <comment ref="D40" authorId="0" shapeId="0" xr:uid="{00000000-0006-0000-1D00-000048000000}">
      <text>
        <r>
          <rPr>
            <b/>
            <sz val="9"/>
            <color indexed="81"/>
            <rFont val="ＭＳ Ｐゴシック"/>
            <family val="3"/>
            <charset val="128"/>
          </rPr>
          <t>自動車登録番号を入力してください。</t>
        </r>
      </text>
    </comment>
    <comment ref="G40" authorId="0" shapeId="0" xr:uid="{00000000-0006-0000-1D00-000049000000}">
      <text>
        <r>
          <rPr>
            <b/>
            <sz val="9"/>
            <color indexed="81"/>
            <rFont val="ＭＳ Ｐゴシック"/>
            <family val="3"/>
            <charset val="128"/>
          </rPr>
          <t xml:space="preserve">単価を入力してください。
</t>
        </r>
      </text>
    </comment>
    <comment ref="K40" authorId="0" shapeId="0" xr:uid="{00000000-0006-0000-1D00-00004A000000}">
      <text>
        <r>
          <rPr>
            <b/>
            <sz val="9"/>
            <color indexed="81"/>
            <rFont val="ＭＳ Ｐゴシック"/>
            <family val="3"/>
            <charset val="128"/>
          </rPr>
          <t>給油数量を入力してください。</t>
        </r>
      </text>
    </comment>
    <comment ref="M40" authorId="0" shapeId="0" xr:uid="{00000000-0006-0000-1D00-00004B000000}">
      <text>
        <r>
          <rPr>
            <b/>
            <sz val="9"/>
            <color indexed="81"/>
            <rFont val="ＭＳ Ｐゴシック"/>
            <family val="3"/>
            <charset val="128"/>
          </rPr>
          <t>自動計算されます。</t>
        </r>
      </text>
    </comment>
    <comment ref="A41" authorId="0" shapeId="0" xr:uid="{00000000-0006-0000-1D00-00004C000000}">
      <text>
        <r>
          <rPr>
            <b/>
            <sz val="9"/>
            <color indexed="81"/>
            <rFont val="ＭＳ Ｐゴシック"/>
            <family val="3"/>
            <charset val="128"/>
          </rPr>
          <t>日付を入力してください。</t>
        </r>
      </text>
    </comment>
    <comment ref="D41" authorId="0" shapeId="0" xr:uid="{00000000-0006-0000-1D00-00004D000000}">
      <text>
        <r>
          <rPr>
            <b/>
            <sz val="9"/>
            <color indexed="81"/>
            <rFont val="ＭＳ Ｐゴシック"/>
            <family val="3"/>
            <charset val="128"/>
          </rPr>
          <t>自動車登録番号を入力してください。</t>
        </r>
      </text>
    </comment>
    <comment ref="G41" authorId="0" shapeId="0" xr:uid="{00000000-0006-0000-1D00-00004E000000}">
      <text>
        <r>
          <rPr>
            <b/>
            <sz val="9"/>
            <color indexed="81"/>
            <rFont val="ＭＳ Ｐゴシック"/>
            <family val="3"/>
            <charset val="128"/>
          </rPr>
          <t xml:space="preserve">単価を入力してください。
</t>
        </r>
      </text>
    </comment>
    <comment ref="K41" authorId="0" shapeId="0" xr:uid="{00000000-0006-0000-1D00-00004F000000}">
      <text>
        <r>
          <rPr>
            <b/>
            <sz val="9"/>
            <color indexed="81"/>
            <rFont val="ＭＳ Ｐゴシック"/>
            <family val="3"/>
            <charset val="128"/>
          </rPr>
          <t>給油数量を入力してください。</t>
        </r>
      </text>
    </comment>
    <comment ref="M41" authorId="0" shapeId="0" xr:uid="{00000000-0006-0000-1D00-000050000000}">
      <text>
        <r>
          <rPr>
            <b/>
            <sz val="9"/>
            <color indexed="81"/>
            <rFont val="ＭＳ Ｐゴシック"/>
            <family val="3"/>
            <charset val="128"/>
          </rPr>
          <t>自動計算されます。</t>
        </r>
      </text>
    </comment>
    <comment ref="A42" authorId="0" shapeId="0" xr:uid="{00000000-0006-0000-1D00-000051000000}">
      <text>
        <r>
          <rPr>
            <b/>
            <sz val="9"/>
            <color indexed="81"/>
            <rFont val="ＭＳ Ｐゴシック"/>
            <family val="3"/>
            <charset val="128"/>
          </rPr>
          <t>日付を入力してください。</t>
        </r>
      </text>
    </comment>
    <comment ref="D42" authorId="0" shapeId="0" xr:uid="{00000000-0006-0000-1D00-000052000000}">
      <text>
        <r>
          <rPr>
            <b/>
            <sz val="9"/>
            <color indexed="81"/>
            <rFont val="ＭＳ Ｐゴシック"/>
            <family val="3"/>
            <charset val="128"/>
          </rPr>
          <t>自動車登録番号を入力してください。</t>
        </r>
      </text>
    </comment>
    <comment ref="G42" authorId="0" shapeId="0" xr:uid="{00000000-0006-0000-1D00-000053000000}">
      <text>
        <r>
          <rPr>
            <b/>
            <sz val="9"/>
            <color indexed="81"/>
            <rFont val="ＭＳ Ｐゴシック"/>
            <family val="3"/>
            <charset val="128"/>
          </rPr>
          <t xml:space="preserve">単価を入力してください。
</t>
        </r>
      </text>
    </comment>
    <comment ref="K42" authorId="0" shapeId="0" xr:uid="{00000000-0006-0000-1D00-000054000000}">
      <text>
        <r>
          <rPr>
            <b/>
            <sz val="9"/>
            <color indexed="81"/>
            <rFont val="ＭＳ Ｐゴシック"/>
            <family val="3"/>
            <charset val="128"/>
          </rPr>
          <t>給油数量を入力してください。</t>
        </r>
      </text>
    </comment>
    <comment ref="M42" authorId="0" shapeId="0" xr:uid="{00000000-0006-0000-1D00-000055000000}">
      <text>
        <r>
          <rPr>
            <b/>
            <sz val="9"/>
            <color indexed="81"/>
            <rFont val="ＭＳ Ｐゴシック"/>
            <family val="3"/>
            <charset val="128"/>
          </rPr>
          <t>自動計算されます。</t>
        </r>
      </text>
    </comment>
    <comment ref="A43" authorId="0" shapeId="0" xr:uid="{00000000-0006-0000-1D00-000056000000}">
      <text>
        <r>
          <rPr>
            <b/>
            <sz val="9"/>
            <color indexed="81"/>
            <rFont val="ＭＳ Ｐゴシック"/>
            <family val="3"/>
            <charset val="128"/>
          </rPr>
          <t>日付を入力してください。</t>
        </r>
      </text>
    </comment>
    <comment ref="D43" authorId="0" shapeId="0" xr:uid="{00000000-0006-0000-1D00-000057000000}">
      <text>
        <r>
          <rPr>
            <b/>
            <sz val="9"/>
            <color indexed="81"/>
            <rFont val="ＭＳ Ｐゴシック"/>
            <family val="3"/>
            <charset val="128"/>
          </rPr>
          <t>自動車登録番号を入力してください。</t>
        </r>
      </text>
    </comment>
    <comment ref="G43" authorId="0" shapeId="0" xr:uid="{00000000-0006-0000-1D00-000058000000}">
      <text>
        <r>
          <rPr>
            <b/>
            <sz val="9"/>
            <color indexed="81"/>
            <rFont val="ＭＳ Ｐゴシック"/>
            <family val="3"/>
            <charset val="128"/>
          </rPr>
          <t xml:space="preserve">単価を入力してください。
</t>
        </r>
      </text>
    </comment>
    <comment ref="K43" authorId="0" shapeId="0" xr:uid="{00000000-0006-0000-1D00-000059000000}">
      <text>
        <r>
          <rPr>
            <b/>
            <sz val="9"/>
            <color indexed="81"/>
            <rFont val="ＭＳ Ｐゴシック"/>
            <family val="3"/>
            <charset val="128"/>
          </rPr>
          <t>給油数量を入力してください。</t>
        </r>
      </text>
    </comment>
    <comment ref="M43" authorId="0" shapeId="0" xr:uid="{00000000-0006-0000-1D00-00005A000000}">
      <text>
        <r>
          <rPr>
            <b/>
            <sz val="9"/>
            <color indexed="81"/>
            <rFont val="ＭＳ Ｐゴシック"/>
            <family val="3"/>
            <charset val="128"/>
          </rPr>
          <t>自動計算されます。</t>
        </r>
      </text>
    </comment>
    <comment ref="A44" authorId="0" shapeId="0" xr:uid="{00000000-0006-0000-1D00-00005B000000}">
      <text>
        <r>
          <rPr>
            <b/>
            <sz val="9"/>
            <color indexed="81"/>
            <rFont val="ＭＳ Ｐゴシック"/>
            <family val="3"/>
            <charset val="128"/>
          </rPr>
          <t>日付を入力してください。</t>
        </r>
      </text>
    </comment>
    <comment ref="D44" authorId="0" shapeId="0" xr:uid="{00000000-0006-0000-1D00-00005C000000}">
      <text>
        <r>
          <rPr>
            <b/>
            <sz val="9"/>
            <color indexed="81"/>
            <rFont val="ＭＳ Ｐゴシック"/>
            <family val="3"/>
            <charset val="128"/>
          </rPr>
          <t>自動車登録番号を入力してください。</t>
        </r>
      </text>
    </comment>
    <comment ref="G44" authorId="0" shapeId="0" xr:uid="{00000000-0006-0000-1D00-00005D000000}">
      <text>
        <r>
          <rPr>
            <b/>
            <sz val="9"/>
            <color indexed="81"/>
            <rFont val="ＭＳ Ｐゴシック"/>
            <family val="3"/>
            <charset val="128"/>
          </rPr>
          <t xml:space="preserve">単価を入力してください。
</t>
        </r>
      </text>
    </comment>
    <comment ref="K44" authorId="0" shapeId="0" xr:uid="{00000000-0006-0000-1D00-00005E000000}">
      <text>
        <r>
          <rPr>
            <b/>
            <sz val="9"/>
            <color indexed="81"/>
            <rFont val="ＭＳ Ｐゴシック"/>
            <family val="3"/>
            <charset val="128"/>
          </rPr>
          <t>給油数量を入力してください。</t>
        </r>
      </text>
    </comment>
    <comment ref="M44" authorId="0" shapeId="0" xr:uid="{00000000-0006-0000-1D00-00005F000000}">
      <text>
        <r>
          <rPr>
            <b/>
            <sz val="9"/>
            <color indexed="81"/>
            <rFont val="ＭＳ Ｐゴシック"/>
            <family val="3"/>
            <charset val="128"/>
          </rPr>
          <t>自動計算されます。</t>
        </r>
      </text>
    </comment>
    <comment ref="A45" authorId="0" shapeId="0" xr:uid="{00000000-0006-0000-1D00-000060000000}">
      <text>
        <r>
          <rPr>
            <b/>
            <sz val="9"/>
            <color indexed="81"/>
            <rFont val="ＭＳ Ｐゴシック"/>
            <family val="3"/>
            <charset val="128"/>
          </rPr>
          <t>日付を入力してください。</t>
        </r>
      </text>
    </comment>
    <comment ref="D45" authorId="0" shapeId="0" xr:uid="{00000000-0006-0000-1D00-000061000000}">
      <text>
        <r>
          <rPr>
            <b/>
            <sz val="9"/>
            <color indexed="81"/>
            <rFont val="ＭＳ Ｐゴシック"/>
            <family val="3"/>
            <charset val="128"/>
          </rPr>
          <t>自動車登録番号を入力してください。</t>
        </r>
      </text>
    </comment>
    <comment ref="G45" authorId="0" shapeId="0" xr:uid="{00000000-0006-0000-1D00-000062000000}">
      <text>
        <r>
          <rPr>
            <b/>
            <sz val="9"/>
            <color indexed="81"/>
            <rFont val="ＭＳ Ｐゴシック"/>
            <family val="3"/>
            <charset val="128"/>
          </rPr>
          <t xml:space="preserve">単価を入力してください。
</t>
        </r>
      </text>
    </comment>
    <comment ref="K45" authorId="0" shapeId="0" xr:uid="{00000000-0006-0000-1D00-000063000000}">
      <text>
        <r>
          <rPr>
            <b/>
            <sz val="9"/>
            <color indexed="81"/>
            <rFont val="ＭＳ Ｐゴシック"/>
            <family val="3"/>
            <charset val="128"/>
          </rPr>
          <t>給油数量を入力してください。</t>
        </r>
      </text>
    </comment>
    <comment ref="M45" authorId="0" shapeId="0" xr:uid="{00000000-0006-0000-1D00-000064000000}">
      <text>
        <r>
          <rPr>
            <b/>
            <sz val="9"/>
            <color indexed="81"/>
            <rFont val="ＭＳ Ｐゴシック"/>
            <family val="3"/>
            <charset val="128"/>
          </rPr>
          <t>自動計算されます。</t>
        </r>
      </text>
    </comment>
    <comment ref="A46" authorId="0" shapeId="0" xr:uid="{00000000-0006-0000-1D00-000065000000}">
      <text>
        <r>
          <rPr>
            <b/>
            <sz val="9"/>
            <color indexed="81"/>
            <rFont val="ＭＳ Ｐゴシック"/>
            <family val="3"/>
            <charset val="128"/>
          </rPr>
          <t>日付を入力してください。</t>
        </r>
      </text>
    </comment>
    <comment ref="D46" authorId="0" shapeId="0" xr:uid="{00000000-0006-0000-1D00-000066000000}">
      <text>
        <r>
          <rPr>
            <b/>
            <sz val="9"/>
            <color indexed="81"/>
            <rFont val="ＭＳ Ｐゴシック"/>
            <family val="3"/>
            <charset val="128"/>
          </rPr>
          <t>自動車登録番号を入力してください。</t>
        </r>
      </text>
    </comment>
    <comment ref="G46" authorId="0" shapeId="0" xr:uid="{00000000-0006-0000-1D00-000067000000}">
      <text>
        <r>
          <rPr>
            <b/>
            <sz val="9"/>
            <color indexed="81"/>
            <rFont val="ＭＳ Ｐゴシック"/>
            <family val="3"/>
            <charset val="128"/>
          </rPr>
          <t xml:space="preserve">単価を入力してください。
</t>
        </r>
      </text>
    </comment>
    <comment ref="K46" authorId="0" shapeId="0" xr:uid="{00000000-0006-0000-1D00-000068000000}">
      <text>
        <r>
          <rPr>
            <b/>
            <sz val="9"/>
            <color indexed="81"/>
            <rFont val="ＭＳ Ｐゴシック"/>
            <family val="3"/>
            <charset val="128"/>
          </rPr>
          <t>給油数量を入力してください。</t>
        </r>
      </text>
    </comment>
    <comment ref="M46" authorId="0" shapeId="0" xr:uid="{00000000-0006-0000-1D00-000069000000}">
      <text>
        <r>
          <rPr>
            <b/>
            <sz val="9"/>
            <color indexed="81"/>
            <rFont val="ＭＳ Ｐゴシック"/>
            <family val="3"/>
            <charset val="128"/>
          </rPr>
          <t>自動計算されます。</t>
        </r>
      </text>
    </comment>
    <comment ref="A47" authorId="0" shapeId="0" xr:uid="{00000000-0006-0000-1D00-00006A000000}">
      <text>
        <r>
          <rPr>
            <b/>
            <sz val="9"/>
            <color indexed="81"/>
            <rFont val="ＭＳ Ｐゴシック"/>
            <family val="3"/>
            <charset val="128"/>
          </rPr>
          <t>日付を入力してください。</t>
        </r>
      </text>
    </comment>
    <comment ref="D47" authorId="0" shapeId="0" xr:uid="{00000000-0006-0000-1D00-00006B000000}">
      <text>
        <r>
          <rPr>
            <b/>
            <sz val="9"/>
            <color indexed="81"/>
            <rFont val="ＭＳ Ｐゴシック"/>
            <family val="3"/>
            <charset val="128"/>
          </rPr>
          <t>自動車登録番号を入力してください。</t>
        </r>
      </text>
    </comment>
    <comment ref="G47" authorId="0" shapeId="0" xr:uid="{00000000-0006-0000-1D00-00006C000000}">
      <text>
        <r>
          <rPr>
            <b/>
            <sz val="9"/>
            <color indexed="81"/>
            <rFont val="ＭＳ Ｐゴシック"/>
            <family val="3"/>
            <charset val="128"/>
          </rPr>
          <t xml:space="preserve">単価を入力してください。
</t>
        </r>
      </text>
    </comment>
    <comment ref="K47" authorId="0" shapeId="0" xr:uid="{00000000-0006-0000-1D00-00006D000000}">
      <text>
        <r>
          <rPr>
            <b/>
            <sz val="9"/>
            <color indexed="81"/>
            <rFont val="ＭＳ Ｐゴシック"/>
            <family val="3"/>
            <charset val="128"/>
          </rPr>
          <t>給油数量を入力してください。</t>
        </r>
      </text>
    </comment>
    <comment ref="M47" authorId="0" shapeId="0" xr:uid="{00000000-0006-0000-1D00-00006E000000}">
      <text>
        <r>
          <rPr>
            <b/>
            <sz val="9"/>
            <color indexed="81"/>
            <rFont val="ＭＳ Ｐゴシック"/>
            <family val="3"/>
            <charset val="128"/>
          </rPr>
          <t>自動計算されます。</t>
        </r>
      </text>
    </comment>
    <comment ref="M48" authorId="0" shapeId="0" xr:uid="{00000000-0006-0000-1D00-00006F000000}">
      <text>
        <r>
          <rPr>
            <b/>
            <sz val="9"/>
            <color indexed="81"/>
            <rFont val="ＭＳ Ｐゴシック"/>
            <family val="3"/>
            <charset val="128"/>
          </rPr>
          <t>自動計算されます。</t>
        </r>
      </text>
    </comment>
    <comment ref="O48" authorId="0" shapeId="0" xr:uid="{00000000-0006-0000-1D00-000070000000}">
      <text>
        <r>
          <rPr>
            <b/>
            <sz val="12"/>
            <color indexed="81"/>
            <rFont val="ＭＳ Ｐゴシック"/>
            <family val="3"/>
            <charset val="128"/>
          </rPr>
          <t>確認書に記載された額の合計を入力してください。</t>
        </r>
      </text>
    </comment>
    <comment ref="R48" authorId="0" shapeId="0" xr:uid="{00000000-0006-0000-1D00-000071000000}">
      <text>
        <r>
          <rPr>
            <b/>
            <sz val="12"/>
            <color indexed="81"/>
            <rFont val="ＭＳ Ｐゴシック"/>
            <family val="3"/>
            <charset val="128"/>
          </rPr>
          <t>（イ）の計又は（ロ）の計のいずれか少ない方の額が自動表示されます。</t>
        </r>
      </text>
    </comment>
    <comment ref="A67" authorId="0" shapeId="0" xr:uid="{00000000-0006-0000-1D00-000072000000}">
      <text>
        <r>
          <rPr>
            <b/>
            <sz val="9"/>
            <color indexed="81"/>
            <rFont val="ＭＳ Ｐゴシック"/>
            <family val="3"/>
            <charset val="128"/>
          </rPr>
          <t>日付を入力してください。</t>
        </r>
      </text>
    </comment>
    <comment ref="D67" authorId="0" shapeId="0" xr:uid="{00000000-0006-0000-1D00-000073000000}">
      <text>
        <r>
          <rPr>
            <b/>
            <sz val="9"/>
            <color indexed="81"/>
            <rFont val="ＭＳ Ｐゴシック"/>
            <family val="3"/>
            <charset val="128"/>
          </rPr>
          <t xml:space="preserve">支払った報酬額を御記入くださるようお願いします。
</t>
        </r>
      </text>
    </comment>
    <comment ref="N67" authorId="0" shapeId="0" xr:uid="{00000000-0006-0000-1D00-000074000000}">
      <text>
        <r>
          <rPr>
            <b/>
            <sz val="9"/>
            <color indexed="81"/>
            <rFont val="ＭＳ Ｐゴシック"/>
            <family val="3"/>
            <charset val="128"/>
          </rPr>
          <t>（イ）又は（ロ）のいずれか少ない方の額が自動表示されます。</t>
        </r>
      </text>
    </comment>
    <comment ref="A68" authorId="0" shapeId="0" xr:uid="{00000000-0006-0000-1D00-000075000000}">
      <text>
        <r>
          <rPr>
            <b/>
            <sz val="9"/>
            <color indexed="81"/>
            <rFont val="ＭＳ Ｐゴシック"/>
            <family val="3"/>
            <charset val="128"/>
          </rPr>
          <t>日付を入力してください。</t>
        </r>
      </text>
    </comment>
    <comment ref="D68" authorId="0" shapeId="0" xr:uid="{00000000-0006-0000-1D00-000076000000}">
      <text>
        <r>
          <rPr>
            <b/>
            <sz val="9"/>
            <color indexed="81"/>
            <rFont val="ＭＳ Ｐゴシック"/>
            <family val="3"/>
            <charset val="128"/>
          </rPr>
          <t xml:space="preserve">支払った報酬額を御記入くださるようお願いします。
</t>
        </r>
      </text>
    </comment>
    <comment ref="N68" authorId="0" shapeId="0" xr:uid="{00000000-0006-0000-1D00-000077000000}">
      <text>
        <r>
          <rPr>
            <b/>
            <sz val="9"/>
            <color indexed="81"/>
            <rFont val="ＭＳ Ｐゴシック"/>
            <family val="3"/>
            <charset val="128"/>
          </rPr>
          <t>（イ）又は（ロ）のいずれか少ない方の額が自動表示されます。</t>
        </r>
      </text>
    </comment>
    <comment ref="A69" authorId="0" shapeId="0" xr:uid="{00000000-0006-0000-1D00-000078000000}">
      <text>
        <r>
          <rPr>
            <b/>
            <sz val="9"/>
            <color indexed="81"/>
            <rFont val="ＭＳ Ｐゴシック"/>
            <family val="3"/>
            <charset val="128"/>
          </rPr>
          <t>日付を入力してください。</t>
        </r>
      </text>
    </comment>
    <comment ref="D69" authorId="0" shapeId="0" xr:uid="{00000000-0006-0000-1D00-000079000000}">
      <text>
        <r>
          <rPr>
            <b/>
            <sz val="9"/>
            <color indexed="81"/>
            <rFont val="ＭＳ Ｐゴシック"/>
            <family val="3"/>
            <charset val="128"/>
          </rPr>
          <t xml:space="preserve">支払った報酬額を御記入くださるようお願いします。
</t>
        </r>
      </text>
    </comment>
    <comment ref="N69" authorId="0" shapeId="0" xr:uid="{00000000-0006-0000-1D00-00007A000000}">
      <text>
        <r>
          <rPr>
            <b/>
            <sz val="9"/>
            <color indexed="81"/>
            <rFont val="ＭＳ Ｐゴシック"/>
            <family val="3"/>
            <charset val="128"/>
          </rPr>
          <t>（イ）又は（ロ）のいずれか少ない方の額が自動表示されます。</t>
        </r>
      </text>
    </comment>
    <comment ref="A70" authorId="0" shapeId="0" xr:uid="{00000000-0006-0000-1D00-00007B000000}">
      <text>
        <r>
          <rPr>
            <b/>
            <sz val="9"/>
            <color indexed="81"/>
            <rFont val="ＭＳ Ｐゴシック"/>
            <family val="3"/>
            <charset val="128"/>
          </rPr>
          <t>日付を入力してください。</t>
        </r>
      </text>
    </comment>
    <comment ref="D70" authorId="0" shapeId="0" xr:uid="{00000000-0006-0000-1D00-00007C000000}">
      <text>
        <r>
          <rPr>
            <b/>
            <sz val="9"/>
            <color indexed="81"/>
            <rFont val="ＭＳ Ｐゴシック"/>
            <family val="3"/>
            <charset val="128"/>
          </rPr>
          <t xml:space="preserve">支払った報酬額を御記入くださるようお願いします。
</t>
        </r>
      </text>
    </comment>
    <comment ref="N70" authorId="0" shapeId="0" xr:uid="{00000000-0006-0000-1D00-00007D000000}">
      <text>
        <r>
          <rPr>
            <b/>
            <sz val="9"/>
            <color indexed="81"/>
            <rFont val="ＭＳ Ｐゴシック"/>
            <family val="3"/>
            <charset val="128"/>
          </rPr>
          <t>（イ）又は（ロ）のいずれか少ない方の額が自動表示されます。</t>
        </r>
      </text>
    </comment>
    <comment ref="A71" authorId="0" shapeId="0" xr:uid="{00000000-0006-0000-1D00-00007E000000}">
      <text>
        <r>
          <rPr>
            <b/>
            <sz val="9"/>
            <color indexed="81"/>
            <rFont val="ＭＳ Ｐゴシック"/>
            <family val="3"/>
            <charset val="128"/>
          </rPr>
          <t>日付を入力してください。</t>
        </r>
      </text>
    </comment>
    <comment ref="D71" authorId="0" shapeId="0" xr:uid="{00000000-0006-0000-1D00-00007F000000}">
      <text>
        <r>
          <rPr>
            <b/>
            <sz val="9"/>
            <color indexed="81"/>
            <rFont val="ＭＳ Ｐゴシック"/>
            <family val="3"/>
            <charset val="128"/>
          </rPr>
          <t xml:space="preserve">支払った報酬額を御記入くださるようお願いします。
</t>
        </r>
      </text>
    </comment>
    <comment ref="N71" authorId="0" shapeId="0" xr:uid="{00000000-0006-0000-1D00-000080000000}">
      <text>
        <r>
          <rPr>
            <b/>
            <sz val="9"/>
            <color indexed="81"/>
            <rFont val="ＭＳ Ｐゴシック"/>
            <family val="3"/>
            <charset val="128"/>
          </rPr>
          <t>（イ）又は（ロ）のいずれか少ない方の額が自動表示されます。</t>
        </r>
      </text>
    </comment>
    <comment ref="A72" authorId="0" shapeId="0" xr:uid="{00000000-0006-0000-1D00-000081000000}">
      <text>
        <r>
          <rPr>
            <b/>
            <sz val="9"/>
            <color indexed="81"/>
            <rFont val="ＭＳ Ｐゴシック"/>
            <family val="3"/>
            <charset val="128"/>
          </rPr>
          <t>日付を入力してください。</t>
        </r>
      </text>
    </comment>
    <comment ref="D72" authorId="0" shapeId="0" xr:uid="{00000000-0006-0000-1D00-000082000000}">
      <text>
        <r>
          <rPr>
            <b/>
            <sz val="9"/>
            <color indexed="81"/>
            <rFont val="ＭＳ Ｐゴシック"/>
            <family val="3"/>
            <charset val="128"/>
          </rPr>
          <t xml:space="preserve">支払った報酬額を御記入くださるようお願いします。
</t>
        </r>
      </text>
    </comment>
    <comment ref="N72" authorId="0" shapeId="0" xr:uid="{00000000-0006-0000-1D00-000083000000}">
      <text>
        <r>
          <rPr>
            <b/>
            <sz val="9"/>
            <color indexed="81"/>
            <rFont val="ＭＳ Ｐゴシック"/>
            <family val="3"/>
            <charset val="128"/>
          </rPr>
          <t>（イ）又は（ロ）のいずれか少ない方の額が自動表示されます。</t>
        </r>
      </text>
    </comment>
    <comment ref="A73" authorId="0" shapeId="0" xr:uid="{00000000-0006-0000-1D00-000084000000}">
      <text>
        <r>
          <rPr>
            <b/>
            <sz val="9"/>
            <color indexed="81"/>
            <rFont val="ＭＳ Ｐゴシック"/>
            <family val="3"/>
            <charset val="128"/>
          </rPr>
          <t>日付を入力してください。</t>
        </r>
      </text>
    </comment>
    <comment ref="D73" authorId="0" shapeId="0" xr:uid="{00000000-0006-0000-1D00-000085000000}">
      <text>
        <r>
          <rPr>
            <b/>
            <sz val="9"/>
            <color indexed="81"/>
            <rFont val="ＭＳ Ｐゴシック"/>
            <family val="3"/>
            <charset val="128"/>
          </rPr>
          <t xml:space="preserve">支払った報酬額を御記入くださるようお願いします。
</t>
        </r>
      </text>
    </comment>
    <comment ref="N73" authorId="0" shapeId="0" xr:uid="{00000000-0006-0000-1D00-000086000000}">
      <text>
        <r>
          <rPr>
            <b/>
            <sz val="9"/>
            <color indexed="81"/>
            <rFont val="ＭＳ Ｐゴシック"/>
            <family val="3"/>
            <charset val="128"/>
          </rPr>
          <t>（イ）又は（ロ）のいずれか少ない方の額が自動表示されます。</t>
        </r>
      </text>
    </comment>
    <comment ref="A74" authorId="0" shapeId="0" xr:uid="{00000000-0006-0000-1D00-000087000000}">
      <text>
        <r>
          <rPr>
            <b/>
            <sz val="9"/>
            <color indexed="81"/>
            <rFont val="ＭＳ Ｐゴシック"/>
            <family val="3"/>
            <charset val="128"/>
          </rPr>
          <t>日付を入力してください。</t>
        </r>
      </text>
    </comment>
    <comment ref="D74" authorId="0" shapeId="0" xr:uid="{00000000-0006-0000-1D00-000088000000}">
      <text>
        <r>
          <rPr>
            <b/>
            <sz val="9"/>
            <color indexed="81"/>
            <rFont val="ＭＳ Ｐゴシック"/>
            <family val="3"/>
            <charset val="128"/>
          </rPr>
          <t xml:space="preserve">支払った報酬額を御記入くださるようお願いします。
</t>
        </r>
      </text>
    </comment>
    <comment ref="N74" authorId="0" shapeId="0" xr:uid="{00000000-0006-0000-1D00-000089000000}">
      <text>
        <r>
          <rPr>
            <b/>
            <sz val="9"/>
            <color indexed="81"/>
            <rFont val="ＭＳ Ｐゴシック"/>
            <family val="3"/>
            <charset val="128"/>
          </rPr>
          <t>（イ）又は（ロ）のいずれか少ない方の額が自動表示されます。</t>
        </r>
      </text>
    </comment>
    <comment ref="A75" authorId="0" shapeId="0" xr:uid="{00000000-0006-0000-1D00-00008A000000}">
      <text>
        <r>
          <rPr>
            <b/>
            <sz val="9"/>
            <color indexed="81"/>
            <rFont val="ＭＳ Ｐゴシック"/>
            <family val="3"/>
            <charset val="128"/>
          </rPr>
          <t>日付を入力してください。</t>
        </r>
      </text>
    </comment>
    <comment ref="D75" authorId="0" shapeId="0" xr:uid="{00000000-0006-0000-1D00-00008B000000}">
      <text>
        <r>
          <rPr>
            <b/>
            <sz val="9"/>
            <color indexed="81"/>
            <rFont val="ＭＳ Ｐゴシック"/>
            <family val="3"/>
            <charset val="128"/>
          </rPr>
          <t xml:space="preserve">支払った報酬額を御記入くださるようお願いします。
</t>
        </r>
      </text>
    </comment>
    <comment ref="N75" authorId="0" shapeId="0" xr:uid="{00000000-0006-0000-1D00-00008C000000}">
      <text>
        <r>
          <rPr>
            <b/>
            <sz val="9"/>
            <color indexed="81"/>
            <rFont val="ＭＳ Ｐゴシック"/>
            <family val="3"/>
            <charset val="128"/>
          </rPr>
          <t>（イ）又は（ロ）のいずれか少ない方の額が自動表示されます。</t>
        </r>
      </text>
    </comment>
    <comment ref="A76" authorId="0" shapeId="0" xr:uid="{00000000-0006-0000-1D00-00008D000000}">
      <text>
        <r>
          <rPr>
            <b/>
            <sz val="9"/>
            <color indexed="81"/>
            <rFont val="ＭＳ Ｐゴシック"/>
            <family val="3"/>
            <charset val="128"/>
          </rPr>
          <t>日付を入力してください。</t>
        </r>
      </text>
    </comment>
    <comment ref="D76" authorId="0" shapeId="0" xr:uid="{00000000-0006-0000-1D00-00008E000000}">
      <text>
        <r>
          <rPr>
            <b/>
            <sz val="9"/>
            <color indexed="81"/>
            <rFont val="ＭＳ Ｐゴシック"/>
            <family val="3"/>
            <charset val="128"/>
          </rPr>
          <t xml:space="preserve">支払った報酬額を御記入くださるようお願いします。
</t>
        </r>
      </text>
    </comment>
    <comment ref="N76" authorId="0" shapeId="0" xr:uid="{00000000-0006-0000-1D00-00008F000000}">
      <text>
        <r>
          <rPr>
            <b/>
            <sz val="9"/>
            <color indexed="81"/>
            <rFont val="ＭＳ Ｐゴシック"/>
            <family val="3"/>
            <charset val="128"/>
          </rPr>
          <t>（イ）又は（ロ）のいずれか少ない方の額が自動表示されます。</t>
        </r>
      </text>
    </comment>
    <comment ref="A77" authorId="0" shapeId="0" xr:uid="{00000000-0006-0000-1D00-000090000000}">
      <text>
        <r>
          <rPr>
            <b/>
            <sz val="9"/>
            <color indexed="81"/>
            <rFont val="ＭＳ Ｐゴシック"/>
            <family val="3"/>
            <charset val="128"/>
          </rPr>
          <t>日付を入力してください。</t>
        </r>
      </text>
    </comment>
    <comment ref="D77" authorId="0" shapeId="0" xr:uid="{00000000-0006-0000-1D00-000091000000}">
      <text>
        <r>
          <rPr>
            <b/>
            <sz val="9"/>
            <color indexed="81"/>
            <rFont val="ＭＳ Ｐゴシック"/>
            <family val="3"/>
            <charset val="128"/>
          </rPr>
          <t xml:space="preserve">支払った報酬額を御記入くださるようお願いします。
</t>
        </r>
      </text>
    </comment>
    <comment ref="N77" authorId="0" shapeId="0" xr:uid="{00000000-0006-0000-1D00-000092000000}">
      <text>
        <r>
          <rPr>
            <b/>
            <sz val="9"/>
            <color indexed="81"/>
            <rFont val="ＭＳ Ｐゴシック"/>
            <family val="3"/>
            <charset val="128"/>
          </rPr>
          <t>（イ）又は（ロ）のいずれか少ない方の額が自動表示されます。</t>
        </r>
      </text>
    </comment>
    <comment ref="A78" authorId="0" shapeId="0" xr:uid="{00000000-0006-0000-1D00-000093000000}">
      <text>
        <r>
          <rPr>
            <b/>
            <sz val="9"/>
            <color indexed="81"/>
            <rFont val="ＭＳ Ｐゴシック"/>
            <family val="3"/>
            <charset val="128"/>
          </rPr>
          <t>日付を入力してください。</t>
        </r>
      </text>
    </comment>
    <comment ref="D78" authorId="0" shapeId="0" xr:uid="{00000000-0006-0000-1D00-000094000000}">
      <text>
        <r>
          <rPr>
            <b/>
            <sz val="9"/>
            <color indexed="81"/>
            <rFont val="ＭＳ Ｐゴシック"/>
            <family val="3"/>
            <charset val="128"/>
          </rPr>
          <t xml:space="preserve">支払った報酬額を御記入くださるようお願いします。
</t>
        </r>
      </text>
    </comment>
    <comment ref="N78" authorId="0" shapeId="0" xr:uid="{00000000-0006-0000-1D00-000095000000}">
      <text>
        <r>
          <rPr>
            <b/>
            <sz val="9"/>
            <color indexed="81"/>
            <rFont val="ＭＳ Ｐゴシック"/>
            <family val="3"/>
            <charset val="128"/>
          </rPr>
          <t>（イ）又は（ロ）のいずれか少ない方の額が自動表示されます。</t>
        </r>
      </text>
    </comment>
    <comment ref="A79" authorId="0" shapeId="0" xr:uid="{00000000-0006-0000-1D00-000096000000}">
      <text>
        <r>
          <rPr>
            <b/>
            <sz val="9"/>
            <color indexed="81"/>
            <rFont val="ＭＳ Ｐゴシック"/>
            <family val="3"/>
            <charset val="128"/>
          </rPr>
          <t>日付を入力してください。</t>
        </r>
      </text>
    </comment>
    <comment ref="D79" authorId="0" shapeId="0" xr:uid="{00000000-0006-0000-1D00-000097000000}">
      <text>
        <r>
          <rPr>
            <b/>
            <sz val="9"/>
            <color indexed="81"/>
            <rFont val="ＭＳ Ｐゴシック"/>
            <family val="3"/>
            <charset val="128"/>
          </rPr>
          <t xml:space="preserve">支払った報酬額を御記入くださるようお願いします。
</t>
        </r>
      </text>
    </comment>
    <comment ref="N79" authorId="0" shapeId="0" xr:uid="{00000000-0006-0000-1D00-000098000000}">
      <text>
        <r>
          <rPr>
            <b/>
            <sz val="9"/>
            <color indexed="81"/>
            <rFont val="ＭＳ Ｐゴシック"/>
            <family val="3"/>
            <charset val="128"/>
          </rPr>
          <t>（イ）又は（ロ）のいずれか少ない方の額が自動表示されます。</t>
        </r>
      </text>
    </comment>
    <comment ref="N80" authorId="0" shapeId="0" xr:uid="{00000000-0006-0000-1D00-000099000000}">
      <text>
        <r>
          <rPr>
            <b/>
            <sz val="9"/>
            <color indexed="81"/>
            <rFont val="ＭＳ Ｐゴシック"/>
            <family val="3"/>
            <charset val="128"/>
          </rPr>
          <t>合計額が自動表示されます。</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P5" authorId="0" shapeId="0" xr:uid="{00000000-0006-0000-1E00-000001000000}">
      <text>
        <r>
          <rPr>
            <b/>
            <sz val="9"/>
            <color indexed="81"/>
            <rFont val="ＭＳ Ｐゴシック"/>
            <family val="3"/>
            <charset val="128"/>
          </rPr>
          <t>申請年月日を記入してください。</t>
        </r>
      </text>
    </comment>
    <comment ref="K9" authorId="1" shapeId="0" xr:uid="{00000000-0006-0000-1E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1E00-000003000000}">
      <text>
        <r>
          <rPr>
            <b/>
            <sz val="12"/>
            <color indexed="81"/>
            <rFont val="ＭＳ Ｐゴシック"/>
            <family val="3"/>
            <charset val="128"/>
          </rPr>
          <t>契約年月日を記載してください。</t>
        </r>
        <r>
          <rPr>
            <sz val="12"/>
            <color indexed="81"/>
            <rFont val="ＭＳ Ｐゴシック"/>
            <family val="3"/>
            <charset val="128"/>
          </rPr>
          <t xml:space="preserve">
</t>
        </r>
      </text>
    </comment>
    <comment ref="O25" authorId="0" shapeId="0" xr:uid="{00000000-0006-0000-1E00-000004000000}">
      <text>
        <r>
          <rPr>
            <b/>
            <sz val="9"/>
            <color indexed="81"/>
            <rFont val="ＭＳ Ｐゴシック"/>
            <family val="3"/>
            <charset val="128"/>
          </rPr>
          <t>もれなく入力してください。</t>
        </r>
      </text>
    </comment>
    <comment ref="B28" authorId="0" shapeId="0" xr:uid="{00000000-0006-0000-1E00-000005000000}">
      <text>
        <r>
          <rPr>
            <b/>
            <sz val="9"/>
            <color indexed="81"/>
            <rFont val="ＭＳ Ｐゴシック"/>
            <family val="3"/>
            <charset val="128"/>
          </rPr>
          <t>入力してください。</t>
        </r>
      </text>
    </comment>
    <comment ref="E31" authorId="0" shapeId="0" xr:uid="{00000000-0006-0000-1E00-000006000000}">
      <text>
        <r>
          <rPr>
            <b/>
            <sz val="9"/>
            <color indexed="81"/>
            <rFont val="ＭＳ Ｐゴシック"/>
            <family val="3"/>
            <charset val="128"/>
          </rPr>
          <t>確認申請金額を記入してください。</t>
        </r>
      </text>
    </comment>
    <comment ref="F34" authorId="0" shapeId="0" xr:uid="{00000000-0006-0000-1E00-000007000000}">
      <text>
        <r>
          <rPr>
            <b/>
            <sz val="9"/>
            <color indexed="81"/>
            <rFont val="ＭＳ Ｐゴシック"/>
            <family val="3"/>
            <charset val="128"/>
          </rPr>
          <t>入力してください。</t>
        </r>
      </text>
    </comment>
    <comment ref="J34" authorId="0" shapeId="0" xr:uid="{00000000-0006-0000-1E00-000008000000}">
      <text>
        <r>
          <rPr>
            <b/>
            <sz val="9"/>
            <color indexed="81"/>
            <rFont val="ＭＳ Ｐゴシック"/>
            <family val="3"/>
            <charset val="128"/>
          </rPr>
          <t>入力してください。</t>
        </r>
      </text>
    </comment>
    <comment ref="F35" authorId="0" shapeId="0" xr:uid="{00000000-0006-0000-1E00-000009000000}">
      <text>
        <r>
          <rPr>
            <b/>
            <sz val="9"/>
            <color indexed="81"/>
            <rFont val="ＭＳ Ｐゴシック"/>
            <family val="3"/>
            <charset val="128"/>
          </rPr>
          <t>入力してください。</t>
        </r>
      </text>
    </comment>
    <comment ref="J35" authorId="0" shapeId="0" xr:uid="{00000000-0006-0000-1E00-00000A000000}">
      <text>
        <r>
          <rPr>
            <b/>
            <sz val="9"/>
            <color indexed="81"/>
            <rFont val="ＭＳ Ｐゴシック"/>
            <family val="3"/>
            <charset val="128"/>
          </rPr>
          <t>入力してください。</t>
        </r>
      </text>
    </comment>
    <comment ref="F36" authorId="0" shapeId="0" xr:uid="{00000000-0006-0000-1E00-00000B000000}">
      <text>
        <r>
          <rPr>
            <b/>
            <sz val="9"/>
            <color indexed="81"/>
            <rFont val="ＭＳ Ｐゴシック"/>
            <family val="3"/>
            <charset val="128"/>
          </rPr>
          <t>入力してください。</t>
        </r>
      </text>
    </comment>
    <comment ref="J36" authorId="0" shapeId="0" xr:uid="{00000000-0006-0000-1E00-00000C000000}">
      <text>
        <r>
          <rPr>
            <b/>
            <sz val="9"/>
            <color indexed="81"/>
            <rFont val="ＭＳ Ｐゴシック"/>
            <family val="3"/>
            <charset val="128"/>
          </rPr>
          <t>入力してください。</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L22" authorId="0" shapeId="0" xr:uid="{00000000-0006-0000-1F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N30" authorId="1" shapeId="0" xr:uid="{00000000-0006-0000-1F00-000002000000}">
      <text>
        <r>
          <rPr>
            <b/>
            <sz val="9"/>
            <color indexed="81"/>
            <rFont val="ＭＳ Ｐゴシック"/>
            <family val="3"/>
            <charset val="128"/>
          </rPr>
          <t>各候補者において入力してください。</t>
        </r>
      </text>
    </comment>
    <comment ref="E33" authorId="1" shapeId="0" xr:uid="{00000000-0006-0000-1F00-000003000000}">
      <text>
        <r>
          <rPr>
            <b/>
            <sz val="9"/>
            <color indexed="81"/>
            <rFont val="ＭＳ Ｐゴシック"/>
            <family val="3"/>
            <charset val="128"/>
          </rPr>
          <t>候補者において金額を入力してください。</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7" authorId="0" shapeId="0" xr:uid="{00000000-0006-0000-20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9" authorId="1" shapeId="0" xr:uid="{00000000-0006-0000-20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5" authorId="0" shapeId="0" xr:uid="{00000000-0006-0000-2000-000003000000}">
      <text>
        <r>
          <rPr>
            <b/>
            <sz val="9"/>
            <color indexed="81"/>
            <rFont val="ＭＳ Ｐゴシック"/>
            <family val="3"/>
            <charset val="128"/>
          </rPr>
          <t>入力してください。</t>
        </r>
      </text>
    </comment>
    <comment ref="A19" authorId="0" shapeId="0" xr:uid="{00000000-0006-0000-2000-000004000000}">
      <text>
        <r>
          <rPr>
            <b/>
            <sz val="9"/>
            <color indexed="81"/>
            <rFont val="ＭＳ Ｐゴシック"/>
            <family val="3"/>
            <charset val="128"/>
          </rPr>
          <t>燃料供給年月日を入力してください。</t>
        </r>
      </text>
    </comment>
    <comment ref="E19" authorId="0" shapeId="0" xr:uid="{00000000-0006-0000-2000-000005000000}">
      <text>
        <r>
          <rPr>
            <b/>
            <sz val="9"/>
            <color indexed="81"/>
            <rFont val="ＭＳ Ｐゴシック"/>
            <family val="3"/>
            <charset val="128"/>
          </rPr>
          <t>自動車登録番号を入力してください。</t>
        </r>
      </text>
    </comment>
    <comment ref="I19" authorId="0" shapeId="0" xr:uid="{00000000-0006-0000-2000-000006000000}">
      <text>
        <r>
          <rPr>
            <b/>
            <sz val="9"/>
            <color indexed="81"/>
            <rFont val="ＭＳ Ｐゴシック"/>
            <family val="3"/>
            <charset val="128"/>
          </rPr>
          <t>燃料供給量を入力してください。</t>
        </r>
      </text>
    </comment>
    <comment ref="L19" authorId="0" shapeId="0" xr:uid="{00000000-0006-0000-2000-000007000000}">
      <text>
        <r>
          <rPr>
            <b/>
            <sz val="9"/>
            <color indexed="81"/>
            <rFont val="ＭＳ Ｐゴシック"/>
            <family val="3"/>
            <charset val="128"/>
          </rPr>
          <t>燃料供給金額を入力してください。</t>
        </r>
      </text>
    </comment>
    <comment ref="A20" authorId="0" shapeId="0" xr:uid="{00000000-0006-0000-2000-000008000000}">
      <text>
        <r>
          <rPr>
            <b/>
            <sz val="9"/>
            <color indexed="81"/>
            <rFont val="ＭＳ Ｐゴシック"/>
            <family val="3"/>
            <charset val="128"/>
          </rPr>
          <t>燃料供給年月日を入力してください。</t>
        </r>
      </text>
    </comment>
    <comment ref="E20" authorId="0" shapeId="0" xr:uid="{00000000-0006-0000-2000-000009000000}">
      <text>
        <r>
          <rPr>
            <b/>
            <sz val="9"/>
            <color indexed="81"/>
            <rFont val="ＭＳ Ｐゴシック"/>
            <family val="3"/>
            <charset val="128"/>
          </rPr>
          <t>自動車登録番号を入力してください。</t>
        </r>
      </text>
    </comment>
    <comment ref="I20" authorId="0" shapeId="0" xr:uid="{00000000-0006-0000-2000-00000A000000}">
      <text>
        <r>
          <rPr>
            <b/>
            <sz val="9"/>
            <color indexed="81"/>
            <rFont val="ＭＳ Ｐゴシック"/>
            <family val="3"/>
            <charset val="128"/>
          </rPr>
          <t>燃料供給量を入力してください。</t>
        </r>
      </text>
    </comment>
    <comment ref="L20" authorId="0" shapeId="0" xr:uid="{00000000-0006-0000-2000-00000B000000}">
      <text>
        <r>
          <rPr>
            <b/>
            <sz val="9"/>
            <color indexed="81"/>
            <rFont val="ＭＳ Ｐゴシック"/>
            <family val="3"/>
            <charset val="128"/>
          </rPr>
          <t>燃料供給金額を入力してください。</t>
        </r>
      </text>
    </comment>
    <comment ref="A21" authorId="0" shapeId="0" xr:uid="{00000000-0006-0000-2000-00000C000000}">
      <text>
        <r>
          <rPr>
            <b/>
            <sz val="9"/>
            <color indexed="81"/>
            <rFont val="ＭＳ Ｐゴシック"/>
            <family val="3"/>
            <charset val="128"/>
          </rPr>
          <t>燃料供給年月日を入力してください。</t>
        </r>
      </text>
    </comment>
    <comment ref="E21" authorId="0" shapeId="0" xr:uid="{00000000-0006-0000-2000-00000D000000}">
      <text>
        <r>
          <rPr>
            <b/>
            <sz val="9"/>
            <color indexed="81"/>
            <rFont val="ＭＳ Ｐゴシック"/>
            <family val="3"/>
            <charset val="128"/>
          </rPr>
          <t>自動車登録番号を入力してください。</t>
        </r>
      </text>
    </comment>
    <comment ref="I21" authorId="0" shapeId="0" xr:uid="{00000000-0006-0000-2000-00000E000000}">
      <text>
        <r>
          <rPr>
            <b/>
            <sz val="9"/>
            <color indexed="81"/>
            <rFont val="ＭＳ Ｐゴシック"/>
            <family val="3"/>
            <charset val="128"/>
          </rPr>
          <t>燃料供給量を入力してください。</t>
        </r>
      </text>
    </comment>
    <comment ref="L21" authorId="0" shapeId="0" xr:uid="{00000000-0006-0000-2000-00000F000000}">
      <text>
        <r>
          <rPr>
            <b/>
            <sz val="9"/>
            <color indexed="81"/>
            <rFont val="ＭＳ Ｐゴシック"/>
            <family val="3"/>
            <charset val="128"/>
          </rPr>
          <t>燃料供給金額を入力してください。</t>
        </r>
      </text>
    </comment>
    <comment ref="A22" authorId="0" shapeId="0" xr:uid="{00000000-0006-0000-2000-000010000000}">
      <text>
        <r>
          <rPr>
            <b/>
            <sz val="9"/>
            <color indexed="81"/>
            <rFont val="ＭＳ Ｐゴシック"/>
            <family val="3"/>
            <charset val="128"/>
          </rPr>
          <t>燃料供給年月日を入力してください。</t>
        </r>
      </text>
    </comment>
    <comment ref="E22" authorId="0" shapeId="0" xr:uid="{00000000-0006-0000-2000-000011000000}">
      <text>
        <r>
          <rPr>
            <b/>
            <sz val="9"/>
            <color indexed="81"/>
            <rFont val="ＭＳ Ｐゴシック"/>
            <family val="3"/>
            <charset val="128"/>
          </rPr>
          <t>自動車登録番号を入力してください。</t>
        </r>
      </text>
    </comment>
    <comment ref="I22" authorId="0" shapeId="0" xr:uid="{00000000-0006-0000-2000-000012000000}">
      <text>
        <r>
          <rPr>
            <b/>
            <sz val="9"/>
            <color indexed="81"/>
            <rFont val="ＭＳ Ｐゴシック"/>
            <family val="3"/>
            <charset val="128"/>
          </rPr>
          <t>燃料供給量を入力してください。</t>
        </r>
      </text>
    </comment>
    <comment ref="L22" authorId="0" shapeId="0" xr:uid="{00000000-0006-0000-2000-000013000000}">
      <text>
        <r>
          <rPr>
            <b/>
            <sz val="9"/>
            <color indexed="81"/>
            <rFont val="ＭＳ Ｐゴシック"/>
            <family val="3"/>
            <charset val="128"/>
          </rPr>
          <t>燃料供給金額を入力してください。</t>
        </r>
      </text>
    </comment>
    <comment ref="A23" authorId="0" shapeId="0" xr:uid="{00000000-0006-0000-2000-000014000000}">
      <text>
        <r>
          <rPr>
            <b/>
            <sz val="9"/>
            <color indexed="81"/>
            <rFont val="ＭＳ Ｐゴシック"/>
            <family val="3"/>
            <charset val="128"/>
          </rPr>
          <t>燃料供給年月日を入力してください。</t>
        </r>
      </text>
    </comment>
    <comment ref="E23" authorId="0" shapeId="0" xr:uid="{00000000-0006-0000-2000-000015000000}">
      <text>
        <r>
          <rPr>
            <b/>
            <sz val="9"/>
            <color indexed="81"/>
            <rFont val="ＭＳ Ｐゴシック"/>
            <family val="3"/>
            <charset val="128"/>
          </rPr>
          <t>自動車登録番号を入力してください。</t>
        </r>
      </text>
    </comment>
    <comment ref="I23" authorId="0" shapeId="0" xr:uid="{00000000-0006-0000-2000-000016000000}">
      <text>
        <r>
          <rPr>
            <b/>
            <sz val="9"/>
            <color indexed="81"/>
            <rFont val="ＭＳ Ｐゴシック"/>
            <family val="3"/>
            <charset val="128"/>
          </rPr>
          <t>燃料供給量を入力してください。</t>
        </r>
      </text>
    </comment>
    <comment ref="L23" authorId="0" shapeId="0" xr:uid="{00000000-0006-0000-2000-000017000000}">
      <text>
        <r>
          <rPr>
            <b/>
            <sz val="9"/>
            <color indexed="81"/>
            <rFont val="ＭＳ Ｐゴシック"/>
            <family val="3"/>
            <charset val="128"/>
          </rPr>
          <t>燃料供給金額を入力してください。</t>
        </r>
      </text>
    </comment>
    <comment ref="A24" authorId="0" shapeId="0" xr:uid="{00000000-0006-0000-2000-000018000000}">
      <text>
        <r>
          <rPr>
            <b/>
            <sz val="9"/>
            <color indexed="81"/>
            <rFont val="ＭＳ Ｐゴシック"/>
            <family val="3"/>
            <charset val="128"/>
          </rPr>
          <t>燃料供給年月日を入力してください。</t>
        </r>
      </text>
    </comment>
    <comment ref="E24" authorId="0" shapeId="0" xr:uid="{00000000-0006-0000-2000-000019000000}">
      <text>
        <r>
          <rPr>
            <b/>
            <sz val="9"/>
            <color indexed="81"/>
            <rFont val="ＭＳ Ｐゴシック"/>
            <family val="3"/>
            <charset val="128"/>
          </rPr>
          <t>自動車登録番号を入力してください。</t>
        </r>
      </text>
    </comment>
    <comment ref="I24" authorId="0" shapeId="0" xr:uid="{00000000-0006-0000-2000-00001A000000}">
      <text>
        <r>
          <rPr>
            <b/>
            <sz val="9"/>
            <color indexed="81"/>
            <rFont val="ＭＳ Ｐゴシック"/>
            <family val="3"/>
            <charset val="128"/>
          </rPr>
          <t>燃料供給量を入力してください。</t>
        </r>
      </text>
    </comment>
    <comment ref="L24" authorId="0" shapeId="0" xr:uid="{00000000-0006-0000-2000-00001B000000}">
      <text>
        <r>
          <rPr>
            <b/>
            <sz val="9"/>
            <color indexed="81"/>
            <rFont val="ＭＳ Ｐゴシック"/>
            <family val="3"/>
            <charset val="128"/>
          </rPr>
          <t>燃料供給金額を入力してください。</t>
        </r>
      </text>
    </comment>
    <comment ref="A25" authorId="0" shapeId="0" xr:uid="{00000000-0006-0000-2000-00001C000000}">
      <text>
        <r>
          <rPr>
            <b/>
            <sz val="9"/>
            <color indexed="81"/>
            <rFont val="ＭＳ Ｐゴシック"/>
            <family val="3"/>
            <charset val="128"/>
          </rPr>
          <t>燃料供給年月日を入力してください。</t>
        </r>
      </text>
    </comment>
    <comment ref="E25" authorId="0" shapeId="0" xr:uid="{00000000-0006-0000-2000-00001D000000}">
      <text>
        <r>
          <rPr>
            <b/>
            <sz val="9"/>
            <color indexed="81"/>
            <rFont val="ＭＳ Ｐゴシック"/>
            <family val="3"/>
            <charset val="128"/>
          </rPr>
          <t>自動車登録番号を入力してください。</t>
        </r>
      </text>
    </comment>
    <comment ref="I25" authorId="0" shapeId="0" xr:uid="{00000000-0006-0000-2000-00001E000000}">
      <text>
        <r>
          <rPr>
            <b/>
            <sz val="9"/>
            <color indexed="81"/>
            <rFont val="ＭＳ Ｐゴシック"/>
            <family val="3"/>
            <charset val="128"/>
          </rPr>
          <t>燃料供給量を入力してください。</t>
        </r>
      </text>
    </comment>
    <comment ref="L25" authorId="0" shapeId="0" xr:uid="{00000000-0006-0000-2000-00001F000000}">
      <text>
        <r>
          <rPr>
            <b/>
            <sz val="9"/>
            <color indexed="81"/>
            <rFont val="ＭＳ Ｐゴシック"/>
            <family val="3"/>
            <charset val="128"/>
          </rPr>
          <t>燃料供給金額を入力してください。</t>
        </r>
      </text>
    </comment>
    <comment ref="A26" authorId="0" shapeId="0" xr:uid="{00000000-0006-0000-2000-000020000000}">
      <text>
        <r>
          <rPr>
            <b/>
            <sz val="9"/>
            <color indexed="81"/>
            <rFont val="ＭＳ Ｐゴシック"/>
            <family val="3"/>
            <charset val="128"/>
          </rPr>
          <t>燃料供給年月日を入力してください。</t>
        </r>
      </text>
    </comment>
    <comment ref="E26" authorId="0" shapeId="0" xr:uid="{00000000-0006-0000-2000-000021000000}">
      <text>
        <r>
          <rPr>
            <b/>
            <sz val="9"/>
            <color indexed="81"/>
            <rFont val="ＭＳ Ｐゴシック"/>
            <family val="3"/>
            <charset val="128"/>
          </rPr>
          <t>自動車登録番号を入力してください。</t>
        </r>
      </text>
    </comment>
    <comment ref="I26" authorId="0" shapeId="0" xr:uid="{00000000-0006-0000-2000-000022000000}">
      <text>
        <r>
          <rPr>
            <b/>
            <sz val="9"/>
            <color indexed="81"/>
            <rFont val="ＭＳ Ｐゴシック"/>
            <family val="3"/>
            <charset val="128"/>
          </rPr>
          <t>燃料供給量を入力してください。</t>
        </r>
      </text>
    </comment>
    <comment ref="L26" authorId="0" shapeId="0" xr:uid="{00000000-0006-0000-2000-000023000000}">
      <text>
        <r>
          <rPr>
            <b/>
            <sz val="9"/>
            <color indexed="81"/>
            <rFont val="ＭＳ Ｐゴシック"/>
            <family val="3"/>
            <charset val="128"/>
          </rPr>
          <t>燃料供給金額を入力してください。</t>
        </r>
      </text>
    </comment>
    <comment ref="A27" authorId="0" shapeId="0" xr:uid="{00000000-0006-0000-2000-000024000000}">
      <text>
        <r>
          <rPr>
            <b/>
            <sz val="9"/>
            <color indexed="81"/>
            <rFont val="ＭＳ Ｐゴシック"/>
            <family val="3"/>
            <charset val="128"/>
          </rPr>
          <t>燃料供給年月日を入力してください。</t>
        </r>
      </text>
    </comment>
    <comment ref="E27" authorId="0" shapeId="0" xr:uid="{00000000-0006-0000-2000-000025000000}">
      <text>
        <r>
          <rPr>
            <b/>
            <sz val="9"/>
            <color indexed="81"/>
            <rFont val="ＭＳ Ｐゴシック"/>
            <family val="3"/>
            <charset val="128"/>
          </rPr>
          <t>自動車登録番号を入力してください。</t>
        </r>
      </text>
    </comment>
    <comment ref="I27" authorId="0" shapeId="0" xr:uid="{00000000-0006-0000-2000-000026000000}">
      <text>
        <r>
          <rPr>
            <b/>
            <sz val="9"/>
            <color indexed="81"/>
            <rFont val="ＭＳ Ｐゴシック"/>
            <family val="3"/>
            <charset val="128"/>
          </rPr>
          <t>燃料供給量を入力してください。</t>
        </r>
      </text>
    </comment>
    <comment ref="L27" authorId="0" shapeId="0" xr:uid="{00000000-0006-0000-2000-000027000000}">
      <text>
        <r>
          <rPr>
            <b/>
            <sz val="9"/>
            <color indexed="81"/>
            <rFont val="ＭＳ Ｐゴシック"/>
            <family val="3"/>
            <charset val="128"/>
          </rPr>
          <t>燃料供給金額を入力してください。</t>
        </r>
      </text>
    </comment>
    <comment ref="A28" authorId="0" shapeId="0" xr:uid="{00000000-0006-0000-2000-000028000000}">
      <text>
        <r>
          <rPr>
            <b/>
            <sz val="9"/>
            <color indexed="81"/>
            <rFont val="ＭＳ Ｐゴシック"/>
            <family val="3"/>
            <charset val="128"/>
          </rPr>
          <t>燃料供給年月日を入力してください。</t>
        </r>
      </text>
    </comment>
    <comment ref="E28" authorId="0" shapeId="0" xr:uid="{00000000-0006-0000-2000-000029000000}">
      <text>
        <r>
          <rPr>
            <b/>
            <sz val="9"/>
            <color indexed="81"/>
            <rFont val="ＭＳ Ｐゴシック"/>
            <family val="3"/>
            <charset val="128"/>
          </rPr>
          <t>自動車登録番号を入力してください。</t>
        </r>
      </text>
    </comment>
    <comment ref="I28" authorId="0" shapeId="0" xr:uid="{00000000-0006-0000-2000-00002A000000}">
      <text>
        <r>
          <rPr>
            <b/>
            <sz val="9"/>
            <color indexed="81"/>
            <rFont val="ＭＳ Ｐゴシック"/>
            <family val="3"/>
            <charset val="128"/>
          </rPr>
          <t>燃料供給量を入力してください。</t>
        </r>
      </text>
    </comment>
    <comment ref="L28" authorId="0" shapeId="0" xr:uid="{00000000-0006-0000-2000-00002B000000}">
      <text>
        <r>
          <rPr>
            <b/>
            <sz val="9"/>
            <color indexed="81"/>
            <rFont val="ＭＳ Ｐゴシック"/>
            <family val="3"/>
            <charset val="128"/>
          </rPr>
          <t>燃料供給金額を入力してください。</t>
        </r>
      </text>
    </comment>
    <comment ref="A29" authorId="0" shapeId="0" xr:uid="{00000000-0006-0000-2000-00002C000000}">
      <text>
        <r>
          <rPr>
            <b/>
            <sz val="9"/>
            <color indexed="81"/>
            <rFont val="ＭＳ Ｐゴシック"/>
            <family val="3"/>
            <charset val="128"/>
          </rPr>
          <t>燃料供給年月日を入力してください。</t>
        </r>
      </text>
    </comment>
    <comment ref="E29" authorId="0" shapeId="0" xr:uid="{00000000-0006-0000-2000-00002D000000}">
      <text>
        <r>
          <rPr>
            <b/>
            <sz val="9"/>
            <color indexed="81"/>
            <rFont val="ＭＳ Ｐゴシック"/>
            <family val="3"/>
            <charset val="128"/>
          </rPr>
          <t>自動車登録番号を入力してください。</t>
        </r>
      </text>
    </comment>
    <comment ref="I29" authorId="0" shapeId="0" xr:uid="{00000000-0006-0000-2000-00002E000000}">
      <text>
        <r>
          <rPr>
            <b/>
            <sz val="9"/>
            <color indexed="81"/>
            <rFont val="ＭＳ Ｐゴシック"/>
            <family val="3"/>
            <charset val="128"/>
          </rPr>
          <t>燃料供給量を入力してください。</t>
        </r>
      </text>
    </comment>
    <comment ref="L29" authorId="0" shapeId="0" xr:uid="{00000000-0006-0000-2000-00002F000000}">
      <text>
        <r>
          <rPr>
            <b/>
            <sz val="9"/>
            <color indexed="81"/>
            <rFont val="ＭＳ Ｐゴシック"/>
            <family val="3"/>
            <charset val="128"/>
          </rPr>
          <t>燃料供給金額を入力してください。</t>
        </r>
      </text>
    </comment>
    <comment ref="A30" authorId="0" shapeId="0" xr:uid="{00000000-0006-0000-2000-000030000000}">
      <text>
        <r>
          <rPr>
            <b/>
            <sz val="9"/>
            <color indexed="81"/>
            <rFont val="ＭＳ Ｐゴシック"/>
            <family val="3"/>
            <charset val="128"/>
          </rPr>
          <t>燃料供給年月日を入力してください。</t>
        </r>
      </text>
    </comment>
    <comment ref="E30" authorId="0" shapeId="0" xr:uid="{00000000-0006-0000-2000-000031000000}">
      <text>
        <r>
          <rPr>
            <b/>
            <sz val="9"/>
            <color indexed="81"/>
            <rFont val="ＭＳ Ｐゴシック"/>
            <family val="3"/>
            <charset val="128"/>
          </rPr>
          <t>自動車登録番号を入力してください。</t>
        </r>
      </text>
    </comment>
    <comment ref="I30" authorId="0" shapeId="0" xr:uid="{00000000-0006-0000-2000-000032000000}">
      <text>
        <r>
          <rPr>
            <b/>
            <sz val="9"/>
            <color indexed="81"/>
            <rFont val="ＭＳ Ｐゴシック"/>
            <family val="3"/>
            <charset val="128"/>
          </rPr>
          <t>燃料供給量を入力してください。</t>
        </r>
      </text>
    </comment>
    <comment ref="L30" authorId="0" shapeId="0" xr:uid="{00000000-0006-0000-2000-000033000000}">
      <text>
        <r>
          <rPr>
            <b/>
            <sz val="9"/>
            <color indexed="81"/>
            <rFont val="ＭＳ Ｐゴシック"/>
            <family val="3"/>
            <charset val="128"/>
          </rPr>
          <t>燃料供給金額を入力してください。</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7" authorId="0" shapeId="0" xr:uid="{00000000-0006-0000-21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J9" authorId="1" shapeId="0" xr:uid="{00000000-0006-0000-21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5" authorId="0" shapeId="0" xr:uid="{00000000-0006-0000-2100-000003000000}">
      <text>
        <r>
          <rPr>
            <b/>
            <sz val="9"/>
            <color indexed="81"/>
            <rFont val="ＭＳ Ｐゴシック"/>
            <family val="3"/>
            <charset val="128"/>
          </rPr>
          <t>運転手の氏名及び住所を入力してください。</t>
        </r>
      </text>
    </comment>
    <comment ref="A19" authorId="0" shapeId="0" xr:uid="{00000000-0006-0000-2100-000004000000}">
      <text>
        <r>
          <rPr>
            <b/>
            <sz val="9"/>
            <color indexed="81"/>
            <rFont val="ＭＳ Ｐゴシック"/>
            <family val="3"/>
            <charset val="128"/>
          </rPr>
          <t>雇用年月日を入力してください。</t>
        </r>
      </text>
    </comment>
    <comment ref="E19" authorId="0" shapeId="0" xr:uid="{00000000-0006-0000-2100-000005000000}">
      <text>
        <r>
          <rPr>
            <b/>
            <sz val="9"/>
            <color indexed="81"/>
            <rFont val="ＭＳ Ｐゴシック"/>
            <family val="3"/>
            <charset val="128"/>
          </rPr>
          <t>報酬の額を入力してください。</t>
        </r>
      </text>
    </comment>
    <comment ref="A20" authorId="0" shapeId="0" xr:uid="{00000000-0006-0000-2100-000006000000}">
      <text>
        <r>
          <rPr>
            <b/>
            <sz val="9"/>
            <color indexed="81"/>
            <rFont val="ＭＳ Ｐゴシック"/>
            <family val="3"/>
            <charset val="128"/>
          </rPr>
          <t>雇用年月日を入力してください。</t>
        </r>
      </text>
    </comment>
    <comment ref="E20" authorId="0" shapeId="0" xr:uid="{00000000-0006-0000-2100-000007000000}">
      <text>
        <r>
          <rPr>
            <b/>
            <sz val="9"/>
            <color indexed="81"/>
            <rFont val="ＭＳ Ｐゴシック"/>
            <family val="3"/>
            <charset val="128"/>
          </rPr>
          <t>報酬の額を入力してください。</t>
        </r>
      </text>
    </comment>
    <comment ref="A21" authorId="0" shapeId="0" xr:uid="{00000000-0006-0000-2100-000008000000}">
      <text>
        <r>
          <rPr>
            <b/>
            <sz val="9"/>
            <color indexed="81"/>
            <rFont val="ＭＳ Ｐゴシック"/>
            <family val="3"/>
            <charset val="128"/>
          </rPr>
          <t>雇用年月日を入力してください。</t>
        </r>
      </text>
    </comment>
    <comment ref="E21" authorId="0" shapeId="0" xr:uid="{00000000-0006-0000-2100-000009000000}">
      <text>
        <r>
          <rPr>
            <b/>
            <sz val="9"/>
            <color indexed="81"/>
            <rFont val="ＭＳ Ｐゴシック"/>
            <family val="3"/>
            <charset val="128"/>
          </rPr>
          <t>報酬の額を入力してください。</t>
        </r>
      </text>
    </comment>
    <comment ref="A22" authorId="0" shapeId="0" xr:uid="{00000000-0006-0000-2100-00000A000000}">
      <text>
        <r>
          <rPr>
            <b/>
            <sz val="9"/>
            <color indexed="81"/>
            <rFont val="ＭＳ Ｐゴシック"/>
            <family val="3"/>
            <charset val="128"/>
          </rPr>
          <t>雇用年月日を入力してください。</t>
        </r>
      </text>
    </comment>
    <comment ref="E22" authorId="0" shapeId="0" xr:uid="{00000000-0006-0000-2100-00000B000000}">
      <text>
        <r>
          <rPr>
            <b/>
            <sz val="9"/>
            <color indexed="81"/>
            <rFont val="ＭＳ Ｐゴシック"/>
            <family val="3"/>
            <charset val="128"/>
          </rPr>
          <t>報酬の額を入力してください。</t>
        </r>
      </text>
    </comment>
    <comment ref="A23" authorId="0" shapeId="0" xr:uid="{00000000-0006-0000-2100-00000C000000}">
      <text>
        <r>
          <rPr>
            <b/>
            <sz val="9"/>
            <color indexed="81"/>
            <rFont val="ＭＳ Ｐゴシック"/>
            <family val="3"/>
            <charset val="128"/>
          </rPr>
          <t>雇用年月日を入力してください。</t>
        </r>
      </text>
    </comment>
    <comment ref="E23" authorId="0" shapeId="0" xr:uid="{00000000-0006-0000-2100-00000D000000}">
      <text>
        <r>
          <rPr>
            <b/>
            <sz val="9"/>
            <color indexed="81"/>
            <rFont val="ＭＳ Ｐゴシック"/>
            <family val="3"/>
            <charset val="128"/>
          </rPr>
          <t>報酬の額を入力してください。</t>
        </r>
      </text>
    </comment>
    <comment ref="A24" authorId="0" shapeId="0" xr:uid="{00000000-0006-0000-2100-00000E000000}">
      <text>
        <r>
          <rPr>
            <b/>
            <sz val="9"/>
            <color indexed="81"/>
            <rFont val="ＭＳ Ｐゴシック"/>
            <family val="3"/>
            <charset val="128"/>
          </rPr>
          <t>雇用年月日を入力してください。</t>
        </r>
      </text>
    </comment>
    <comment ref="E24" authorId="0" shapeId="0" xr:uid="{00000000-0006-0000-2100-00000F000000}">
      <text>
        <r>
          <rPr>
            <b/>
            <sz val="9"/>
            <color indexed="81"/>
            <rFont val="ＭＳ Ｐゴシック"/>
            <family val="3"/>
            <charset val="128"/>
          </rPr>
          <t>報酬の額を入力してください。</t>
        </r>
      </text>
    </comment>
    <comment ref="A25" authorId="0" shapeId="0" xr:uid="{00000000-0006-0000-2100-000010000000}">
      <text>
        <r>
          <rPr>
            <b/>
            <sz val="9"/>
            <color indexed="81"/>
            <rFont val="ＭＳ Ｐゴシック"/>
            <family val="3"/>
            <charset val="128"/>
          </rPr>
          <t>雇用年月日を入力してください。</t>
        </r>
      </text>
    </comment>
    <comment ref="E25" authorId="0" shapeId="0" xr:uid="{00000000-0006-0000-2100-000011000000}">
      <text>
        <r>
          <rPr>
            <b/>
            <sz val="9"/>
            <color indexed="81"/>
            <rFont val="ＭＳ Ｐゴシック"/>
            <family val="3"/>
            <charset val="128"/>
          </rPr>
          <t>報酬の額を入力してください。</t>
        </r>
      </text>
    </comment>
    <comment ref="A26" authorId="0" shapeId="0" xr:uid="{00000000-0006-0000-2100-000012000000}">
      <text>
        <r>
          <rPr>
            <b/>
            <sz val="9"/>
            <color indexed="81"/>
            <rFont val="ＭＳ Ｐゴシック"/>
            <family val="3"/>
            <charset val="128"/>
          </rPr>
          <t>雇用年月日を入力してください。</t>
        </r>
      </text>
    </comment>
    <comment ref="E26" authorId="0" shapeId="0" xr:uid="{00000000-0006-0000-2100-000013000000}">
      <text>
        <r>
          <rPr>
            <b/>
            <sz val="9"/>
            <color indexed="81"/>
            <rFont val="ＭＳ Ｐゴシック"/>
            <family val="3"/>
            <charset val="128"/>
          </rPr>
          <t>報酬の額を入力してください。</t>
        </r>
      </text>
    </comment>
    <comment ref="A27" authorId="0" shapeId="0" xr:uid="{00000000-0006-0000-2100-000014000000}">
      <text>
        <r>
          <rPr>
            <b/>
            <sz val="9"/>
            <color indexed="81"/>
            <rFont val="ＭＳ Ｐゴシック"/>
            <family val="3"/>
            <charset val="128"/>
          </rPr>
          <t>雇用年月日を入力してください。</t>
        </r>
      </text>
    </comment>
    <comment ref="E27" authorId="0" shapeId="0" xr:uid="{00000000-0006-0000-2100-000015000000}">
      <text>
        <r>
          <rPr>
            <b/>
            <sz val="9"/>
            <color indexed="81"/>
            <rFont val="ＭＳ Ｐゴシック"/>
            <family val="3"/>
            <charset val="128"/>
          </rPr>
          <t>報酬の額を入力してください。</t>
        </r>
      </text>
    </comment>
    <comment ref="A28" authorId="0" shapeId="0" xr:uid="{00000000-0006-0000-2100-000016000000}">
      <text>
        <r>
          <rPr>
            <b/>
            <sz val="9"/>
            <color indexed="81"/>
            <rFont val="ＭＳ Ｐゴシック"/>
            <family val="3"/>
            <charset val="128"/>
          </rPr>
          <t>雇用年月日を入力してください。</t>
        </r>
      </text>
    </comment>
    <comment ref="E28" authorId="0" shapeId="0" xr:uid="{00000000-0006-0000-2100-000017000000}">
      <text>
        <r>
          <rPr>
            <b/>
            <sz val="9"/>
            <color indexed="81"/>
            <rFont val="ＭＳ Ｐゴシック"/>
            <family val="3"/>
            <charset val="128"/>
          </rPr>
          <t>報酬の額を入力してください。</t>
        </r>
      </text>
    </comment>
    <comment ref="A29" authorId="0" shapeId="0" xr:uid="{00000000-0006-0000-2100-000018000000}">
      <text>
        <r>
          <rPr>
            <b/>
            <sz val="9"/>
            <color indexed="81"/>
            <rFont val="ＭＳ Ｐゴシック"/>
            <family val="3"/>
            <charset val="128"/>
          </rPr>
          <t>雇用年月日を入力してください。</t>
        </r>
      </text>
    </comment>
    <comment ref="E29" authorId="0" shapeId="0" xr:uid="{00000000-0006-0000-2100-000019000000}">
      <text>
        <r>
          <rPr>
            <b/>
            <sz val="9"/>
            <color indexed="81"/>
            <rFont val="ＭＳ Ｐゴシック"/>
            <family val="3"/>
            <charset val="128"/>
          </rPr>
          <t>報酬の額を入力してください。</t>
        </r>
      </text>
    </comment>
    <comment ref="A30" authorId="0" shapeId="0" xr:uid="{00000000-0006-0000-2100-00001A000000}">
      <text>
        <r>
          <rPr>
            <b/>
            <sz val="9"/>
            <color indexed="81"/>
            <rFont val="ＭＳ Ｐゴシック"/>
            <family val="3"/>
            <charset val="128"/>
          </rPr>
          <t>雇用年月日を入力してください。</t>
        </r>
      </text>
    </comment>
    <comment ref="E30" authorId="0" shapeId="0" xr:uid="{00000000-0006-0000-2100-00001B000000}">
      <text>
        <r>
          <rPr>
            <b/>
            <sz val="9"/>
            <color indexed="81"/>
            <rFont val="ＭＳ Ｐゴシック"/>
            <family val="3"/>
            <charset val="128"/>
          </rPr>
          <t>報酬の額を入力してください。</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K5" authorId="0" shapeId="0" xr:uid="{00000000-0006-0000-22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22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2200-000003000000}">
      <text>
        <r>
          <rPr>
            <b/>
            <sz val="9"/>
            <color indexed="81"/>
            <rFont val="ＭＳ Ｐゴシック"/>
            <family val="3"/>
            <charset val="128"/>
          </rPr>
          <t>入力してください。</t>
        </r>
      </text>
    </comment>
    <comment ref="A27" authorId="0" shapeId="0" xr:uid="{00000000-0006-0000-2200-000004000000}">
      <text>
        <r>
          <rPr>
            <b/>
            <sz val="9"/>
            <color indexed="81"/>
            <rFont val="ＭＳ Ｐゴシック"/>
            <family val="3"/>
            <charset val="128"/>
          </rPr>
          <t xml:space="preserve">契約年月日を入力してください。
</t>
        </r>
      </text>
    </comment>
    <comment ref="I27" authorId="0" shapeId="0" xr:uid="{00000000-0006-0000-2200-000005000000}">
      <text>
        <r>
          <rPr>
            <b/>
            <sz val="9"/>
            <color indexed="81"/>
            <rFont val="ＭＳ Ｐゴシック"/>
            <family val="3"/>
            <charset val="128"/>
          </rPr>
          <t>作成契約枚数を入力してください。</t>
        </r>
      </text>
    </comment>
    <comment ref="L27" authorId="0" shapeId="0" xr:uid="{00000000-0006-0000-2200-000006000000}">
      <text>
        <r>
          <rPr>
            <b/>
            <sz val="9"/>
            <color indexed="81"/>
            <rFont val="ＭＳ Ｐゴシック"/>
            <family val="3"/>
            <charset val="128"/>
          </rPr>
          <t>作成契約金額を入力してください。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E2" authorId="0" shapeId="0" xr:uid="{00000000-0006-0000-0200-000001000000}">
      <text>
        <r>
          <rPr>
            <b/>
            <sz val="9"/>
            <color indexed="81"/>
            <rFont val="ＭＳ Ｐゴシック"/>
            <family val="3"/>
            <charset val="128"/>
          </rPr>
          <t>　和暦で入力してください。</t>
        </r>
      </text>
    </comment>
    <comment ref="F2" authorId="0" shapeId="0" xr:uid="{00000000-0006-0000-0200-000002000000}">
      <text>
        <r>
          <rPr>
            <b/>
            <sz val="9"/>
            <color indexed="81"/>
            <rFont val="ＭＳ Ｐゴシック"/>
            <family val="3"/>
            <charset val="128"/>
          </rPr>
          <t>　和暦で入力してください。</t>
        </r>
      </text>
    </comment>
    <comment ref="G2" authorId="0" shapeId="0" xr:uid="{00000000-0006-0000-0200-000003000000}">
      <text>
        <r>
          <rPr>
            <b/>
            <sz val="9"/>
            <color indexed="81"/>
            <rFont val="ＭＳ Ｐゴシック"/>
            <family val="3"/>
            <charset val="128"/>
          </rPr>
          <t>　開票立会人は、候補者が各開票区における選挙人名簿に登録された者から本人の承諾を得て、１人を定め、６月２日（木）１７時までに届け出ることとなっています。</t>
        </r>
      </text>
    </comment>
    <comment ref="M2" authorId="0" shapeId="0" xr:uid="{00000000-0006-0000-0200-000004000000}">
      <text>
        <r>
          <rPr>
            <b/>
            <sz val="9"/>
            <color indexed="81"/>
            <rFont val="ＭＳ Ｐゴシック"/>
            <family val="3"/>
            <charset val="128"/>
          </rPr>
          <t>　和暦で入力してください。</t>
        </r>
        <r>
          <rPr>
            <sz val="9"/>
            <color indexed="81"/>
            <rFont val="ＭＳ Ｐゴシック"/>
            <family val="3"/>
            <charset val="128"/>
          </rPr>
          <t xml:space="preserve">
</t>
        </r>
      </text>
    </comment>
    <comment ref="E4" authorId="0" shapeId="0" xr:uid="{00000000-0006-0000-0200-000005000000}">
      <text>
        <r>
          <rPr>
            <b/>
            <sz val="9"/>
            <color indexed="81"/>
            <rFont val="ＭＳ Ｐゴシック"/>
            <family val="3"/>
            <charset val="128"/>
          </rPr>
          <t xml:space="preserve">和暦で入力してください。
</t>
        </r>
      </text>
    </comment>
    <comment ref="F4" authorId="0" shapeId="0" xr:uid="{00000000-0006-0000-0200-000006000000}">
      <text>
        <r>
          <rPr>
            <b/>
            <sz val="9"/>
            <color indexed="81"/>
            <rFont val="ＭＳ Ｐゴシック"/>
            <family val="3"/>
            <charset val="128"/>
          </rPr>
          <t xml:space="preserve">和暦で入力してください。
</t>
        </r>
      </text>
    </comment>
    <comment ref="L4" authorId="1" shapeId="0" xr:uid="{00000000-0006-0000-0200-000007000000}">
      <text>
        <r>
          <rPr>
            <b/>
            <sz val="9"/>
            <color indexed="81"/>
            <rFont val="ＭＳ Ｐゴシック"/>
            <family val="3"/>
            <charset val="128"/>
          </rPr>
          <t>昭和は「S」、平成は「H」を選択。</t>
        </r>
      </text>
    </comment>
    <comment ref="M4" authorId="0" shapeId="0" xr:uid="{00000000-0006-0000-0200-000008000000}">
      <text>
        <r>
          <rPr>
            <b/>
            <sz val="9"/>
            <color indexed="81"/>
            <rFont val="ＭＳ Ｐゴシック"/>
            <family val="3"/>
            <charset val="128"/>
          </rPr>
          <t>和暦で入力してください。以下同じ。</t>
        </r>
      </text>
    </comment>
    <comment ref="P4" authorId="0" shapeId="0" xr:uid="{00000000-0006-0000-0200-000009000000}">
      <text>
        <r>
          <rPr>
            <b/>
            <sz val="9"/>
            <color indexed="81"/>
            <rFont val="ＭＳ Ｐゴシック"/>
            <family val="3"/>
            <charset val="128"/>
          </rPr>
          <t>このセルは修正しないでください。</t>
        </r>
      </text>
    </comment>
    <comment ref="Q4" authorId="0" shapeId="0" xr:uid="{00000000-0006-0000-0200-00000A000000}">
      <text>
        <r>
          <rPr>
            <b/>
            <sz val="9"/>
            <color indexed="81"/>
            <rFont val="ＭＳ Ｐゴシック"/>
            <family val="3"/>
            <charset val="128"/>
          </rPr>
          <t>このセルは修正しないでください。</t>
        </r>
      </text>
    </comment>
    <comment ref="R4" authorId="0" shapeId="0" xr:uid="{00000000-0006-0000-0200-00000B000000}">
      <text>
        <r>
          <rPr>
            <b/>
            <sz val="9"/>
            <color indexed="81"/>
            <rFont val="ＭＳ Ｐゴシック"/>
            <family val="3"/>
            <charset val="128"/>
          </rPr>
          <t>このセルは修正しないでください。</t>
        </r>
      </text>
    </comment>
    <comment ref="E5" authorId="0" shapeId="0" xr:uid="{00000000-0006-0000-0200-00000C000000}">
      <text>
        <r>
          <rPr>
            <b/>
            <sz val="9"/>
            <color indexed="81"/>
            <rFont val="ＭＳ Ｐゴシック"/>
            <family val="3"/>
            <charset val="128"/>
          </rPr>
          <t xml:space="preserve">和暦で入力してください。
</t>
        </r>
      </text>
    </comment>
    <comment ref="F5" authorId="0" shapeId="0" xr:uid="{00000000-0006-0000-0200-00000D000000}">
      <text>
        <r>
          <rPr>
            <b/>
            <sz val="9"/>
            <color indexed="81"/>
            <rFont val="ＭＳ Ｐゴシック"/>
            <family val="3"/>
            <charset val="128"/>
          </rPr>
          <t xml:space="preserve">和暦で入力してください。
</t>
        </r>
      </text>
    </comment>
    <comment ref="E6" authorId="0" shapeId="0" xr:uid="{00000000-0006-0000-0200-00000E000000}">
      <text>
        <r>
          <rPr>
            <b/>
            <sz val="9"/>
            <color indexed="81"/>
            <rFont val="ＭＳ Ｐゴシック"/>
            <family val="3"/>
            <charset val="128"/>
          </rPr>
          <t xml:space="preserve">和暦で入力してください。
</t>
        </r>
      </text>
    </comment>
    <comment ref="F6" authorId="0" shapeId="0" xr:uid="{00000000-0006-0000-0200-00000F000000}">
      <text>
        <r>
          <rPr>
            <b/>
            <sz val="9"/>
            <color indexed="81"/>
            <rFont val="ＭＳ Ｐゴシック"/>
            <family val="3"/>
            <charset val="128"/>
          </rPr>
          <t xml:space="preserve">和暦で入力してください。
</t>
        </r>
      </text>
    </comment>
    <comment ref="E7" authorId="0" shapeId="0" xr:uid="{00000000-0006-0000-0200-000010000000}">
      <text>
        <r>
          <rPr>
            <b/>
            <sz val="9"/>
            <color indexed="81"/>
            <rFont val="ＭＳ Ｐゴシック"/>
            <family val="3"/>
            <charset val="128"/>
          </rPr>
          <t xml:space="preserve">和暦で入力してください。
</t>
        </r>
      </text>
    </comment>
    <comment ref="F7" authorId="0" shapeId="0" xr:uid="{00000000-0006-0000-0200-000011000000}">
      <text>
        <r>
          <rPr>
            <b/>
            <sz val="9"/>
            <color indexed="81"/>
            <rFont val="ＭＳ Ｐゴシック"/>
            <family val="3"/>
            <charset val="128"/>
          </rPr>
          <t xml:space="preserve">和暦で入力してください。
</t>
        </r>
      </text>
    </comment>
    <comment ref="E8" authorId="0" shapeId="0" xr:uid="{00000000-0006-0000-0200-000012000000}">
      <text>
        <r>
          <rPr>
            <b/>
            <sz val="9"/>
            <color indexed="81"/>
            <rFont val="ＭＳ Ｐゴシック"/>
            <family val="3"/>
            <charset val="128"/>
          </rPr>
          <t xml:space="preserve">和暦で入力してください。
</t>
        </r>
      </text>
    </comment>
    <comment ref="F8" authorId="0" shapeId="0" xr:uid="{00000000-0006-0000-0200-000013000000}">
      <text>
        <r>
          <rPr>
            <b/>
            <sz val="9"/>
            <color indexed="81"/>
            <rFont val="ＭＳ Ｐゴシック"/>
            <family val="3"/>
            <charset val="128"/>
          </rPr>
          <t xml:space="preserve">和暦で入力してください。
</t>
        </r>
      </text>
    </comment>
    <comment ref="E9" authorId="0" shapeId="0" xr:uid="{00000000-0006-0000-0200-000014000000}">
      <text>
        <r>
          <rPr>
            <b/>
            <sz val="9"/>
            <color indexed="81"/>
            <rFont val="ＭＳ Ｐゴシック"/>
            <family val="3"/>
            <charset val="128"/>
          </rPr>
          <t xml:space="preserve">和暦で入力してください。
</t>
        </r>
      </text>
    </comment>
    <comment ref="F9" authorId="0" shapeId="0" xr:uid="{00000000-0006-0000-0200-000015000000}">
      <text>
        <r>
          <rPr>
            <b/>
            <sz val="9"/>
            <color indexed="81"/>
            <rFont val="ＭＳ Ｐゴシック"/>
            <family val="3"/>
            <charset val="128"/>
          </rPr>
          <t xml:space="preserve">和暦で入力してください。
</t>
        </r>
      </text>
    </comment>
    <comment ref="E10" authorId="0" shapeId="0" xr:uid="{00000000-0006-0000-0200-000016000000}">
      <text>
        <r>
          <rPr>
            <b/>
            <sz val="9"/>
            <color indexed="81"/>
            <rFont val="ＭＳ Ｐゴシック"/>
            <family val="3"/>
            <charset val="128"/>
          </rPr>
          <t xml:space="preserve">和暦で入力してください。
</t>
        </r>
      </text>
    </comment>
    <comment ref="F10" authorId="0" shapeId="0" xr:uid="{00000000-0006-0000-0200-000017000000}">
      <text>
        <r>
          <rPr>
            <b/>
            <sz val="9"/>
            <color indexed="81"/>
            <rFont val="ＭＳ Ｐゴシック"/>
            <family val="3"/>
            <charset val="128"/>
          </rPr>
          <t xml:space="preserve">和暦で入力してください。
</t>
        </r>
      </text>
    </comment>
    <comment ref="E11" authorId="0" shapeId="0" xr:uid="{00000000-0006-0000-0200-000018000000}">
      <text>
        <r>
          <rPr>
            <b/>
            <sz val="9"/>
            <color indexed="81"/>
            <rFont val="ＭＳ Ｐゴシック"/>
            <family val="3"/>
            <charset val="128"/>
          </rPr>
          <t xml:space="preserve">和暦で入力してください。
</t>
        </r>
      </text>
    </comment>
    <comment ref="F11" authorId="0" shapeId="0" xr:uid="{00000000-0006-0000-0200-000019000000}">
      <text>
        <r>
          <rPr>
            <b/>
            <sz val="9"/>
            <color indexed="81"/>
            <rFont val="ＭＳ Ｐゴシック"/>
            <family val="3"/>
            <charset val="128"/>
          </rPr>
          <t xml:space="preserve">和暦で入力してください。
</t>
        </r>
      </text>
    </comment>
    <comment ref="E12" authorId="0" shapeId="0" xr:uid="{00000000-0006-0000-0200-00001A000000}">
      <text>
        <r>
          <rPr>
            <b/>
            <sz val="9"/>
            <color indexed="81"/>
            <rFont val="ＭＳ Ｐゴシック"/>
            <family val="3"/>
            <charset val="128"/>
          </rPr>
          <t xml:space="preserve">和暦で入力してください。
</t>
        </r>
      </text>
    </comment>
    <comment ref="F12" authorId="0" shapeId="0" xr:uid="{00000000-0006-0000-0200-00001B000000}">
      <text>
        <r>
          <rPr>
            <b/>
            <sz val="9"/>
            <color indexed="81"/>
            <rFont val="ＭＳ Ｐゴシック"/>
            <family val="3"/>
            <charset val="128"/>
          </rPr>
          <t xml:space="preserve">和暦で入力してください。
</t>
        </r>
      </text>
    </comment>
    <comment ref="E13" authorId="0" shapeId="0" xr:uid="{00000000-0006-0000-0200-00001C000000}">
      <text>
        <r>
          <rPr>
            <b/>
            <sz val="9"/>
            <color indexed="81"/>
            <rFont val="ＭＳ Ｐゴシック"/>
            <family val="3"/>
            <charset val="128"/>
          </rPr>
          <t xml:space="preserve">和暦で入力してください。
</t>
        </r>
      </text>
    </comment>
    <comment ref="F13" authorId="0" shapeId="0" xr:uid="{00000000-0006-0000-0200-00001D000000}">
      <text>
        <r>
          <rPr>
            <b/>
            <sz val="9"/>
            <color indexed="81"/>
            <rFont val="ＭＳ Ｐゴシック"/>
            <family val="3"/>
            <charset val="128"/>
          </rPr>
          <t xml:space="preserve">和暦で入力してください。
</t>
        </r>
      </text>
    </comment>
    <comment ref="E14" authorId="0" shapeId="0" xr:uid="{00000000-0006-0000-0200-00001E000000}">
      <text>
        <r>
          <rPr>
            <b/>
            <sz val="9"/>
            <color indexed="81"/>
            <rFont val="ＭＳ Ｐゴシック"/>
            <family val="3"/>
            <charset val="128"/>
          </rPr>
          <t xml:space="preserve">和暦で入力してください。
</t>
        </r>
      </text>
    </comment>
    <comment ref="F14" authorId="0" shapeId="0" xr:uid="{00000000-0006-0000-0200-00001F000000}">
      <text>
        <r>
          <rPr>
            <b/>
            <sz val="9"/>
            <color indexed="81"/>
            <rFont val="ＭＳ Ｐゴシック"/>
            <family val="3"/>
            <charset val="128"/>
          </rPr>
          <t xml:space="preserve">和暦で入力してください。
</t>
        </r>
      </text>
    </comment>
    <comment ref="E15" authorId="0" shapeId="0" xr:uid="{00000000-0006-0000-0200-000020000000}">
      <text>
        <r>
          <rPr>
            <b/>
            <sz val="9"/>
            <color indexed="81"/>
            <rFont val="ＭＳ Ｐゴシック"/>
            <family val="3"/>
            <charset val="128"/>
          </rPr>
          <t xml:space="preserve">和暦で入力してください。
</t>
        </r>
      </text>
    </comment>
    <comment ref="F15" authorId="0" shapeId="0" xr:uid="{00000000-0006-0000-0200-000021000000}">
      <text>
        <r>
          <rPr>
            <b/>
            <sz val="9"/>
            <color indexed="81"/>
            <rFont val="ＭＳ Ｐゴシック"/>
            <family val="3"/>
            <charset val="128"/>
          </rPr>
          <t xml:space="preserve">和暦で入力してください。
</t>
        </r>
      </text>
    </comment>
    <comment ref="E16" authorId="0" shapeId="0" xr:uid="{00000000-0006-0000-0200-000022000000}">
      <text>
        <r>
          <rPr>
            <b/>
            <sz val="9"/>
            <color indexed="81"/>
            <rFont val="ＭＳ Ｐゴシック"/>
            <family val="3"/>
            <charset val="128"/>
          </rPr>
          <t xml:space="preserve">和暦で入力してください。
</t>
        </r>
      </text>
    </comment>
    <comment ref="F16" authorId="0" shapeId="0" xr:uid="{00000000-0006-0000-0200-000023000000}">
      <text>
        <r>
          <rPr>
            <b/>
            <sz val="9"/>
            <color indexed="81"/>
            <rFont val="ＭＳ Ｐゴシック"/>
            <family val="3"/>
            <charset val="128"/>
          </rPr>
          <t xml:space="preserve">和暦で入力してください。
</t>
        </r>
      </text>
    </comment>
    <comment ref="E17" authorId="0" shapeId="0" xr:uid="{00000000-0006-0000-0200-000024000000}">
      <text>
        <r>
          <rPr>
            <b/>
            <sz val="9"/>
            <color indexed="81"/>
            <rFont val="ＭＳ Ｐゴシック"/>
            <family val="3"/>
            <charset val="128"/>
          </rPr>
          <t xml:space="preserve">和暦で入力してください。
</t>
        </r>
      </text>
    </comment>
    <comment ref="F17" authorId="0" shapeId="0" xr:uid="{00000000-0006-0000-0200-000025000000}">
      <text>
        <r>
          <rPr>
            <b/>
            <sz val="9"/>
            <color indexed="81"/>
            <rFont val="ＭＳ Ｐゴシック"/>
            <family val="3"/>
            <charset val="128"/>
          </rPr>
          <t xml:space="preserve">和暦で入力してください。
</t>
        </r>
      </text>
    </comment>
    <comment ref="E18" authorId="0" shapeId="0" xr:uid="{00000000-0006-0000-0200-000026000000}">
      <text>
        <r>
          <rPr>
            <b/>
            <sz val="9"/>
            <color indexed="81"/>
            <rFont val="ＭＳ Ｐゴシック"/>
            <family val="3"/>
            <charset val="128"/>
          </rPr>
          <t xml:space="preserve">和暦で入力してください。
</t>
        </r>
      </text>
    </comment>
    <comment ref="F18" authorId="0" shapeId="0" xr:uid="{00000000-0006-0000-0200-000027000000}">
      <text>
        <r>
          <rPr>
            <b/>
            <sz val="9"/>
            <color indexed="81"/>
            <rFont val="ＭＳ Ｐゴシック"/>
            <family val="3"/>
            <charset val="128"/>
          </rPr>
          <t xml:space="preserve">和暦で入力してください。
</t>
        </r>
      </text>
    </comment>
    <comment ref="E19" authorId="0" shapeId="0" xr:uid="{00000000-0006-0000-0200-000028000000}">
      <text>
        <r>
          <rPr>
            <b/>
            <sz val="9"/>
            <color indexed="81"/>
            <rFont val="ＭＳ Ｐゴシック"/>
            <family val="3"/>
            <charset val="128"/>
          </rPr>
          <t xml:space="preserve">和暦で入力してください。
</t>
        </r>
      </text>
    </comment>
    <comment ref="F19" authorId="0" shapeId="0" xr:uid="{00000000-0006-0000-0200-000029000000}">
      <text>
        <r>
          <rPr>
            <b/>
            <sz val="9"/>
            <color indexed="81"/>
            <rFont val="ＭＳ Ｐゴシック"/>
            <family val="3"/>
            <charset val="128"/>
          </rPr>
          <t xml:space="preserve">和暦で入力してください。
</t>
        </r>
      </text>
    </comment>
    <comment ref="E20" authorId="0" shapeId="0" xr:uid="{00000000-0006-0000-0200-00002A000000}">
      <text>
        <r>
          <rPr>
            <b/>
            <sz val="9"/>
            <color indexed="81"/>
            <rFont val="ＭＳ Ｐゴシック"/>
            <family val="3"/>
            <charset val="128"/>
          </rPr>
          <t xml:space="preserve">和暦で入力してください。
</t>
        </r>
      </text>
    </comment>
    <comment ref="F20" authorId="0" shapeId="0" xr:uid="{00000000-0006-0000-0200-00002B000000}">
      <text>
        <r>
          <rPr>
            <b/>
            <sz val="9"/>
            <color indexed="81"/>
            <rFont val="ＭＳ Ｐゴシック"/>
            <family val="3"/>
            <charset val="128"/>
          </rPr>
          <t xml:space="preserve">和暦で入力してください。
</t>
        </r>
      </text>
    </comment>
    <comment ref="E21" authorId="0" shapeId="0" xr:uid="{00000000-0006-0000-0200-00002C000000}">
      <text>
        <r>
          <rPr>
            <b/>
            <sz val="9"/>
            <color indexed="81"/>
            <rFont val="ＭＳ Ｐゴシック"/>
            <family val="3"/>
            <charset val="128"/>
          </rPr>
          <t xml:space="preserve">和暦で入力してください。
</t>
        </r>
      </text>
    </comment>
    <comment ref="F21" authorId="0" shapeId="0" xr:uid="{00000000-0006-0000-0200-00002D000000}">
      <text>
        <r>
          <rPr>
            <b/>
            <sz val="9"/>
            <color indexed="81"/>
            <rFont val="ＭＳ Ｐゴシック"/>
            <family val="3"/>
            <charset val="128"/>
          </rPr>
          <t xml:space="preserve">和暦で入力してください。
</t>
        </r>
      </text>
    </comment>
    <comment ref="E22" authorId="0" shapeId="0" xr:uid="{00000000-0006-0000-0200-00002E000000}">
      <text>
        <r>
          <rPr>
            <b/>
            <sz val="9"/>
            <color indexed="81"/>
            <rFont val="ＭＳ Ｐゴシック"/>
            <family val="3"/>
            <charset val="128"/>
          </rPr>
          <t xml:space="preserve">和暦で入力してください。
</t>
        </r>
      </text>
    </comment>
    <comment ref="F22" authorId="0" shapeId="0" xr:uid="{00000000-0006-0000-0200-00002F000000}">
      <text>
        <r>
          <rPr>
            <b/>
            <sz val="9"/>
            <color indexed="81"/>
            <rFont val="ＭＳ Ｐゴシック"/>
            <family val="3"/>
            <charset val="128"/>
          </rPr>
          <t xml:space="preserve">和暦で入力してください。
</t>
        </r>
      </text>
    </comment>
    <comment ref="E23" authorId="0" shapeId="0" xr:uid="{00000000-0006-0000-0200-000030000000}">
      <text>
        <r>
          <rPr>
            <b/>
            <sz val="9"/>
            <color indexed="81"/>
            <rFont val="ＭＳ Ｐゴシック"/>
            <family val="3"/>
            <charset val="128"/>
          </rPr>
          <t xml:space="preserve">和暦で入力してください。
</t>
        </r>
      </text>
    </comment>
    <comment ref="F23" authorId="0" shapeId="0" xr:uid="{00000000-0006-0000-0200-000031000000}">
      <text>
        <r>
          <rPr>
            <b/>
            <sz val="9"/>
            <color indexed="81"/>
            <rFont val="ＭＳ Ｐゴシック"/>
            <family val="3"/>
            <charset val="128"/>
          </rPr>
          <t xml:space="preserve">和暦で入力してください。
</t>
        </r>
      </text>
    </comment>
    <comment ref="E24" authorId="0" shapeId="0" xr:uid="{00000000-0006-0000-0200-000032000000}">
      <text>
        <r>
          <rPr>
            <b/>
            <sz val="9"/>
            <color indexed="81"/>
            <rFont val="ＭＳ Ｐゴシック"/>
            <family val="3"/>
            <charset val="128"/>
          </rPr>
          <t xml:space="preserve">和暦で入力してください。
</t>
        </r>
      </text>
    </comment>
    <comment ref="F24" authorId="0" shapeId="0" xr:uid="{00000000-0006-0000-0200-000033000000}">
      <text>
        <r>
          <rPr>
            <b/>
            <sz val="9"/>
            <color indexed="81"/>
            <rFont val="ＭＳ Ｐゴシック"/>
            <family val="3"/>
            <charset val="128"/>
          </rPr>
          <t xml:space="preserve">和暦で入力してください。
</t>
        </r>
      </text>
    </comment>
    <comment ref="E25" authorId="0" shapeId="0" xr:uid="{00000000-0006-0000-0200-000034000000}">
      <text>
        <r>
          <rPr>
            <b/>
            <sz val="9"/>
            <color indexed="81"/>
            <rFont val="ＭＳ Ｐゴシック"/>
            <family val="3"/>
            <charset val="128"/>
          </rPr>
          <t xml:space="preserve">和暦で入力してください。
</t>
        </r>
      </text>
    </comment>
    <comment ref="F25" authorId="0" shapeId="0" xr:uid="{00000000-0006-0000-0200-000035000000}">
      <text>
        <r>
          <rPr>
            <b/>
            <sz val="9"/>
            <color indexed="81"/>
            <rFont val="ＭＳ Ｐゴシック"/>
            <family val="3"/>
            <charset val="128"/>
          </rPr>
          <t xml:space="preserve">和暦で入力してください。
</t>
        </r>
      </text>
    </comment>
    <comment ref="E26" authorId="0" shapeId="0" xr:uid="{00000000-0006-0000-0200-000036000000}">
      <text>
        <r>
          <rPr>
            <b/>
            <sz val="9"/>
            <color indexed="81"/>
            <rFont val="ＭＳ Ｐゴシック"/>
            <family val="3"/>
            <charset val="128"/>
          </rPr>
          <t xml:space="preserve">和暦で入力してください。
</t>
        </r>
      </text>
    </comment>
    <comment ref="F26" authorId="0" shapeId="0" xr:uid="{00000000-0006-0000-0200-000037000000}">
      <text>
        <r>
          <rPr>
            <b/>
            <sz val="9"/>
            <color indexed="81"/>
            <rFont val="ＭＳ Ｐゴシック"/>
            <family val="3"/>
            <charset val="128"/>
          </rPr>
          <t xml:space="preserve">和暦で入力してください。
</t>
        </r>
      </text>
    </comment>
    <comment ref="E27" authorId="0" shapeId="0" xr:uid="{00000000-0006-0000-0200-000038000000}">
      <text>
        <r>
          <rPr>
            <b/>
            <sz val="9"/>
            <color indexed="81"/>
            <rFont val="ＭＳ Ｐゴシック"/>
            <family val="3"/>
            <charset val="128"/>
          </rPr>
          <t xml:space="preserve">和暦で入力してください。
</t>
        </r>
      </text>
    </comment>
    <comment ref="F27" authorId="0" shapeId="0" xr:uid="{00000000-0006-0000-0200-000039000000}">
      <text>
        <r>
          <rPr>
            <b/>
            <sz val="9"/>
            <color indexed="81"/>
            <rFont val="ＭＳ Ｐゴシック"/>
            <family val="3"/>
            <charset val="128"/>
          </rPr>
          <t xml:space="preserve">和暦で入力してください。
</t>
        </r>
      </text>
    </comment>
    <comment ref="E28" authorId="0" shapeId="0" xr:uid="{00000000-0006-0000-0200-00003A000000}">
      <text>
        <r>
          <rPr>
            <b/>
            <sz val="9"/>
            <color indexed="81"/>
            <rFont val="ＭＳ Ｐゴシック"/>
            <family val="3"/>
            <charset val="128"/>
          </rPr>
          <t xml:space="preserve">和暦で入力してください。
</t>
        </r>
      </text>
    </comment>
    <comment ref="F28" authorId="0" shapeId="0" xr:uid="{00000000-0006-0000-0200-00003B000000}">
      <text>
        <r>
          <rPr>
            <b/>
            <sz val="9"/>
            <color indexed="81"/>
            <rFont val="ＭＳ Ｐゴシック"/>
            <family val="3"/>
            <charset val="128"/>
          </rPr>
          <t xml:space="preserve">和暦で入力してください。
</t>
        </r>
      </text>
    </comment>
    <comment ref="E29" authorId="0" shapeId="0" xr:uid="{00000000-0006-0000-0200-00003C000000}">
      <text>
        <r>
          <rPr>
            <b/>
            <sz val="9"/>
            <color indexed="81"/>
            <rFont val="ＭＳ Ｐゴシック"/>
            <family val="3"/>
            <charset val="128"/>
          </rPr>
          <t xml:space="preserve">和暦で入力してください。
</t>
        </r>
      </text>
    </comment>
    <comment ref="F29" authorId="0" shapeId="0" xr:uid="{00000000-0006-0000-0200-00003D000000}">
      <text>
        <r>
          <rPr>
            <b/>
            <sz val="9"/>
            <color indexed="81"/>
            <rFont val="ＭＳ Ｐゴシック"/>
            <family val="3"/>
            <charset val="128"/>
          </rPr>
          <t xml:space="preserve">和暦で入力してください。
</t>
        </r>
      </text>
    </comment>
    <comment ref="E30" authorId="0" shapeId="0" xr:uid="{00000000-0006-0000-0200-00003E000000}">
      <text>
        <r>
          <rPr>
            <b/>
            <sz val="9"/>
            <color indexed="81"/>
            <rFont val="ＭＳ Ｐゴシック"/>
            <family val="3"/>
            <charset val="128"/>
          </rPr>
          <t xml:space="preserve">和暦で入力してください。
</t>
        </r>
      </text>
    </comment>
    <comment ref="F30" authorId="0" shapeId="0" xr:uid="{00000000-0006-0000-0200-00003F000000}">
      <text>
        <r>
          <rPr>
            <b/>
            <sz val="9"/>
            <color indexed="81"/>
            <rFont val="ＭＳ Ｐゴシック"/>
            <family val="3"/>
            <charset val="128"/>
          </rPr>
          <t xml:space="preserve">和暦で入力してください。
</t>
        </r>
      </text>
    </comment>
    <comment ref="E31" authorId="0" shapeId="0" xr:uid="{00000000-0006-0000-0200-000040000000}">
      <text>
        <r>
          <rPr>
            <b/>
            <sz val="9"/>
            <color indexed="81"/>
            <rFont val="ＭＳ Ｐゴシック"/>
            <family val="3"/>
            <charset val="128"/>
          </rPr>
          <t xml:space="preserve">和暦で入力してください。
</t>
        </r>
      </text>
    </comment>
    <comment ref="F31" authorId="0" shapeId="0" xr:uid="{00000000-0006-0000-0200-000041000000}">
      <text>
        <r>
          <rPr>
            <b/>
            <sz val="9"/>
            <color indexed="81"/>
            <rFont val="ＭＳ Ｐゴシック"/>
            <family val="3"/>
            <charset val="128"/>
          </rPr>
          <t xml:space="preserve">和暦で入力してください。
</t>
        </r>
      </text>
    </comment>
    <comment ref="E32" authorId="0" shapeId="0" xr:uid="{00000000-0006-0000-0200-000042000000}">
      <text>
        <r>
          <rPr>
            <b/>
            <sz val="9"/>
            <color indexed="81"/>
            <rFont val="ＭＳ Ｐゴシック"/>
            <family val="3"/>
            <charset val="128"/>
          </rPr>
          <t xml:space="preserve">和暦で入力してください。
</t>
        </r>
      </text>
    </comment>
    <comment ref="F32" authorId="0" shapeId="0" xr:uid="{00000000-0006-0000-0200-000043000000}">
      <text>
        <r>
          <rPr>
            <b/>
            <sz val="9"/>
            <color indexed="81"/>
            <rFont val="ＭＳ Ｐゴシック"/>
            <family val="3"/>
            <charset val="128"/>
          </rPr>
          <t xml:space="preserve">和暦で入力してください。
</t>
        </r>
      </text>
    </comment>
    <comment ref="E33" authorId="0" shapeId="0" xr:uid="{00000000-0006-0000-0200-000044000000}">
      <text>
        <r>
          <rPr>
            <b/>
            <sz val="9"/>
            <color indexed="81"/>
            <rFont val="ＭＳ Ｐゴシック"/>
            <family val="3"/>
            <charset val="128"/>
          </rPr>
          <t xml:space="preserve">和暦で入力してください。
</t>
        </r>
      </text>
    </comment>
    <comment ref="F33" authorId="0" shapeId="0" xr:uid="{00000000-0006-0000-0200-000045000000}">
      <text>
        <r>
          <rPr>
            <b/>
            <sz val="9"/>
            <color indexed="81"/>
            <rFont val="ＭＳ Ｐゴシック"/>
            <family val="3"/>
            <charset val="128"/>
          </rPr>
          <t xml:space="preserve">和暦で入力してください。
</t>
        </r>
      </text>
    </comment>
    <comment ref="E34" authorId="0" shapeId="0" xr:uid="{00000000-0006-0000-0200-000046000000}">
      <text>
        <r>
          <rPr>
            <b/>
            <sz val="9"/>
            <color indexed="81"/>
            <rFont val="ＭＳ Ｐゴシック"/>
            <family val="3"/>
            <charset val="128"/>
          </rPr>
          <t xml:space="preserve">和暦で入力してください。
</t>
        </r>
      </text>
    </comment>
    <comment ref="F34" authorId="0" shapeId="0" xr:uid="{00000000-0006-0000-0200-000047000000}">
      <text>
        <r>
          <rPr>
            <b/>
            <sz val="9"/>
            <color indexed="81"/>
            <rFont val="ＭＳ Ｐゴシック"/>
            <family val="3"/>
            <charset val="128"/>
          </rPr>
          <t xml:space="preserve">和暦で入力してください。
</t>
        </r>
      </text>
    </comment>
    <comment ref="E35" authorId="0" shapeId="0" xr:uid="{00000000-0006-0000-0200-000048000000}">
      <text>
        <r>
          <rPr>
            <b/>
            <sz val="9"/>
            <color indexed="81"/>
            <rFont val="ＭＳ Ｐゴシック"/>
            <family val="3"/>
            <charset val="128"/>
          </rPr>
          <t xml:space="preserve">和暦で入力してください。
</t>
        </r>
      </text>
    </comment>
    <comment ref="F35" authorId="0" shapeId="0" xr:uid="{00000000-0006-0000-0200-000049000000}">
      <text>
        <r>
          <rPr>
            <b/>
            <sz val="9"/>
            <color indexed="81"/>
            <rFont val="ＭＳ Ｐゴシック"/>
            <family val="3"/>
            <charset val="128"/>
          </rPr>
          <t xml:space="preserve">和暦で入力してください。
</t>
        </r>
      </text>
    </comment>
    <comment ref="E36" authorId="0" shapeId="0" xr:uid="{00000000-0006-0000-0200-00004A000000}">
      <text>
        <r>
          <rPr>
            <b/>
            <sz val="9"/>
            <color indexed="81"/>
            <rFont val="ＭＳ Ｐゴシック"/>
            <family val="3"/>
            <charset val="128"/>
          </rPr>
          <t xml:space="preserve">和暦で入力してください。
</t>
        </r>
      </text>
    </comment>
    <comment ref="F36" authorId="0" shapeId="0" xr:uid="{00000000-0006-0000-0200-00004B000000}">
      <text>
        <r>
          <rPr>
            <b/>
            <sz val="9"/>
            <color indexed="81"/>
            <rFont val="ＭＳ Ｐゴシック"/>
            <family val="3"/>
            <charset val="128"/>
          </rPr>
          <t xml:space="preserve">和暦で入力してください。
</t>
        </r>
      </text>
    </comment>
    <comment ref="E37" authorId="0" shapeId="0" xr:uid="{00000000-0006-0000-0200-00004C000000}">
      <text>
        <r>
          <rPr>
            <b/>
            <sz val="9"/>
            <color indexed="81"/>
            <rFont val="ＭＳ Ｐゴシック"/>
            <family val="3"/>
            <charset val="128"/>
          </rPr>
          <t xml:space="preserve">和暦で入力してください。
</t>
        </r>
      </text>
    </comment>
    <comment ref="F37" authorId="0" shapeId="0" xr:uid="{00000000-0006-0000-0200-00004D000000}">
      <text>
        <r>
          <rPr>
            <b/>
            <sz val="9"/>
            <color indexed="81"/>
            <rFont val="ＭＳ Ｐゴシック"/>
            <family val="3"/>
            <charset val="128"/>
          </rPr>
          <t xml:space="preserve">和暦で入力してください。
</t>
        </r>
      </text>
    </comment>
    <comment ref="E38" authorId="0" shapeId="0" xr:uid="{00000000-0006-0000-0200-00004E000000}">
      <text>
        <r>
          <rPr>
            <b/>
            <sz val="9"/>
            <color indexed="81"/>
            <rFont val="ＭＳ Ｐゴシック"/>
            <family val="3"/>
            <charset val="128"/>
          </rPr>
          <t xml:space="preserve">和暦で入力してください。
</t>
        </r>
      </text>
    </comment>
    <comment ref="F38" authorId="0" shapeId="0" xr:uid="{00000000-0006-0000-0200-00004F000000}">
      <text>
        <r>
          <rPr>
            <b/>
            <sz val="9"/>
            <color indexed="81"/>
            <rFont val="ＭＳ Ｐゴシック"/>
            <family val="3"/>
            <charset val="128"/>
          </rPr>
          <t xml:space="preserve">和暦で入力してください。
</t>
        </r>
      </text>
    </comment>
    <comment ref="L38" authorId="1" shapeId="0" xr:uid="{00000000-0006-0000-0200-000050000000}">
      <text>
        <r>
          <rPr>
            <b/>
            <sz val="9"/>
            <color indexed="81"/>
            <rFont val="ＭＳ Ｐゴシック"/>
            <family val="3"/>
            <charset val="128"/>
          </rPr>
          <t>昭和は「S」、平成は「H」を選択。</t>
        </r>
      </text>
    </comment>
    <comment ref="E39" authorId="0" shapeId="0" xr:uid="{00000000-0006-0000-0200-000051000000}">
      <text>
        <r>
          <rPr>
            <b/>
            <sz val="9"/>
            <color indexed="81"/>
            <rFont val="ＭＳ Ｐゴシック"/>
            <family val="3"/>
            <charset val="128"/>
          </rPr>
          <t xml:space="preserve">和暦で入力してください。
</t>
        </r>
      </text>
    </comment>
    <comment ref="F39" authorId="0" shapeId="0" xr:uid="{00000000-0006-0000-0200-000052000000}">
      <text>
        <r>
          <rPr>
            <b/>
            <sz val="9"/>
            <color indexed="81"/>
            <rFont val="ＭＳ Ｐゴシック"/>
            <family val="3"/>
            <charset val="128"/>
          </rPr>
          <t xml:space="preserve">和暦で入力してください。
</t>
        </r>
      </text>
    </comment>
    <comment ref="L39" authorId="1" shapeId="0" xr:uid="{00000000-0006-0000-0200-000053000000}">
      <text>
        <r>
          <rPr>
            <b/>
            <sz val="9"/>
            <color indexed="81"/>
            <rFont val="ＭＳ Ｐゴシック"/>
            <family val="3"/>
            <charset val="128"/>
          </rPr>
          <t>昭和は「S」、平成は「H」を選択。</t>
        </r>
      </text>
    </comment>
    <comment ref="E40" authorId="0" shapeId="0" xr:uid="{00000000-0006-0000-0200-000054000000}">
      <text>
        <r>
          <rPr>
            <b/>
            <sz val="9"/>
            <color indexed="81"/>
            <rFont val="ＭＳ Ｐゴシック"/>
            <family val="3"/>
            <charset val="128"/>
          </rPr>
          <t xml:space="preserve">和暦で入力してください。
</t>
        </r>
      </text>
    </comment>
    <comment ref="F40" authorId="0" shapeId="0" xr:uid="{00000000-0006-0000-0200-000055000000}">
      <text>
        <r>
          <rPr>
            <b/>
            <sz val="9"/>
            <color indexed="81"/>
            <rFont val="ＭＳ Ｐゴシック"/>
            <family val="3"/>
            <charset val="128"/>
          </rPr>
          <t xml:space="preserve">和暦で入力してください。
</t>
        </r>
      </text>
    </comment>
    <comment ref="L40" authorId="1" shapeId="0" xr:uid="{00000000-0006-0000-0200-000056000000}">
      <text>
        <r>
          <rPr>
            <b/>
            <sz val="9"/>
            <color indexed="81"/>
            <rFont val="ＭＳ Ｐゴシック"/>
            <family val="3"/>
            <charset val="128"/>
          </rPr>
          <t>昭和は「S」、平成は「H」を選択。</t>
        </r>
      </text>
    </comment>
    <comment ref="E41" authorId="0" shapeId="0" xr:uid="{00000000-0006-0000-0200-000057000000}">
      <text>
        <r>
          <rPr>
            <b/>
            <sz val="9"/>
            <color indexed="81"/>
            <rFont val="ＭＳ Ｐゴシック"/>
            <family val="3"/>
            <charset val="128"/>
          </rPr>
          <t xml:space="preserve">和暦で入力してください。
</t>
        </r>
      </text>
    </comment>
    <comment ref="F41" authorId="0" shapeId="0" xr:uid="{00000000-0006-0000-0200-000058000000}">
      <text>
        <r>
          <rPr>
            <b/>
            <sz val="9"/>
            <color indexed="81"/>
            <rFont val="ＭＳ Ｐゴシック"/>
            <family val="3"/>
            <charset val="128"/>
          </rPr>
          <t xml:space="preserve">和暦で入力してください。
</t>
        </r>
      </text>
    </comment>
    <comment ref="L41" authorId="1" shapeId="0" xr:uid="{00000000-0006-0000-0200-000059000000}">
      <text>
        <r>
          <rPr>
            <b/>
            <sz val="9"/>
            <color indexed="81"/>
            <rFont val="ＭＳ Ｐゴシック"/>
            <family val="3"/>
            <charset val="128"/>
          </rPr>
          <t>昭和は「S」、平成は「H」を選択。</t>
        </r>
      </text>
    </comment>
    <comment ref="E42" authorId="0" shapeId="0" xr:uid="{00000000-0006-0000-0200-00005A000000}">
      <text>
        <r>
          <rPr>
            <b/>
            <sz val="9"/>
            <color indexed="81"/>
            <rFont val="ＭＳ Ｐゴシック"/>
            <family val="3"/>
            <charset val="128"/>
          </rPr>
          <t xml:space="preserve">和暦で入力してください。
</t>
        </r>
      </text>
    </comment>
    <comment ref="F42" authorId="0" shapeId="0" xr:uid="{00000000-0006-0000-0200-00005B000000}">
      <text>
        <r>
          <rPr>
            <b/>
            <sz val="9"/>
            <color indexed="81"/>
            <rFont val="ＭＳ Ｐゴシック"/>
            <family val="3"/>
            <charset val="128"/>
          </rPr>
          <t xml:space="preserve">和暦で入力してください。
</t>
        </r>
      </text>
    </comment>
    <comment ref="L42" authorId="1" shapeId="0" xr:uid="{00000000-0006-0000-0200-00005C000000}">
      <text>
        <r>
          <rPr>
            <b/>
            <sz val="9"/>
            <color indexed="81"/>
            <rFont val="ＭＳ Ｐゴシック"/>
            <family val="3"/>
            <charset val="128"/>
          </rPr>
          <t>昭和は「S」、平成は「H」を選択。</t>
        </r>
      </text>
    </comment>
    <comment ref="E43" authorId="0" shapeId="0" xr:uid="{00000000-0006-0000-0200-00005D000000}">
      <text>
        <r>
          <rPr>
            <b/>
            <sz val="9"/>
            <color indexed="81"/>
            <rFont val="ＭＳ Ｐゴシック"/>
            <family val="3"/>
            <charset val="128"/>
          </rPr>
          <t xml:space="preserve">和暦で入力してください。
</t>
        </r>
      </text>
    </comment>
    <comment ref="F43" authorId="0" shapeId="0" xr:uid="{00000000-0006-0000-0200-00005E000000}">
      <text>
        <r>
          <rPr>
            <b/>
            <sz val="9"/>
            <color indexed="81"/>
            <rFont val="ＭＳ Ｐゴシック"/>
            <family val="3"/>
            <charset val="128"/>
          </rPr>
          <t xml:space="preserve">和暦で入力してください。
</t>
        </r>
      </text>
    </comment>
    <comment ref="L43" authorId="1" shapeId="0" xr:uid="{00000000-0006-0000-0200-00005F000000}">
      <text>
        <r>
          <rPr>
            <b/>
            <sz val="9"/>
            <color indexed="81"/>
            <rFont val="ＭＳ Ｐゴシック"/>
            <family val="3"/>
            <charset val="128"/>
          </rPr>
          <t>昭和は「S」、平成は「H」を選択。</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2300-000001000000}">
      <text>
        <r>
          <rPr>
            <b/>
            <sz val="12"/>
            <color indexed="81"/>
            <rFont val="ＭＳ Ｐゴシック"/>
            <family val="3"/>
            <charset val="128"/>
          </rPr>
          <t>申請年月日を入力してください。</t>
        </r>
      </text>
    </comment>
    <comment ref="K9" authorId="1" shapeId="0" xr:uid="{00000000-0006-0000-23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23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2300-000004000000}">
      <text>
        <r>
          <rPr>
            <b/>
            <sz val="9"/>
            <color indexed="81"/>
            <rFont val="ＭＳ Ｐゴシック"/>
            <family val="3"/>
            <charset val="128"/>
          </rPr>
          <t>もれなく記入してください。</t>
        </r>
      </text>
    </comment>
    <comment ref="E26" authorId="0" shapeId="0" xr:uid="{00000000-0006-0000-2300-000005000000}">
      <text>
        <r>
          <rPr>
            <b/>
            <sz val="9"/>
            <color indexed="81"/>
            <rFont val="ＭＳ Ｐゴシック"/>
            <family val="3"/>
            <charset val="128"/>
          </rPr>
          <t>確認申請枚数を入力してください。</t>
        </r>
      </text>
    </comment>
    <comment ref="F29" authorId="0" shapeId="0" xr:uid="{00000000-0006-0000-2300-000006000000}">
      <text>
        <r>
          <rPr>
            <b/>
            <sz val="9"/>
            <color indexed="81"/>
            <rFont val="ＭＳ Ｐゴシック"/>
            <family val="3"/>
            <charset val="128"/>
          </rPr>
          <t>入力してください。</t>
        </r>
      </text>
    </comment>
    <comment ref="J29" authorId="0" shapeId="0" xr:uid="{00000000-0006-0000-2300-000007000000}">
      <text>
        <r>
          <rPr>
            <b/>
            <sz val="9"/>
            <color indexed="81"/>
            <rFont val="ＭＳ Ｐゴシック"/>
            <family val="3"/>
            <charset val="128"/>
          </rPr>
          <t>入力してください。</t>
        </r>
      </text>
    </comment>
    <comment ref="F30" authorId="0" shapeId="0" xr:uid="{00000000-0006-0000-2300-000008000000}">
      <text>
        <r>
          <rPr>
            <b/>
            <sz val="9"/>
            <color indexed="81"/>
            <rFont val="ＭＳ Ｐゴシック"/>
            <family val="3"/>
            <charset val="128"/>
          </rPr>
          <t>入力してください。</t>
        </r>
      </text>
    </comment>
    <comment ref="J30" authorId="0" shapeId="0" xr:uid="{00000000-0006-0000-2300-000009000000}">
      <text>
        <r>
          <rPr>
            <b/>
            <sz val="9"/>
            <color indexed="81"/>
            <rFont val="ＭＳ Ｐゴシック"/>
            <family val="3"/>
            <charset val="128"/>
          </rPr>
          <t>入力してください。</t>
        </r>
      </text>
    </comment>
    <comment ref="F31" authorId="0" shapeId="0" xr:uid="{00000000-0006-0000-2300-00000A000000}">
      <text>
        <r>
          <rPr>
            <b/>
            <sz val="9"/>
            <color indexed="81"/>
            <rFont val="ＭＳ Ｐゴシック"/>
            <family val="3"/>
            <charset val="128"/>
          </rPr>
          <t>入力してください。</t>
        </r>
      </text>
    </comment>
    <comment ref="J31" authorId="0" shapeId="0" xr:uid="{00000000-0006-0000-2300-00000B000000}">
      <text>
        <r>
          <rPr>
            <b/>
            <sz val="9"/>
            <color indexed="81"/>
            <rFont val="ＭＳ Ｐゴシック"/>
            <family val="3"/>
            <charset val="128"/>
          </rPr>
          <t>入力してください。</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3" authorId="0" shapeId="0" xr:uid="{00000000-0006-0000-24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9" authorId="1" shapeId="0" xr:uid="{00000000-0006-0000-2400-000002000000}">
      <text>
        <r>
          <rPr>
            <b/>
            <sz val="9"/>
            <color indexed="81"/>
            <rFont val="ＭＳ Ｐゴシック"/>
            <family val="3"/>
            <charset val="128"/>
          </rPr>
          <t>確認枚数を入力してください。</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9" authorId="0" shapeId="0" xr:uid="{00000000-0006-0000-25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2" authorId="1" shapeId="0" xr:uid="{00000000-0006-0000-25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9" authorId="0" shapeId="0" xr:uid="{00000000-0006-0000-2500-000003000000}">
      <text>
        <r>
          <rPr>
            <b/>
            <sz val="9"/>
            <color indexed="81"/>
            <rFont val="ＭＳ Ｐゴシック"/>
            <family val="3"/>
            <charset val="128"/>
          </rPr>
          <t>もれなく御記入ください。</t>
        </r>
      </text>
    </comment>
    <comment ref="F22" authorId="0" shapeId="0" xr:uid="{00000000-0006-0000-2500-000004000000}">
      <text>
        <r>
          <rPr>
            <b/>
            <sz val="9"/>
            <color indexed="81"/>
            <rFont val="ＭＳ Ｐゴシック"/>
            <family val="3"/>
            <charset val="128"/>
          </rPr>
          <t>枚数を入力してください。</t>
        </r>
      </text>
    </comment>
    <comment ref="F23" authorId="0" shapeId="0" xr:uid="{00000000-0006-0000-2500-000005000000}">
      <text>
        <r>
          <rPr>
            <b/>
            <sz val="9"/>
            <color indexed="81"/>
            <rFont val="ＭＳ Ｐゴシック"/>
            <family val="3"/>
            <charset val="128"/>
          </rPr>
          <t>金額を入力してください。</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26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2600-000002000000}">
      <text>
        <r>
          <rPr>
            <b/>
            <sz val="9"/>
            <color indexed="81"/>
            <rFont val="ＭＳ Ｐゴシック"/>
            <family val="3"/>
            <charset val="128"/>
          </rPr>
          <t>もれなく御記入くださるようお願いします。</t>
        </r>
      </text>
    </comment>
    <comment ref="K11" authorId="0" shapeId="0" xr:uid="{00000000-0006-0000-2600-000003000000}">
      <text>
        <r>
          <rPr>
            <b/>
            <sz val="9"/>
            <color indexed="81"/>
            <rFont val="ＭＳ Ｐゴシック"/>
            <family val="3"/>
            <charset val="128"/>
          </rPr>
          <t>電話番号を入力してくださるようお願いします。</t>
        </r>
      </text>
    </comment>
    <comment ref="E17" authorId="0" shapeId="0" xr:uid="{00000000-0006-0000-2600-000004000000}">
      <text>
        <r>
          <rPr>
            <b/>
            <sz val="12"/>
            <color indexed="81"/>
            <rFont val="ＭＳ Ｐゴシック"/>
            <family val="3"/>
            <charset val="128"/>
          </rPr>
          <t>　別記請求内訳書に記載された請求額が自動転記されます。
　まず内訳を作成してください。</t>
        </r>
      </text>
    </comment>
    <comment ref="M22" authorId="1" shapeId="0" xr:uid="{00000000-0006-0000-26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7" authorId="0" shapeId="0" xr:uid="{00000000-0006-0000-2600-000006000000}">
      <text>
        <r>
          <rPr>
            <b/>
            <sz val="9"/>
            <color indexed="81"/>
            <rFont val="ＭＳ Ｐゴシック"/>
            <family val="3"/>
            <charset val="128"/>
          </rPr>
          <t>必要事項をもれなく入力後印刷するか、印刷後御記入くださるようお願いします。</t>
        </r>
      </text>
    </comment>
    <comment ref="B39" authorId="0" shapeId="0" xr:uid="{00000000-0006-0000-2600-000007000000}">
      <text>
        <r>
          <rPr>
            <b/>
            <sz val="9"/>
            <color indexed="81"/>
            <rFont val="ＭＳ Ｐゴシック"/>
            <family val="3"/>
            <charset val="128"/>
          </rPr>
          <t>契約単価（税込）を入力してください。</t>
        </r>
      </text>
    </comment>
    <comment ref="D39" authorId="0" shapeId="0" xr:uid="{00000000-0006-0000-2600-000008000000}">
      <text>
        <r>
          <rPr>
            <b/>
            <sz val="9"/>
            <color indexed="81"/>
            <rFont val="ＭＳ Ｐゴシック"/>
            <family val="3"/>
            <charset val="128"/>
          </rPr>
          <t>作成枚数を入力してください。</t>
        </r>
      </text>
    </comment>
    <comment ref="F39" authorId="0" shapeId="0" xr:uid="{00000000-0006-0000-2600-000009000000}">
      <text>
        <r>
          <rPr>
            <b/>
            <sz val="9"/>
            <color indexed="81"/>
            <rFont val="ＭＳ Ｐゴシック"/>
            <family val="3"/>
            <charset val="128"/>
          </rPr>
          <t>自動計算されます。</t>
        </r>
      </text>
    </comment>
    <comment ref="H39" authorId="0" shapeId="0" xr:uid="{00000000-0006-0000-2600-00000A000000}">
      <text>
        <r>
          <rPr>
            <b/>
            <sz val="9"/>
            <color indexed="81"/>
            <rFont val="ＭＳ Ｐゴシック"/>
            <family val="3"/>
            <charset val="128"/>
          </rPr>
          <t>通常葉書の単価（基準限度額）です。</t>
        </r>
      </text>
    </comment>
    <comment ref="J39" authorId="0" shapeId="0" xr:uid="{D98660DE-8221-47B4-B3FD-A21A4D309F0D}">
      <text>
        <r>
          <rPr>
            <b/>
            <sz val="9"/>
            <color indexed="81"/>
            <rFont val="ＭＳ Ｐゴシック"/>
            <family val="3"/>
            <charset val="128"/>
          </rPr>
          <t xml:space="preserve">自動計算されます。
</t>
        </r>
      </text>
    </comment>
    <comment ref="L39" authorId="0" shapeId="0" xr:uid="{00000000-0006-0000-2600-00000C000000}">
      <text>
        <r>
          <rPr>
            <b/>
            <sz val="9"/>
            <color indexed="81"/>
            <rFont val="ＭＳ Ｐゴシック"/>
            <family val="3"/>
            <charset val="128"/>
          </rPr>
          <t xml:space="preserve">自動計算されます。
</t>
        </r>
      </text>
    </comment>
    <comment ref="N39" authorId="0" shapeId="0" xr:uid="{00000000-0006-0000-2600-00000D000000}">
      <text>
        <r>
          <rPr>
            <b/>
            <sz val="9"/>
            <color indexed="81"/>
            <rFont val="ＭＳ Ｐゴシック"/>
            <family val="3"/>
            <charset val="128"/>
          </rPr>
          <t xml:space="preserve">(A)と(D)で少ない方の額が自動表示されます。
</t>
        </r>
      </text>
    </comment>
    <comment ref="P39" authorId="0" shapeId="0" xr:uid="{00000000-0006-0000-2600-00000E000000}">
      <text>
        <r>
          <rPr>
            <b/>
            <sz val="9"/>
            <color indexed="81"/>
            <rFont val="ＭＳ Ｐゴシック"/>
            <family val="3"/>
            <charset val="128"/>
          </rPr>
          <t xml:space="preserve">(B)と（E)で少ない方の枚数が自動表示されます。
</t>
        </r>
      </text>
    </comment>
    <comment ref="R39" authorId="0" shapeId="0" xr:uid="{00000000-0006-0000-2600-00000F000000}">
      <text>
        <r>
          <rPr>
            <b/>
            <sz val="9"/>
            <color indexed="81"/>
            <rFont val="ＭＳ Ｐゴシック"/>
            <family val="3"/>
            <charset val="128"/>
          </rPr>
          <t>自動計算されます。</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K5" authorId="0" shapeId="0" xr:uid="{00000000-0006-0000-27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27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2700-000003000000}">
      <text>
        <r>
          <rPr>
            <b/>
            <sz val="9"/>
            <color indexed="81"/>
            <rFont val="ＭＳ Ｐゴシック"/>
            <family val="3"/>
            <charset val="128"/>
          </rPr>
          <t>入力してください。</t>
        </r>
      </text>
    </comment>
    <comment ref="A27" authorId="0" shapeId="0" xr:uid="{00000000-0006-0000-2700-000004000000}">
      <text>
        <r>
          <rPr>
            <b/>
            <sz val="9"/>
            <color indexed="81"/>
            <rFont val="ＭＳ Ｐゴシック"/>
            <family val="3"/>
            <charset val="128"/>
          </rPr>
          <t xml:space="preserve">契約年月日を入力してください。
</t>
        </r>
      </text>
    </comment>
    <comment ref="I27" authorId="0" shapeId="0" xr:uid="{00000000-0006-0000-2700-000005000000}">
      <text>
        <r>
          <rPr>
            <b/>
            <sz val="9"/>
            <color indexed="81"/>
            <rFont val="ＭＳ Ｐゴシック"/>
            <family val="3"/>
            <charset val="128"/>
          </rPr>
          <t>作成契約枚数を入力してください。</t>
        </r>
      </text>
    </comment>
    <comment ref="L27" authorId="0" shapeId="0" xr:uid="{00000000-0006-0000-2700-000006000000}">
      <text>
        <r>
          <rPr>
            <b/>
            <sz val="9"/>
            <color indexed="81"/>
            <rFont val="ＭＳ Ｐゴシック"/>
            <family val="3"/>
            <charset val="128"/>
          </rPr>
          <t>作成契約金額を入力してください。</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2800-000001000000}">
      <text>
        <r>
          <rPr>
            <b/>
            <sz val="12"/>
            <color indexed="81"/>
            <rFont val="ＭＳ Ｐゴシック"/>
            <family val="3"/>
            <charset val="128"/>
          </rPr>
          <t>申請年月日を入力してください。</t>
        </r>
      </text>
    </comment>
    <comment ref="K9" authorId="1" shapeId="0" xr:uid="{00000000-0006-0000-28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28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2800-000004000000}">
      <text>
        <r>
          <rPr>
            <b/>
            <sz val="9"/>
            <color indexed="81"/>
            <rFont val="ＭＳ Ｐゴシック"/>
            <family val="3"/>
            <charset val="128"/>
          </rPr>
          <t>もれなく記入してください。</t>
        </r>
      </text>
    </comment>
    <comment ref="E26" authorId="0" shapeId="0" xr:uid="{00000000-0006-0000-2800-000005000000}">
      <text>
        <r>
          <rPr>
            <b/>
            <sz val="9"/>
            <color indexed="81"/>
            <rFont val="ＭＳ Ｐゴシック"/>
            <family val="3"/>
            <charset val="128"/>
          </rPr>
          <t>確認申請枚数を入力してください。</t>
        </r>
      </text>
    </comment>
    <comment ref="F29" authorId="0" shapeId="0" xr:uid="{00000000-0006-0000-2800-000006000000}">
      <text>
        <r>
          <rPr>
            <b/>
            <sz val="9"/>
            <color indexed="81"/>
            <rFont val="ＭＳ Ｐゴシック"/>
            <family val="3"/>
            <charset val="128"/>
          </rPr>
          <t>入力してください。</t>
        </r>
      </text>
    </comment>
    <comment ref="J29" authorId="0" shapeId="0" xr:uid="{00000000-0006-0000-2800-000007000000}">
      <text>
        <r>
          <rPr>
            <b/>
            <sz val="9"/>
            <color indexed="81"/>
            <rFont val="ＭＳ Ｐゴシック"/>
            <family val="3"/>
            <charset val="128"/>
          </rPr>
          <t>入力してください。</t>
        </r>
      </text>
    </comment>
    <comment ref="F30" authorId="0" shapeId="0" xr:uid="{00000000-0006-0000-2800-000008000000}">
      <text>
        <r>
          <rPr>
            <b/>
            <sz val="9"/>
            <color indexed="81"/>
            <rFont val="ＭＳ Ｐゴシック"/>
            <family val="3"/>
            <charset val="128"/>
          </rPr>
          <t>入力してください。</t>
        </r>
      </text>
    </comment>
    <comment ref="J30" authorId="0" shapeId="0" xr:uid="{00000000-0006-0000-2800-000009000000}">
      <text>
        <r>
          <rPr>
            <b/>
            <sz val="9"/>
            <color indexed="81"/>
            <rFont val="ＭＳ Ｐゴシック"/>
            <family val="3"/>
            <charset val="128"/>
          </rPr>
          <t>入力してください。</t>
        </r>
      </text>
    </comment>
    <comment ref="F31" authorId="0" shapeId="0" xr:uid="{00000000-0006-0000-2800-00000A000000}">
      <text>
        <r>
          <rPr>
            <b/>
            <sz val="9"/>
            <color indexed="81"/>
            <rFont val="ＭＳ Ｐゴシック"/>
            <family val="3"/>
            <charset val="128"/>
          </rPr>
          <t>入力してください。</t>
        </r>
      </text>
    </comment>
    <comment ref="J31" authorId="0" shapeId="0" xr:uid="{00000000-0006-0000-2800-00000B000000}">
      <text>
        <r>
          <rPr>
            <b/>
            <sz val="9"/>
            <color indexed="81"/>
            <rFont val="ＭＳ Ｐゴシック"/>
            <family val="3"/>
            <charset val="128"/>
          </rPr>
          <t>入力してください。</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3" authorId="0" shapeId="0" xr:uid="{00000000-0006-0000-29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9" authorId="1" shapeId="0" xr:uid="{00000000-0006-0000-2900-000002000000}">
      <text>
        <r>
          <rPr>
            <b/>
            <sz val="9"/>
            <color indexed="81"/>
            <rFont val="ＭＳ Ｐゴシック"/>
            <family val="3"/>
            <charset val="128"/>
          </rPr>
          <t>確認枚数を入力してください。</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9" authorId="0" shapeId="0" xr:uid="{00000000-0006-0000-2A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2" authorId="1" shapeId="0" xr:uid="{00000000-0006-0000-2A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9" authorId="0" shapeId="0" xr:uid="{00000000-0006-0000-2A00-000003000000}">
      <text>
        <r>
          <rPr>
            <b/>
            <sz val="9"/>
            <color indexed="81"/>
            <rFont val="ＭＳ Ｐゴシック"/>
            <family val="3"/>
            <charset val="128"/>
          </rPr>
          <t>もれなく御記入ください。</t>
        </r>
      </text>
    </comment>
    <comment ref="F22" authorId="0" shapeId="0" xr:uid="{00000000-0006-0000-2A00-000004000000}">
      <text>
        <r>
          <rPr>
            <b/>
            <sz val="9"/>
            <color indexed="81"/>
            <rFont val="ＭＳ Ｐゴシック"/>
            <family val="3"/>
            <charset val="128"/>
          </rPr>
          <t>枚数を入力してください。</t>
        </r>
      </text>
    </comment>
    <comment ref="F23" authorId="0" shapeId="0" xr:uid="{00000000-0006-0000-2A00-000005000000}">
      <text>
        <r>
          <rPr>
            <b/>
            <sz val="9"/>
            <color indexed="81"/>
            <rFont val="ＭＳ Ｐゴシック"/>
            <family val="3"/>
            <charset val="128"/>
          </rPr>
          <t>金額を入力してください。</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2B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2B00-000002000000}">
      <text>
        <r>
          <rPr>
            <b/>
            <sz val="9"/>
            <color indexed="81"/>
            <rFont val="ＭＳ Ｐゴシック"/>
            <family val="3"/>
            <charset val="128"/>
          </rPr>
          <t>もれなく御記入くださるようお願いします。</t>
        </r>
      </text>
    </comment>
    <comment ref="K11" authorId="0" shapeId="0" xr:uid="{00000000-0006-0000-2B00-000003000000}">
      <text>
        <r>
          <rPr>
            <b/>
            <sz val="9"/>
            <color indexed="81"/>
            <rFont val="ＭＳ Ｐゴシック"/>
            <family val="3"/>
            <charset val="128"/>
          </rPr>
          <t>電話番号を入力してくださるようお願いします。</t>
        </r>
      </text>
    </comment>
    <comment ref="E17" authorId="0" shapeId="0" xr:uid="{00000000-0006-0000-2B00-000004000000}">
      <text>
        <r>
          <rPr>
            <b/>
            <sz val="12"/>
            <color indexed="81"/>
            <rFont val="ＭＳ Ｐゴシック"/>
            <family val="3"/>
            <charset val="128"/>
          </rPr>
          <t>別記請求内訳書に記載された請求額が自動転記されます。
　まず内訳を作成してください。</t>
        </r>
      </text>
    </comment>
    <comment ref="M22" authorId="1" shapeId="0" xr:uid="{00000000-0006-0000-2B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7" authorId="0" shapeId="0" xr:uid="{00000000-0006-0000-2B00-000006000000}">
      <text>
        <r>
          <rPr>
            <b/>
            <sz val="9"/>
            <color indexed="81"/>
            <rFont val="ＭＳ Ｐゴシック"/>
            <family val="3"/>
            <charset val="128"/>
          </rPr>
          <t>必要事項をもれなく入力後印刷するか、印刷後御記入くださるようお願いします。</t>
        </r>
      </text>
    </comment>
    <comment ref="B39" authorId="0" shapeId="0" xr:uid="{00000000-0006-0000-2B00-000007000000}">
      <text>
        <r>
          <rPr>
            <b/>
            <sz val="9"/>
            <color indexed="81"/>
            <rFont val="ＭＳ Ｐゴシック"/>
            <family val="3"/>
            <charset val="128"/>
          </rPr>
          <t>契約単価（税込）を入力してください。</t>
        </r>
      </text>
    </comment>
    <comment ref="D39" authorId="0" shapeId="0" xr:uid="{00000000-0006-0000-2B00-000008000000}">
      <text>
        <r>
          <rPr>
            <b/>
            <sz val="9"/>
            <color indexed="81"/>
            <rFont val="ＭＳ Ｐゴシック"/>
            <family val="3"/>
            <charset val="128"/>
          </rPr>
          <t>作成枚数を入力してください。</t>
        </r>
      </text>
    </comment>
    <comment ref="F39" authorId="0" shapeId="0" xr:uid="{00000000-0006-0000-2B00-000009000000}">
      <text>
        <r>
          <rPr>
            <b/>
            <sz val="9"/>
            <color indexed="81"/>
            <rFont val="ＭＳ Ｐゴシック"/>
            <family val="3"/>
            <charset val="128"/>
          </rPr>
          <t>自動計算されます。</t>
        </r>
      </text>
    </comment>
    <comment ref="J39" authorId="0" shapeId="0" xr:uid="{C56F0383-76E2-48E7-9577-A5DD110F3846}">
      <text>
        <r>
          <rPr>
            <b/>
            <sz val="9"/>
            <color indexed="81"/>
            <rFont val="ＭＳ Ｐゴシック"/>
            <family val="3"/>
            <charset val="128"/>
          </rPr>
          <t xml:space="preserve">自動計算されます。
</t>
        </r>
      </text>
    </comment>
    <comment ref="L39" authorId="0" shapeId="0" xr:uid="{00000000-0006-0000-2B00-00000C000000}">
      <text>
        <r>
          <rPr>
            <b/>
            <sz val="9"/>
            <color indexed="81"/>
            <rFont val="ＭＳ Ｐゴシック"/>
            <family val="3"/>
            <charset val="128"/>
          </rPr>
          <t xml:space="preserve">自動計算されます。
</t>
        </r>
      </text>
    </comment>
    <comment ref="N39" authorId="0" shapeId="0" xr:uid="{00000000-0006-0000-2B00-00000D000000}">
      <text>
        <r>
          <rPr>
            <b/>
            <sz val="9"/>
            <color indexed="81"/>
            <rFont val="ＭＳ Ｐゴシック"/>
            <family val="3"/>
            <charset val="128"/>
          </rPr>
          <t xml:space="preserve">(A)と(D)で少ない方の額が自動表示されます。
</t>
        </r>
      </text>
    </comment>
    <comment ref="P39" authorId="0" shapeId="0" xr:uid="{00000000-0006-0000-2B00-00000E000000}">
      <text>
        <r>
          <rPr>
            <b/>
            <sz val="9"/>
            <color indexed="81"/>
            <rFont val="ＭＳ Ｐゴシック"/>
            <family val="3"/>
            <charset val="128"/>
          </rPr>
          <t xml:space="preserve">(B)と（E)で少ない方の枚数が自動表示されます。
</t>
        </r>
      </text>
    </comment>
    <comment ref="R39" authorId="0" shapeId="0" xr:uid="{00000000-0006-0000-2B00-00000F000000}">
      <text>
        <r>
          <rPr>
            <b/>
            <sz val="9"/>
            <color indexed="81"/>
            <rFont val="ＭＳ Ｐゴシック"/>
            <family val="3"/>
            <charset val="128"/>
          </rPr>
          <t>自動計算されます。</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K5" authorId="0" shapeId="0" xr:uid="{00000000-0006-0000-2C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2C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2C00-000003000000}">
      <text>
        <r>
          <rPr>
            <b/>
            <sz val="9"/>
            <color indexed="81"/>
            <rFont val="ＭＳ Ｐゴシック"/>
            <family val="3"/>
            <charset val="128"/>
          </rPr>
          <t>入力してください。</t>
        </r>
      </text>
    </comment>
    <comment ref="A27" authorId="0" shapeId="0" xr:uid="{00000000-0006-0000-2C00-000004000000}">
      <text>
        <r>
          <rPr>
            <b/>
            <sz val="9"/>
            <color indexed="81"/>
            <rFont val="ＭＳ Ｐゴシック"/>
            <family val="3"/>
            <charset val="128"/>
          </rPr>
          <t xml:space="preserve">契約年月日を入力してください。
</t>
        </r>
      </text>
    </comment>
    <comment ref="I27" authorId="0" shapeId="0" xr:uid="{00000000-0006-0000-2C00-000005000000}">
      <text>
        <r>
          <rPr>
            <b/>
            <sz val="9"/>
            <color indexed="81"/>
            <rFont val="ＭＳ Ｐゴシック"/>
            <family val="3"/>
            <charset val="128"/>
          </rPr>
          <t>作成契約枚数を入力してください。</t>
        </r>
      </text>
    </comment>
    <comment ref="L27" authorId="0" shapeId="0" xr:uid="{00000000-0006-0000-2C00-000006000000}">
      <text>
        <r>
          <rPr>
            <b/>
            <sz val="9"/>
            <color indexed="81"/>
            <rFont val="ＭＳ Ｐゴシック"/>
            <family val="3"/>
            <charset val="128"/>
          </rPr>
          <t>作成契約金額を入力してください。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C55" authorId="0" shapeId="0" xr:uid="{00000000-0006-0000-03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2D00-000001000000}">
      <text>
        <r>
          <rPr>
            <b/>
            <sz val="12"/>
            <color indexed="81"/>
            <rFont val="ＭＳ Ｐゴシック"/>
            <family val="3"/>
            <charset val="128"/>
          </rPr>
          <t>申請年月日を入力してください。</t>
        </r>
      </text>
    </comment>
    <comment ref="K9" authorId="1" shapeId="0" xr:uid="{00000000-0006-0000-2D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2D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2D00-000004000000}">
      <text>
        <r>
          <rPr>
            <b/>
            <sz val="9"/>
            <color indexed="81"/>
            <rFont val="ＭＳ Ｐゴシック"/>
            <family val="3"/>
            <charset val="128"/>
          </rPr>
          <t>もれなく記入してください。</t>
        </r>
      </text>
    </comment>
    <comment ref="E26" authorId="0" shapeId="0" xr:uid="{00000000-0006-0000-2D00-000005000000}">
      <text>
        <r>
          <rPr>
            <b/>
            <sz val="9"/>
            <color indexed="81"/>
            <rFont val="ＭＳ Ｐゴシック"/>
            <family val="3"/>
            <charset val="128"/>
          </rPr>
          <t>確認申請枚数を入力してください。</t>
        </r>
      </text>
    </comment>
    <comment ref="F29" authorId="0" shapeId="0" xr:uid="{00000000-0006-0000-2D00-000006000000}">
      <text>
        <r>
          <rPr>
            <b/>
            <sz val="9"/>
            <color indexed="81"/>
            <rFont val="ＭＳ Ｐゴシック"/>
            <family val="3"/>
            <charset val="128"/>
          </rPr>
          <t>入力してください。</t>
        </r>
      </text>
    </comment>
    <comment ref="J29" authorId="0" shapeId="0" xr:uid="{00000000-0006-0000-2D00-000007000000}">
      <text>
        <r>
          <rPr>
            <b/>
            <sz val="9"/>
            <color indexed="81"/>
            <rFont val="ＭＳ Ｐゴシック"/>
            <family val="3"/>
            <charset val="128"/>
          </rPr>
          <t>入力してください。</t>
        </r>
      </text>
    </comment>
    <comment ref="F30" authorId="0" shapeId="0" xr:uid="{00000000-0006-0000-2D00-000008000000}">
      <text>
        <r>
          <rPr>
            <b/>
            <sz val="9"/>
            <color indexed="81"/>
            <rFont val="ＭＳ Ｐゴシック"/>
            <family val="3"/>
            <charset val="128"/>
          </rPr>
          <t>入力してください。</t>
        </r>
      </text>
    </comment>
    <comment ref="J30" authorId="0" shapeId="0" xr:uid="{00000000-0006-0000-2D00-000009000000}">
      <text>
        <r>
          <rPr>
            <b/>
            <sz val="9"/>
            <color indexed="81"/>
            <rFont val="ＭＳ Ｐゴシック"/>
            <family val="3"/>
            <charset val="128"/>
          </rPr>
          <t>入力してください。</t>
        </r>
      </text>
    </comment>
    <comment ref="F31" authorId="0" shapeId="0" xr:uid="{00000000-0006-0000-2D00-00000A000000}">
      <text>
        <r>
          <rPr>
            <b/>
            <sz val="9"/>
            <color indexed="81"/>
            <rFont val="ＭＳ Ｐゴシック"/>
            <family val="3"/>
            <charset val="128"/>
          </rPr>
          <t>入力してください。</t>
        </r>
      </text>
    </comment>
    <comment ref="J31" authorId="0" shapeId="0" xr:uid="{00000000-0006-0000-2D00-00000B000000}">
      <text>
        <r>
          <rPr>
            <b/>
            <sz val="9"/>
            <color indexed="81"/>
            <rFont val="ＭＳ Ｐゴシック"/>
            <family val="3"/>
            <charset val="128"/>
          </rPr>
          <t>入力してください。</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2" authorId="0" shapeId="0" xr:uid="{00000000-0006-0000-2E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8" authorId="1" shapeId="0" xr:uid="{00000000-0006-0000-2E00-000002000000}">
      <text>
        <r>
          <rPr>
            <b/>
            <sz val="9"/>
            <color indexed="81"/>
            <rFont val="ＭＳ Ｐゴシック"/>
            <family val="3"/>
            <charset val="128"/>
          </rPr>
          <t>確認枚数を入力してください。</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10" authorId="0" shapeId="0" xr:uid="{00000000-0006-0000-2F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3" authorId="1" shapeId="0" xr:uid="{00000000-0006-0000-2F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20" authorId="0" shapeId="0" xr:uid="{00000000-0006-0000-2F00-000003000000}">
      <text>
        <r>
          <rPr>
            <b/>
            <sz val="9"/>
            <color indexed="81"/>
            <rFont val="ＭＳ Ｐゴシック"/>
            <family val="3"/>
            <charset val="128"/>
          </rPr>
          <t>もれなく御記入ください。</t>
        </r>
      </text>
    </comment>
    <comment ref="F23" authorId="0" shapeId="0" xr:uid="{00000000-0006-0000-2F00-000004000000}">
      <text>
        <r>
          <rPr>
            <b/>
            <sz val="12"/>
            <color indexed="81"/>
            <rFont val="ＭＳ Ｐゴシック"/>
            <family val="3"/>
            <charset val="128"/>
          </rPr>
          <t>作成数を入力してください。</t>
        </r>
      </text>
    </comment>
    <comment ref="F24" authorId="0" shapeId="0" xr:uid="{00000000-0006-0000-2F00-000005000000}">
      <text>
        <r>
          <rPr>
            <b/>
            <sz val="9"/>
            <color indexed="81"/>
            <rFont val="ＭＳ Ｐゴシック"/>
            <family val="3"/>
            <charset val="128"/>
          </rPr>
          <t>金額を入力してください。</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30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3000-000002000000}">
      <text>
        <r>
          <rPr>
            <b/>
            <sz val="9"/>
            <color indexed="81"/>
            <rFont val="ＭＳ Ｐゴシック"/>
            <family val="3"/>
            <charset val="128"/>
          </rPr>
          <t>もれなく御記入くださるようお願いします。</t>
        </r>
      </text>
    </comment>
    <comment ref="K11" authorId="0" shapeId="0" xr:uid="{00000000-0006-0000-3000-000003000000}">
      <text>
        <r>
          <rPr>
            <b/>
            <sz val="9"/>
            <color indexed="81"/>
            <rFont val="ＭＳ Ｐゴシック"/>
            <family val="3"/>
            <charset val="128"/>
          </rPr>
          <t>電話番号を入力してくださるようお願いします。</t>
        </r>
      </text>
    </comment>
    <comment ref="E17" authorId="0" shapeId="0" xr:uid="{00000000-0006-0000-3000-000004000000}">
      <text>
        <r>
          <rPr>
            <b/>
            <sz val="12"/>
            <color indexed="81"/>
            <rFont val="ＭＳ Ｐゴシック"/>
            <family val="3"/>
            <charset val="128"/>
          </rPr>
          <t>　別記請求内訳書に記載された請求額が自動転記されます。
　まず内訳を作成してください。</t>
        </r>
      </text>
    </comment>
    <comment ref="M22" authorId="1" shapeId="0" xr:uid="{00000000-0006-0000-30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7" authorId="0" shapeId="0" xr:uid="{00000000-0006-0000-3000-000006000000}">
      <text>
        <r>
          <rPr>
            <b/>
            <sz val="9"/>
            <color indexed="81"/>
            <rFont val="ＭＳ Ｐゴシック"/>
            <family val="3"/>
            <charset val="128"/>
          </rPr>
          <t>必要事項をもれなく入力後印刷するか、印刷後御記入くださるようお願いします。</t>
        </r>
      </text>
    </comment>
    <comment ref="B39" authorId="0" shapeId="0" xr:uid="{00000000-0006-0000-3000-000007000000}">
      <text>
        <r>
          <rPr>
            <b/>
            <sz val="9"/>
            <color indexed="81"/>
            <rFont val="ＭＳ Ｐゴシック"/>
            <family val="3"/>
            <charset val="128"/>
          </rPr>
          <t>契約単価（税込）を入力してください。</t>
        </r>
      </text>
    </comment>
    <comment ref="D39" authorId="0" shapeId="0" xr:uid="{00000000-0006-0000-3000-000008000000}">
      <text>
        <r>
          <rPr>
            <b/>
            <sz val="9"/>
            <color indexed="81"/>
            <rFont val="ＭＳ Ｐゴシック"/>
            <family val="3"/>
            <charset val="128"/>
          </rPr>
          <t>作成枚数を入力してください。</t>
        </r>
      </text>
    </comment>
    <comment ref="F39" authorId="0" shapeId="0" xr:uid="{00000000-0006-0000-3000-000009000000}">
      <text>
        <r>
          <rPr>
            <b/>
            <sz val="9"/>
            <color indexed="81"/>
            <rFont val="ＭＳ Ｐゴシック"/>
            <family val="3"/>
            <charset val="128"/>
          </rPr>
          <t>自動計算されます。</t>
        </r>
      </text>
    </comment>
    <comment ref="H39" authorId="0" shapeId="0" xr:uid="{00000000-0006-0000-3000-00000A000000}">
      <text>
        <r>
          <rPr>
            <b/>
            <sz val="9"/>
            <color indexed="81"/>
            <rFont val="ＭＳ Ｐゴシック"/>
            <family val="3"/>
            <charset val="128"/>
          </rPr>
          <t>立札・看板の単価（基準限度額）です。</t>
        </r>
      </text>
    </comment>
    <comment ref="J39" authorId="0" shapeId="0" xr:uid="{3A493D05-5713-40E7-9B04-47C426A7DFCE}">
      <text>
        <r>
          <rPr>
            <b/>
            <sz val="9"/>
            <color indexed="81"/>
            <rFont val="ＭＳ Ｐゴシック"/>
            <family val="3"/>
            <charset val="128"/>
          </rPr>
          <t xml:space="preserve">自動計算されます。
</t>
        </r>
      </text>
    </comment>
    <comment ref="L39" authorId="0" shapeId="0" xr:uid="{00000000-0006-0000-3000-00000C000000}">
      <text>
        <r>
          <rPr>
            <b/>
            <sz val="9"/>
            <color indexed="81"/>
            <rFont val="ＭＳ Ｐゴシック"/>
            <family val="3"/>
            <charset val="128"/>
          </rPr>
          <t xml:space="preserve">自動計算されます。
</t>
        </r>
      </text>
    </comment>
    <comment ref="N39" authorId="0" shapeId="0" xr:uid="{00000000-0006-0000-3000-00000D000000}">
      <text>
        <r>
          <rPr>
            <b/>
            <sz val="9"/>
            <color indexed="81"/>
            <rFont val="ＭＳ Ｐゴシック"/>
            <family val="3"/>
            <charset val="128"/>
          </rPr>
          <t xml:space="preserve">(A)と(D)で少ない方の額が自動表示されます。
</t>
        </r>
      </text>
    </comment>
    <comment ref="P39" authorId="0" shapeId="0" xr:uid="{00000000-0006-0000-3000-00000E000000}">
      <text>
        <r>
          <rPr>
            <b/>
            <sz val="9"/>
            <color indexed="81"/>
            <rFont val="ＭＳ Ｐゴシック"/>
            <family val="3"/>
            <charset val="128"/>
          </rPr>
          <t xml:space="preserve">(B)と（E)で少ない方の枚数が自動表示されます。
</t>
        </r>
      </text>
    </comment>
    <comment ref="R39" authorId="0" shapeId="0" xr:uid="{00000000-0006-0000-3000-00000F000000}">
      <text>
        <r>
          <rPr>
            <b/>
            <sz val="9"/>
            <color indexed="81"/>
            <rFont val="ＭＳ Ｐゴシック"/>
            <family val="3"/>
            <charset val="128"/>
          </rPr>
          <t>自動計算されます。</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K5" authorId="0" shapeId="0" xr:uid="{00000000-0006-0000-31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31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3100-000003000000}">
      <text>
        <r>
          <rPr>
            <b/>
            <sz val="9"/>
            <color indexed="81"/>
            <rFont val="ＭＳ Ｐゴシック"/>
            <family val="3"/>
            <charset val="128"/>
          </rPr>
          <t>入力してください。</t>
        </r>
      </text>
    </comment>
    <comment ref="A27" authorId="0" shapeId="0" xr:uid="{00000000-0006-0000-3100-000004000000}">
      <text>
        <r>
          <rPr>
            <b/>
            <sz val="9"/>
            <color indexed="81"/>
            <rFont val="ＭＳ Ｐゴシック"/>
            <family val="3"/>
            <charset val="128"/>
          </rPr>
          <t xml:space="preserve">契約年月日を入力してください。
</t>
        </r>
      </text>
    </comment>
    <comment ref="I27" authorId="0" shapeId="0" xr:uid="{00000000-0006-0000-3100-000005000000}">
      <text>
        <r>
          <rPr>
            <b/>
            <sz val="9"/>
            <color indexed="81"/>
            <rFont val="ＭＳ Ｐゴシック"/>
            <family val="3"/>
            <charset val="128"/>
          </rPr>
          <t>作成契約枚数を入力してください。</t>
        </r>
      </text>
    </comment>
    <comment ref="L27" authorId="0" shapeId="0" xr:uid="{00000000-0006-0000-3100-000006000000}">
      <text>
        <r>
          <rPr>
            <b/>
            <sz val="9"/>
            <color indexed="81"/>
            <rFont val="ＭＳ Ｐゴシック"/>
            <family val="3"/>
            <charset val="128"/>
          </rPr>
          <t>作成契約金額を入力してください。</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3200-000001000000}">
      <text>
        <r>
          <rPr>
            <b/>
            <sz val="12"/>
            <color indexed="81"/>
            <rFont val="ＭＳ Ｐゴシック"/>
            <family val="3"/>
            <charset val="128"/>
          </rPr>
          <t>申請年月日を入力してください。</t>
        </r>
      </text>
    </comment>
    <comment ref="K9" authorId="1" shapeId="0" xr:uid="{00000000-0006-0000-32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32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3200-000004000000}">
      <text>
        <r>
          <rPr>
            <b/>
            <sz val="9"/>
            <color indexed="81"/>
            <rFont val="ＭＳ Ｐゴシック"/>
            <family val="3"/>
            <charset val="128"/>
          </rPr>
          <t>もれなく記入してください。</t>
        </r>
      </text>
    </comment>
    <comment ref="E26" authorId="0" shapeId="0" xr:uid="{00000000-0006-0000-3200-000005000000}">
      <text>
        <r>
          <rPr>
            <b/>
            <sz val="9"/>
            <color indexed="81"/>
            <rFont val="ＭＳ Ｐゴシック"/>
            <family val="3"/>
            <charset val="128"/>
          </rPr>
          <t>確認申請枚数を入力してください。</t>
        </r>
      </text>
    </comment>
    <comment ref="F29" authorId="0" shapeId="0" xr:uid="{00000000-0006-0000-3200-000006000000}">
      <text>
        <r>
          <rPr>
            <b/>
            <sz val="9"/>
            <color indexed="81"/>
            <rFont val="ＭＳ Ｐゴシック"/>
            <family val="3"/>
            <charset val="128"/>
          </rPr>
          <t>入力してください。</t>
        </r>
      </text>
    </comment>
    <comment ref="J29" authorId="0" shapeId="0" xr:uid="{00000000-0006-0000-3200-000007000000}">
      <text>
        <r>
          <rPr>
            <b/>
            <sz val="9"/>
            <color indexed="81"/>
            <rFont val="ＭＳ Ｐゴシック"/>
            <family val="3"/>
            <charset val="128"/>
          </rPr>
          <t>入力してください。</t>
        </r>
      </text>
    </comment>
    <comment ref="F30" authorId="0" shapeId="0" xr:uid="{00000000-0006-0000-3200-000008000000}">
      <text>
        <r>
          <rPr>
            <b/>
            <sz val="9"/>
            <color indexed="81"/>
            <rFont val="ＭＳ Ｐゴシック"/>
            <family val="3"/>
            <charset val="128"/>
          </rPr>
          <t>入力してください。</t>
        </r>
      </text>
    </comment>
    <comment ref="J30" authorId="0" shapeId="0" xr:uid="{00000000-0006-0000-3200-000009000000}">
      <text>
        <r>
          <rPr>
            <b/>
            <sz val="9"/>
            <color indexed="81"/>
            <rFont val="ＭＳ Ｐゴシック"/>
            <family val="3"/>
            <charset val="128"/>
          </rPr>
          <t>入力してください。</t>
        </r>
      </text>
    </comment>
    <comment ref="F31" authorId="0" shapeId="0" xr:uid="{00000000-0006-0000-3200-00000A000000}">
      <text>
        <r>
          <rPr>
            <b/>
            <sz val="9"/>
            <color indexed="81"/>
            <rFont val="ＭＳ Ｐゴシック"/>
            <family val="3"/>
            <charset val="128"/>
          </rPr>
          <t>入力してください。</t>
        </r>
      </text>
    </comment>
    <comment ref="J31" authorId="0" shapeId="0" xr:uid="{00000000-0006-0000-3200-00000B000000}">
      <text>
        <r>
          <rPr>
            <b/>
            <sz val="9"/>
            <color indexed="81"/>
            <rFont val="ＭＳ Ｐゴシック"/>
            <family val="3"/>
            <charset val="128"/>
          </rPr>
          <t>入力してください。</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2" authorId="0" shapeId="0" xr:uid="{00000000-0006-0000-33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8" authorId="1" shapeId="0" xr:uid="{00000000-0006-0000-3300-000002000000}">
      <text>
        <r>
          <rPr>
            <b/>
            <sz val="9"/>
            <color indexed="81"/>
            <rFont val="ＭＳ Ｐゴシック"/>
            <family val="3"/>
            <charset val="128"/>
          </rPr>
          <t>確認枚数を入力してください。</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10" authorId="0" shapeId="0" xr:uid="{00000000-0006-0000-34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3" authorId="1" shapeId="0" xr:uid="{00000000-0006-0000-34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20" authorId="0" shapeId="0" xr:uid="{00000000-0006-0000-3400-000003000000}">
      <text>
        <r>
          <rPr>
            <b/>
            <sz val="9"/>
            <color indexed="81"/>
            <rFont val="ＭＳ Ｐゴシック"/>
            <family val="3"/>
            <charset val="128"/>
          </rPr>
          <t>もれなく御記入ください。</t>
        </r>
      </text>
    </comment>
    <comment ref="F23" authorId="0" shapeId="0" xr:uid="{00000000-0006-0000-3400-000004000000}">
      <text>
        <r>
          <rPr>
            <b/>
            <sz val="12"/>
            <color indexed="81"/>
            <rFont val="ＭＳ Ｐゴシック"/>
            <family val="3"/>
            <charset val="128"/>
          </rPr>
          <t>作成数を入力してください。</t>
        </r>
      </text>
    </comment>
    <comment ref="F24" authorId="0" shapeId="0" xr:uid="{00000000-0006-0000-3400-000005000000}">
      <text>
        <r>
          <rPr>
            <b/>
            <sz val="9"/>
            <color indexed="81"/>
            <rFont val="ＭＳ Ｐゴシック"/>
            <family val="3"/>
            <charset val="128"/>
          </rPr>
          <t>金額を入力してください。</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35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3500-000002000000}">
      <text>
        <r>
          <rPr>
            <b/>
            <sz val="9"/>
            <color indexed="81"/>
            <rFont val="ＭＳ Ｐゴシック"/>
            <family val="3"/>
            <charset val="128"/>
          </rPr>
          <t>もれなく御記入くださるようお願いします。</t>
        </r>
      </text>
    </comment>
    <comment ref="K11" authorId="0" shapeId="0" xr:uid="{00000000-0006-0000-3500-000003000000}">
      <text>
        <r>
          <rPr>
            <b/>
            <sz val="9"/>
            <color indexed="81"/>
            <rFont val="ＭＳ Ｐゴシック"/>
            <family val="3"/>
            <charset val="128"/>
          </rPr>
          <t>電話番号を入力してくださるようお願いします。</t>
        </r>
      </text>
    </comment>
    <comment ref="E18" authorId="0" shapeId="0" xr:uid="{00000000-0006-0000-3500-000004000000}">
      <text>
        <r>
          <rPr>
            <b/>
            <sz val="12"/>
            <color indexed="81"/>
            <rFont val="ＭＳ Ｐゴシック"/>
            <family val="3"/>
            <charset val="128"/>
          </rPr>
          <t>　別記請求内訳書に記載された請求額が自動転記されます。
　まず内訳を作成してください。</t>
        </r>
      </text>
    </comment>
    <comment ref="M23" authorId="1" shapeId="0" xr:uid="{00000000-0006-0000-35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8" authorId="0" shapeId="0" xr:uid="{00000000-0006-0000-3500-000006000000}">
      <text>
        <r>
          <rPr>
            <b/>
            <sz val="9"/>
            <color indexed="81"/>
            <rFont val="ＭＳ Ｐゴシック"/>
            <family val="3"/>
            <charset val="128"/>
          </rPr>
          <t>必要事項をもれなく入力後印刷するか、印刷後御記入くださるようお願いします。</t>
        </r>
      </text>
    </comment>
    <comment ref="B40" authorId="0" shapeId="0" xr:uid="{00000000-0006-0000-3500-000007000000}">
      <text>
        <r>
          <rPr>
            <b/>
            <sz val="9"/>
            <color indexed="81"/>
            <rFont val="ＭＳ Ｐゴシック"/>
            <family val="3"/>
            <charset val="128"/>
          </rPr>
          <t>契約単価（税込）を入力してください。</t>
        </r>
      </text>
    </comment>
    <comment ref="D40" authorId="0" shapeId="0" xr:uid="{00000000-0006-0000-3500-000008000000}">
      <text>
        <r>
          <rPr>
            <b/>
            <sz val="9"/>
            <color indexed="81"/>
            <rFont val="ＭＳ Ｐゴシック"/>
            <family val="3"/>
            <charset val="128"/>
          </rPr>
          <t>作成枚数を入力してください。</t>
        </r>
      </text>
    </comment>
    <comment ref="F40" authorId="0" shapeId="0" xr:uid="{00000000-0006-0000-3500-000009000000}">
      <text>
        <r>
          <rPr>
            <b/>
            <sz val="9"/>
            <color indexed="81"/>
            <rFont val="ＭＳ Ｐゴシック"/>
            <family val="3"/>
            <charset val="128"/>
          </rPr>
          <t>自動計算されます。</t>
        </r>
      </text>
    </comment>
    <comment ref="H40" authorId="0" shapeId="0" xr:uid="{00000000-0006-0000-3500-00000A000000}">
      <text>
        <r>
          <rPr>
            <b/>
            <sz val="9"/>
            <color indexed="81"/>
            <rFont val="ＭＳ Ｐゴシック"/>
            <family val="3"/>
            <charset val="128"/>
          </rPr>
          <t>立札・看板の単価（基準限度額）です。</t>
        </r>
      </text>
    </comment>
    <comment ref="J40" authorId="0" shapeId="0" xr:uid="{EEAD3D16-2F6A-4228-89CB-B9968188FD6C}">
      <text>
        <r>
          <rPr>
            <b/>
            <sz val="9"/>
            <color indexed="81"/>
            <rFont val="ＭＳ Ｐゴシック"/>
            <family val="3"/>
            <charset val="128"/>
          </rPr>
          <t xml:space="preserve">自動計算されます。
</t>
        </r>
      </text>
    </comment>
    <comment ref="L40" authorId="0" shapeId="0" xr:uid="{00000000-0006-0000-3500-00000C000000}">
      <text>
        <r>
          <rPr>
            <b/>
            <sz val="9"/>
            <color indexed="81"/>
            <rFont val="ＭＳ Ｐゴシック"/>
            <family val="3"/>
            <charset val="128"/>
          </rPr>
          <t xml:space="preserve">自動計算されます。
</t>
        </r>
      </text>
    </comment>
    <comment ref="N40" authorId="0" shapeId="0" xr:uid="{00000000-0006-0000-3500-00000D000000}">
      <text>
        <r>
          <rPr>
            <b/>
            <sz val="9"/>
            <color indexed="81"/>
            <rFont val="ＭＳ Ｐゴシック"/>
            <family val="3"/>
            <charset val="128"/>
          </rPr>
          <t xml:space="preserve">(A)と(D)で少ない方の額が自動表示されます。
</t>
        </r>
      </text>
    </comment>
    <comment ref="P40" authorId="0" shapeId="0" xr:uid="{00000000-0006-0000-3500-00000E000000}">
      <text>
        <r>
          <rPr>
            <b/>
            <sz val="9"/>
            <color indexed="81"/>
            <rFont val="ＭＳ Ｐゴシック"/>
            <family val="3"/>
            <charset val="128"/>
          </rPr>
          <t xml:space="preserve">(B)と（E)で少ない方の枚数が自動表示されます。
</t>
        </r>
      </text>
    </comment>
    <comment ref="R40" authorId="0" shapeId="0" xr:uid="{00000000-0006-0000-3500-00000F000000}">
      <text>
        <r>
          <rPr>
            <b/>
            <sz val="9"/>
            <color indexed="81"/>
            <rFont val="ＭＳ Ｐゴシック"/>
            <family val="3"/>
            <charset val="128"/>
          </rPr>
          <t>自動計算されます。</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K5" authorId="0" shapeId="0" xr:uid="{00000000-0006-0000-36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36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3600-000003000000}">
      <text>
        <r>
          <rPr>
            <b/>
            <sz val="9"/>
            <color indexed="81"/>
            <rFont val="ＭＳ Ｐゴシック"/>
            <family val="3"/>
            <charset val="128"/>
          </rPr>
          <t>入力してください。</t>
        </r>
      </text>
    </comment>
    <comment ref="A27" authorId="0" shapeId="0" xr:uid="{00000000-0006-0000-3600-000004000000}">
      <text>
        <r>
          <rPr>
            <b/>
            <sz val="9"/>
            <color indexed="81"/>
            <rFont val="ＭＳ Ｐゴシック"/>
            <family val="3"/>
            <charset val="128"/>
          </rPr>
          <t xml:space="preserve">契約年月日を入力してください。
</t>
        </r>
      </text>
    </comment>
    <comment ref="I27" authorId="0" shapeId="0" xr:uid="{00000000-0006-0000-3600-000005000000}">
      <text>
        <r>
          <rPr>
            <b/>
            <sz val="9"/>
            <color indexed="81"/>
            <rFont val="ＭＳ Ｐゴシック"/>
            <family val="3"/>
            <charset val="128"/>
          </rPr>
          <t>作成契約数を入力してください。</t>
        </r>
      </text>
    </comment>
    <comment ref="L27" authorId="0" shapeId="0" xr:uid="{00000000-0006-0000-3600-000006000000}">
      <text>
        <r>
          <rPr>
            <b/>
            <sz val="9"/>
            <color indexed="81"/>
            <rFont val="ＭＳ Ｐゴシック"/>
            <family val="3"/>
            <charset val="128"/>
          </rPr>
          <t>作成契約金額を入力してください。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D19" authorId="0" shapeId="0" xr:uid="{00000000-0006-0000-04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3700-000001000000}">
      <text>
        <r>
          <rPr>
            <b/>
            <sz val="12"/>
            <color indexed="81"/>
            <rFont val="ＭＳ Ｐゴシック"/>
            <family val="3"/>
            <charset val="128"/>
          </rPr>
          <t>申請年月日を入力してください。</t>
        </r>
      </text>
    </comment>
    <comment ref="K9" authorId="1" shapeId="0" xr:uid="{00000000-0006-0000-37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37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3700-000004000000}">
      <text>
        <r>
          <rPr>
            <b/>
            <sz val="9"/>
            <color indexed="81"/>
            <rFont val="ＭＳ Ｐゴシック"/>
            <family val="3"/>
            <charset val="128"/>
          </rPr>
          <t>もれなく記入してください。</t>
        </r>
      </text>
    </comment>
    <comment ref="E26" authorId="0" shapeId="0" xr:uid="{00000000-0006-0000-3700-000005000000}">
      <text>
        <r>
          <rPr>
            <b/>
            <sz val="9"/>
            <color indexed="81"/>
            <rFont val="ＭＳ Ｐゴシック"/>
            <family val="3"/>
            <charset val="128"/>
          </rPr>
          <t>確認申請枚数を入力してください。</t>
        </r>
      </text>
    </comment>
    <comment ref="F29" authorId="0" shapeId="0" xr:uid="{00000000-0006-0000-3700-000006000000}">
      <text>
        <r>
          <rPr>
            <b/>
            <sz val="9"/>
            <color indexed="81"/>
            <rFont val="ＭＳ Ｐゴシック"/>
            <family val="3"/>
            <charset val="128"/>
          </rPr>
          <t>入力してください。</t>
        </r>
      </text>
    </comment>
    <comment ref="J29" authorId="0" shapeId="0" xr:uid="{00000000-0006-0000-3700-000007000000}">
      <text>
        <r>
          <rPr>
            <b/>
            <sz val="9"/>
            <color indexed="81"/>
            <rFont val="ＭＳ Ｐゴシック"/>
            <family val="3"/>
            <charset val="128"/>
          </rPr>
          <t>入力してください。</t>
        </r>
      </text>
    </comment>
    <comment ref="F30" authorId="0" shapeId="0" xr:uid="{00000000-0006-0000-3700-000008000000}">
      <text>
        <r>
          <rPr>
            <b/>
            <sz val="9"/>
            <color indexed="81"/>
            <rFont val="ＭＳ Ｐゴシック"/>
            <family val="3"/>
            <charset val="128"/>
          </rPr>
          <t>入力してください。</t>
        </r>
      </text>
    </comment>
    <comment ref="J30" authorId="0" shapeId="0" xr:uid="{00000000-0006-0000-3700-000009000000}">
      <text>
        <r>
          <rPr>
            <b/>
            <sz val="9"/>
            <color indexed="81"/>
            <rFont val="ＭＳ Ｐゴシック"/>
            <family val="3"/>
            <charset val="128"/>
          </rPr>
          <t>入力してください。</t>
        </r>
      </text>
    </comment>
    <comment ref="F31" authorId="0" shapeId="0" xr:uid="{00000000-0006-0000-3700-00000A000000}">
      <text>
        <r>
          <rPr>
            <b/>
            <sz val="9"/>
            <color indexed="81"/>
            <rFont val="ＭＳ Ｐゴシック"/>
            <family val="3"/>
            <charset val="128"/>
          </rPr>
          <t>入力してください。</t>
        </r>
      </text>
    </comment>
    <comment ref="J31" authorId="0" shapeId="0" xr:uid="{00000000-0006-0000-3700-00000B000000}">
      <text>
        <r>
          <rPr>
            <b/>
            <sz val="9"/>
            <color indexed="81"/>
            <rFont val="ＭＳ Ｐゴシック"/>
            <family val="3"/>
            <charset val="128"/>
          </rPr>
          <t>入力してください。</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2" authorId="0" shapeId="0" xr:uid="{00000000-0006-0000-38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8" authorId="1" shapeId="0" xr:uid="{00000000-0006-0000-3800-000002000000}">
      <text>
        <r>
          <rPr>
            <b/>
            <sz val="9"/>
            <color indexed="81"/>
            <rFont val="ＭＳ Ｐゴシック"/>
            <family val="3"/>
            <charset val="128"/>
          </rPr>
          <t>確認枚数を入力してください。</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B10" authorId="0" shapeId="0" xr:uid="{00000000-0006-0000-39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3" authorId="1" shapeId="0" xr:uid="{00000000-0006-0000-39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20" authorId="0" shapeId="0" xr:uid="{00000000-0006-0000-3900-000003000000}">
      <text>
        <r>
          <rPr>
            <b/>
            <sz val="9"/>
            <color indexed="81"/>
            <rFont val="ＭＳ Ｐゴシック"/>
            <family val="3"/>
            <charset val="128"/>
          </rPr>
          <t>もれなく御記入ください。</t>
        </r>
      </text>
    </comment>
    <comment ref="F23" authorId="0" shapeId="0" xr:uid="{00000000-0006-0000-3900-000004000000}">
      <text>
        <r>
          <rPr>
            <b/>
            <sz val="12"/>
            <color indexed="81"/>
            <rFont val="ＭＳ Ｐゴシック"/>
            <family val="3"/>
            <charset val="128"/>
          </rPr>
          <t>作成数を入力してください。</t>
        </r>
      </text>
    </comment>
    <comment ref="F24" authorId="0" shapeId="0" xr:uid="{00000000-0006-0000-3900-000005000000}">
      <text>
        <r>
          <rPr>
            <b/>
            <sz val="9"/>
            <color indexed="81"/>
            <rFont val="ＭＳ Ｐゴシック"/>
            <family val="3"/>
            <charset val="128"/>
          </rPr>
          <t>金額を入力してください。</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3A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3A00-000002000000}">
      <text>
        <r>
          <rPr>
            <b/>
            <sz val="9"/>
            <color indexed="81"/>
            <rFont val="ＭＳ Ｐゴシック"/>
            <family val="3"/>
            <charset val="128"/>
          </rPr>
          <t>もれなく御記入くださるようお願いします。</t>
        </r>
      </text>
    </comment>
    <comment ref="K11" authorId="0" shapeId="0" xr:uid="{00000000-0006-0000-3A00-000003000000}">
      <text>
        <r>
          <rPr>
            <b/>
            <sz val="9"/>
            <color indexed="81"/>
            <rFont val="ＭＳ Ｐゴシック"/>
            <family val="3"/>
            <charset val="128"/>
          </rPr>
          <t>電話番号を入力してくださるようお願いします。</t>
        </r>
      </text>
    </comment>
    <comment ref="E18" authorId="0" shapeId="0" xr:uid="{00000000-0006-0000-3A00-000004000000}">
      <text>
        <r>
          <rPr>
            <b/>
            <sz val="12"/>
            <color indexed="81"/>
            <rFont val="ＭＳ Ｐゴシック"/>
            <family val="3"/>
            <charset val="128"/>
          </rPr>
          <t>　別記請求内訳書に記載された請求額が自動転記されます。
　まず内訳を作成してください。</t>
        </r>
      </text>
    </comment>
    <comment ref="M23" authorId="1" shapeId="0" xr:uid="{00000000-0006-0000-3A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8" authorId="0" shapeId="0" xr:uid="{00000000-0006-0000-3A00-000006000000}">
      <text>
        <r>
          <rPr>
            <b/>
            <sz val="9"/>
            <color indexed="81"/>
            <rFont val="ＭＳ Ｐゴシック"/>
            <family val="3"/>
            <charset val="128"/>
          </rPr>
          <t>必要事項をもれなく入力後印刷するか、印刷後御記入くださるようお願いします。</t>
        </r>
      </text>
    </comment>
    <comment ref="B40" authorId="0" shapeId="0" xr:uid="{00000000-0006-0000-3A00-000007000000}">
      <text>
        <r>
          <rPr>
            <b/>
            <sz val="9"/>
            <color indexed="81"/>
            <rFont val="ＭＳ Ｐゴシック"/>
            <family val="3"/>
            <charset val="128"/>
          </rPr>
          <t>契約単価（税込）を入力してください。</t>
        </r>
      </text>
    </comment>
    <comment ref="D40" authorId="0" shapeId="0" xr:uid="{00000000-0006-0000-3A00-000008000000}">
      <text>
        <r>
          <rPr>
            <b/>
            <sz val="9"/>
            <color indexed="81"/>
            <rFont val="ＭＳ Ｐゴシック"/>
            <family val="3"/>
            <charset val="128"/>
          </rPr>
          <t>作成枚数を入力してください。</t>
        </r>
      </text>
    </comment>
    <comment ref="F40" authorId="0" shapeId="0" xr:uid="{00000000-0006-0000-3A00-000009000000}">
      <text>
        <r>
          <rPr>
            <b/>
            <sz val="9"/>
            <color indexed="81"/>
            <rFont val="ＭＳ Ｐゴシック"/>
            <family val="3"/>
            <charset val="128"/>
          </rPr>
          <t>自動計算されます。</t>
        </r>
      </text>
    </comment>
    <comment ref="H40" authorId="0" shapeId="0" xr:uid="{00000000-0006-0000-3A00-00000A000000}">
      <text>
        <r>
          <rPr>
            <b/>
            <sz val="9"/>
            <color indexed="81"/>
            <rFont val="ＭＳ Ｐゴシック"/>
            <family val="3"/>
            <charset val="128"/>
          </rPr>
          <t>立札・看板の単価（基準限度額）です。</t>
        </r>
      </text>
    </comment>
    <comment ref="J40" authorId="0" shapeId="0" xr:uid="{F1AC75E1-6485-4174-9E23-009E639B8B88}">
      <text>
        <r>
          <rPr>
            <b/>
            <sz val="9"/>
            <color indexed="81"/>
            <rFont val="ＭＳ Ｐゴシック"/>
            <family val="3"/>
            <charset val="128"/>
          </rPr>
          <t xml:space="preserve">自動計算されます。
</t>
        </r>
      </text>
    </comment>
    <comment ref="L40" authorId="0" shapeId="0" xr:uid="{00000000-0006-0000-3A00-00000C000000}">
      <text>
        <r>
          <rPr>
            <b/>
            <sz val="9"/>
            <color indexed="81"/>
            <rFont val="ＭＳ Ｐゴシック"/>
            <family val="3"/>
            <charset val="128"/>
          </rPr>
          <t xml:space="preserve">自動計算されます。
</t>
        </r>
      </text>
    </comment>
    <comment ref="N40" authorId="0" shapeId="0" xr:uid="{00000000-0006-0000-3A00-00000D000000}">
      <text>
        <r>
          <rPr>
            <b/>
            <sz val="9"/>
            <color indexed="81"/>
            <rFont val="ＭＳ Ｐゴシック"/>
            <family val="3"/>
            <charset val="128"/>
          </rPr>
          <t xml:space="preserve">(A)と(D)で少ない方の額が自動表示されます。
</t>
        </r>
      </text>
    </comment>
    <comment ref="P40" authorId="0" shapeId="0" xr:uid="{00000000-0006-0000-3A00-00000E000000}">
      <text>
        <r>
          <rPr>
            <b/>
            <sz val="9"/>
            <color indexed="81"/>
            <rFont val="ＭＳ Ｐゴシック"/>
            <family val="3"/>
            <charset val="128"/>
          </rPr>
          <t xml:space="preserve">(B)と（E)で少ない方の枚数が自動表示されます。
</t>
        </r>
      </text>
    </comment>
    <comment ref="R40" authorId="0" shapeId="0" xr:uid="{00000000-0006-0000-3A00-00000F000000}">
      <text>
        <r>
          <rPr>
            <b/>
            <sz val="9"/>
            <color indexed="81"/>
            <rFont val="ＭＳ Ｐゴシック"/>
            <family val="3"/>
            <charset val="128"/>
          </rPr>
          <t>自動計算されます。</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K5" authorId="0" shapeId="0" xr:uid="{00000000-0006-0000-3B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3B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3B00-000003000000}">
      <text>
        <r>
          <rPr>
            <b/>
            <sz val="9"/>
            <color indexed="81"/>
            <rFont val="ＭＳ Ｐゴシック"/>
            <family val="3"/>
            <charset val="128"/>
          </rPr>
          <t>入力してください。</t>
        </r>
      </text>
    </comment>
    <comment ref="A27" authorId="0" shapeId="0" xr:uid="{00000000-0006-0000-3B00-000004000000}">
      <text>
        <r>
          <rPr>
            <b/>
            <sz val="9"/>
            <color indexed="81"/>
            <rFont val="ＭＳ Ｐゴシック"/>
            <family val="3"/>
            <charset val="128"/>
          </rPr>
          <t xml:space="preserve">契約年月日を入力してください。
</t>
        </r>
      </text>
    </comment>
    <comment ref="I27" authorId="0" shapeId="0" xr:uid="{00000000-0006-0000-3B00-000005000000}">
      <text>
        <r>
          <rPr>
            <b/>
            <sz val="9"/>
            <color indexed="81"/>
            <rFont val="ＭＳ Ｐゴシック"/>
            <family val="3"/>
            <charset val="128"/>
          </rPr>
          <t>作成契約枚数を入力してください。</t>
        </r>
      </text>
    </comment>
    <comment ref="L27" authorId="0" shapeId="0" xr:uid="{00000000-0006-0000-3B00-000006000000}">
      <text>
        <r>
          <rPr>
            <b/>
            <sz val="9"/>
            <color indexed="81"/>
            <rFont val="ＭＳ Ｐゴシック"/>
            <family val="3"/>
            <charset val="128"/>
          </rPr>
          <t>作成契約金額を入力してください。</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3C00-000001000000}">
      <text>
        <r>
          <rPr>
            <b/>
            <sz val="12"/>
            <color indexed="81"/>
            <rFont val="ＭＳ Ｐゴシック"/>
            <family val="3"/>
            <charset val="128"/>
          </rPr>
          <t>申請年月日を入力してください。</t>
        </r>
      </text>
    </comment>
    <comment ref="K9" authorId="1" shapeId="0" xr:uid="{00000000-0006-0000-3C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3C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3C00-000004000000}">
      <text>
        <r>
          <rPr>
            <b/>
            <sz val="9"/>
            <color indexed="81"/>
            <rFont val="ＭＳ Ｐゴシック"/>
            <family val="3"/>
            <charset val="128"/>
          </rPr>
          <t>もれなく記入してください。</t>
        </r>
      </text>
    </comment>
    <comment ref="E26" authorId="0" shapeId="0" xr:uid="{00000000-0006-0000-3C00-000005000000}">
      <text>
        <r>
          <rPr>
            <b/>
            <sz val="9"/>
            <color indexed="81"/>
            <rFont val="ＭＳ Ｐゴシック"/>
            <family val="3"/>
            <charset val="128"/>
          </rPr>
          <t>確認申請枚数を入力してください。</t>
        </r>
      </text>
    </comment>
    <comment ref="F29" authorId="0" shapeId="0" xr:uid="{00000000-0006-0000-3C00-000006000000}">
      <text>
        <r>
          <rPr>
            <b/>
            <sz val="9"/>
            <color indexed="81"/>
            <rFont val="ＭＳ Ｐゴシック"/>
            <family val="3"/>
            <charset val="128"/>
          </rPr>
          <t>入力してください。</t>
        </r>
      </text>
    </comment>
    <comment ref="J29" authorId="0" shapeId="0" xr:uid="{00000000-0006-0000-3C00-000007000000}">
      <text>
        <r>
          <rPr>
            <b/>
            <sz val="9"/>
            <color indexed="81"/>
            <rFont val="ＭＳ Ｐゴシック"/>
            <family val="3"/>
            <charset val="128"/>
          </rPr>
          <t>入力してください。</t>
        </r>
      </text>
    </comment>
    <comment ref="F30" authorId="0" shapeId="0" xr:uid="{00000000-0006-0000-3C00-000008000000}">
      <text>
        <r>
          <rPr>
            <b/>
            <sz val="9"/>
            <color indexed="81"/>
            <rFont val="ＭＳ Ｐゴシック"/>
            <family val="3"/>
            <charset val="128"/>
          </rPr>
          <t>入力してください。</t>
        </r>
      </text>
    </comment>
    <comment ref="J30" authorId="0" shapeId="0" xr:uid="{00000000-0006-0000-3C00-000009000000}">
      <text>
        <r>
          <rPr>
            <b/>
            <sz val="9"/>
            <color indexed="81"/>
            <rFont val="ＭＳ Ｐゴシック"/>
            <family val="3"/>
            <charset val="128"/>
          </rPr>
          <t>入力してください。</t>
        </r>
      </text>
    </comment>
    <comment ref="F31" authorId="0" shapeId="0" xr:uid="{00000000-0006-0000-3C00-00000A000000}">
      <text>
        <r>
          <rPr>
            <b/>
            <sz val="9"/>
            <color indexed="81"/>
            <rFont val="ＭＳ Ｐゴシック"/>
            <family val="3"/>
            <charset val="128"/>
          </rPr>
          <t>入力してください。</t>
        </r>
      </text>
    </comment>
    <comment ref="J31" authorId="0" shapeId="0" xr:uid="{00000000-0006-0000-3C00-00000B000000}">
      <text>
        <r>
          <rPr>
            <b/>
            <sz val="9"/>
            <color indexed="81"/>
            <rFont val="ＭＳ Ｐゴシック"/>
            <family val="3"/>
            <charset val="128"/>
          </rPr>
          <t>入力してください。</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3" authorId="0" shapeId="0" xr:uid="{00000000-0006-0000-3D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9" authorId="1" shapeId="0" xr:uid="{00000000-0006-0000-3D00-000002000000}">
      <text>
        <r>
          <rPr>
            <b/>
            <sz val="9"/>
            <color indexed="81"/>
            <rFont val="ＭＳ Ｐゴシック"/>
            <family val="3"/>
            <charset val="128"/>
          </rPr>
          <t>確認枚数を入力してください。</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B7" authorId="0" shapeId="0" xr:uid="{00000000-0006-0000-3E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9" authorId="1" shapeId="0" xr:uid="{00000000-0006-0000-3E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5" authorId="0" shapeId="0" xr:uid="{00000000-0006-0000-3E00-000003000000}">
      <text>
        <r>
          <rPr>
            <b/>
            <sz val="9"/>
            <color indexed="81"/>
            <rFont val="ＭＳ Ｐゴシック"/>
            <family val="3"/>
            <charset val="128"/>
          </rPr>
          <t>もれなく御記入ください。</t>
        </r>
      </text>
    </comment>
    <comment ref="F18" authorId="0" shapeId="0" xr:uid="{00000000-0006-0000-3E00-000004000000}">
      <text>
        <r>
          <rPr>
            <b/>
            <sz val="9"/>
            <color indexed="81"/>
            <rFont val="ＭＳ Ｐゴシック"/>
            <family val="3"/>
            <charset val="128"/>
          </rPr>
          <t>枚数を入力してください。</t>
        </r>
      </text>
    </comment>
    <comment ref="F19" authorId="0" shapeId="0" xr:uid="{00000000-0006-0000-3E00-000005000000}">
      <text>
        <r>
          <rPr>
            <b/>
            <sz val="9"/>
            <color indexed="81"/>
            <rFont val="ＭＳ Ｐゴシック"/>
            <family val="3"/>
            <charset val="128"/>
          </rPr>
          <t>金額を入力してください。</t>
        </r>
      </text>
    </comment>
    <comment ref="F20" authorId="0" shapeId="0" xr:uid="{00000000-0006-0000-3E00-000006000000}">
      <text>
        <r>
          <rPr>
            <b/>
            <sz val="9"/>
            <color indexed="81"/>
            <rFont val="ＭＳ Ｐゴシック"/>
            <family val="3"/>
            <charset val="128"/>
          </rPr>
          <t>自動表示されます。</t>
        </r>
      </text>
    </comment>
    <comment ref="M29" authorId="0" shapeId="0" xr:uid="{00000000-0006-0000-3E00-000007000000}">
      <text>
        <r>
          <rPr>
            <b/>
            <sz val="12"/>
            <color indexed="81"/>
            <rFont val="ＭＳ Ｐゴシック"/>
            <family val="3"/>
            <charset val="128"/>
          </rPr>
          <t>自動表示されます。</t>
        </r>
        <r>
          <rPr>
            <sz val="9"/>
            <color indexed="81"/>
            <rFont val="ＭＳ Ｐゴシック"/>
            <family val="3"/>
            <charset val="128"/>
          </rPr>
          <t xml:space="preserve">
</t>
        </r>
      </text>
    </comment>
    <comment ref="O33" authorId="0" shapeId="0" xr:uid="{00000000-0006-0000-3E00-000008000000}">
      <text>
        <r>
          <rPr>
            <b/>
            <sz val="12"/>
            <color indexed="81"/>
            <rFont val="ＭＳ Ｐゴシック"/>
            <family val="3"/>
            <charset val="128"/>
          </rPr>
          <t>自動表示されます。</t>
        </r>
        <r>
          <rPr>
            <sz val="9"/>
            <color indexed="81"/>
            <rFont val="ＭＳ Ｐゴシック"/>
            <family val="3"/>
            <charset val="128"/>
          </rPr>
          <t xml:space="preserve">
</t>
        </r>
      </text>
    </comment>
    <comment ref="J36" authorId="0" shapeId="0" xr:uid="{00000000-0006-0000-3E00-000009000000}">
      <text>
        <r>
          <rPr>
            <b/>
            <sz val="12"/>
            <color indexed="81"/>
            <rFont val="ＭＳ Ｐゴシック"/>
            <family val="3"/>
            <charset val="128"/>
          </rPr>
          <t>自動表示されます。</t>
        </r>
        <r>
          <rPr>
            <sz val="12"/>
            <color indexed="81"/>
            <rFont val="ＭＳ Ｐゴシック"/>
            <family val="3"/>
            <charset val="128"/>
          </rPr>
          <t xml:space="preserve">
</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3F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3F00-000002000000}">
      <text>
        <r>
          <rPr>
            <b/>
            <sz val="9"/>
            <color indexed="81"/>
            <rFont val="ＭＳ Ｐゴシック"/>
            <family val="3"/>
            <charset val="128"/>
          </rPr>
          <t>もれなく御記入くださるようお願いします。</t>
        </r>
      </text>
    </comment>
    <comment ref="K11" authorId="0" shapeId="0" xr:uid="{00000000-0006-0000-3F00-000003000000}">
      <text>
        <r>
          <rPr>
            <b/>
            <sz val="9"/>
            <color indexed="81"/>
            <rFont val="ＭＳ Ｐゴシック"/>
            <family val="3"/>
            <charset val="128"/>
          </rPr>
          <t>電話番号を入力してくださるようお願いします。</t>
        </r>
      </text>
    </comment>
    <comment ref="E17" authorId="0" shapeId="0" xr:uid="{00000000-0006-0000-3F00-000004000000}">
      <text>
        <r>
          <rPr>
            <b/>
            <sz val="12"/>
            <color indexed="81"/>
            <rFont val="ＭＳ Ｐゴシック"/>
            <family val="3"/>
            <charset val="128"/>
          </rPr>
          <t>　別記請求内訳書に記載された請求額が自動転記されます。
　まず内訳を作成してください。</t>
        </r>
      </text>
    </comment>
    <comment ref="M22" authorId="1" shapeId="0" xr:uid="{00000000-0006-0000-3F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7" authorId="0" shapeId="0" xr:uid="{00000000-0006-0000-3F00-000006000000}">
      <text>
        <r>
          <rPr>
            <b/>
            <sz val="9"/>
            <color indexed="81"/>
            <rFont val="ＭＳ Ｐゴシック"/>
            <family val="3"/>
            <charset val="128"/>
          </rPr>
          <t>必要事項をもれなく入力後印刷するか、印刷後御記入くださるようお願いします。</t>
        </r>
      </text>
    </comment>
    <comment ref="P33" authorId="0" shapeId="0" xr:uid="{00000000-0006-0000-3F00-000007000000}">
      <text>
        <r>
          <rPr>
            <b/>
            <sz val="12"/>
            <color indexed="81"/>
            <rFont val="ＭＳ Ｐゴシック"/>
            <family val="3"/>
            <charset val="128"/>
          </rPr>
          <t>自動表示されます。</t>
        </r>
        <r>
          <rPr>
            <sz val="9"/>
            <color indexed="81"/>
            <rFont val="ＭＳ Ｐゴシック"/>
            <family val="3"/>
            <charset val="128"/>
          </rPr>
          <t xml:space="preserve">
</t>
        </r>
      </text>
    </comment>
    <comment ref="B39" authorId="0" shapeId="0" xr:uid="{00000000-0006-0000-3F00-000008000000}">
      <text>
        <r>
          <rPr>
            <b/>
            <sz val="9"/>
            <color indexed="81"/>
            <rFont val="ＭＳ Ｐゴシック"/>
            <family val="3"/>
            <charset val="128"/>
          </rPr>
          <t>契約単価（税込）を入力してください。</t>
        </r>
      </text>
    </comment>
    <comment ref="D39" authorId="0" shapeId="0" xr:uid="{00000000-0006-0000-3F00-000009000000}">
      <text>
        <r>
          <rPr>
            <b/>
            <sz val="9"/>
            <color indexed="81"/>
            <rFont val="ＭＳ Ｐゴシック"/>
            <family val="3"/>
            <charset val="128"/>
          </rPr>
          <t>作成枚数を入力してください。</t>
        </r>
      </text>
    </comment>
    <comment ref="F39" authorId="0" shapeId="0" xr:uid="{00000000-0006-0000-3F00-00000A000000}">
      <text>
        <r>
          <rPr>
            <b/>
            <sz val="9"/>
            <color indexed="81"/>
            <rFont val="ＭＳ Ｐゴシック"/>
            <family val="3"/>
            <charset val="128"/>
          </rPr>
          <t>自動計算されます。</t>
        </r>
      </text>
    </comment>
    <comment ref="H39" authorId="0" shapeId="0" xr:uid="{00000000-0006-0000-3F00-00000B000000}">
      <text>
        <r>
          <rPr>
            <b/>
            <sz val="12"/>
            <color indexed="81"/>
            <rFont val="ＭＳ Ｐゴシック"/>
            <family val="3"/>
            <charset val="128"/>
          </rPr>
          <t>各選挙区ごとの単価（基準限度額）を自動表示しています。</t>
        </r>
      </text>
    </comment>
    <comment ref="J39" authorId="0" shapeId="0" xr:uid="{2722DCD3-545B-49BA-A47B-2F585F327DA1}">
      <text>
        <r>
          <rPr>
            <b/>
            <sz val="9"/>
            <color indexed="81"/>
            <rFont val="ＭＳ Ｐゴシック"/>
            <family val="3"/>
            <charset val="128"/>
          </rPr>
          <t xml:space="preserve">自動計算されます。
</t>
        </r>
      </text>
    </comment>
    <comment ref="L39" authorId="0" shapeId="0" xr:uid="{00000000-0006-0000-3F00-00000D000000}">
      <text>
        <r>
          <rPr>
            <b/>
            <sz val="9"/>
            <color indexed="81"/>
            <rFont val="ＭＳ Ｐゴシック"/>
            <family val="3"/>
            <charset val="128"/>
          </rPr>
          <t xml:space="preserve">自動計算されます。
</t>
        </r>
      </text>
    </comment>
    <comment ref="N39" authorId="0" shapeId="0" xr:uid="{00000000-0006-0000-3F00-00000E000000}">
      <text>
        <r>
          <rPr>
            <b/>
            <sz val="9"/>
            <color indexed="81"/>
            <rFont val="ＭＳ Ｐゴシック"/>
            <family val="3"/>
            <charset val="128"/>
          </rPr>
          <t xml:space="preserve">(A)と(D)で少ない方の額が自動表示されます。
</t>
        </r>
      </text>
    </comment>
    <comment ref="P39" authorId="0" shapeId="0" xr:uid="{00000000-0006-0000-3F00-00000F000000}">
      <text>
        <r>
          <rPr>
            <b/>
            <sz val="9"/>
            <color indexed="81"/>
            <rFont val="ＭＳ Ｐゴシック"/>
            <family val="3"/>
            <charset val="128"/>
          </rPr>
          <t xml:space="preserve">(B)と（E)で少ない方の枚数が自動表示されます。
</t>
        </r>
      </text>
    </comment>
    <comment ref="R39" authorId="0" shapeId="0" xr:uid="{00000000-0006-0000-3F00-000010000000}">
      <text>
        <r>
          <rPr>
            <b/>
            <sz val="9"/>
            <color indexed="81"/>
            <rFont val="ＭＳ Ｐゴシック"/>
            <family val="3"/>
            <charset val="128"/>
          </rPr>
          <t>自動計算されます。</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G10" authorId="0" shapeId="0" xr:uid="{00000000-0006-0000-4000-000001000000}">
      <text>
        <r>
          <rPr>
            <b/>
            <sz val="12"/>
            <color indexed="81"/>
            <rFont val="ＭＳ Ｐゴシック"/>
            <family val="3"/>
            <charset val="128"/>
          </rPr>
          <t xml:space="preserve">自動表示されます。
</t>
        </r>
      </text>
    </comment>
    <comment ref="I43" authorId="1" shapeId="0" xr:uid="{00000000-0006-0000-40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6" authorId="0" shapeId="0" xr:uid="{00000000-0006-0000-0600-000001000000}">
      <text>
        <r>
          <rPr>
            <b/>
            <sz val="9"/>
            <color indexed="81"/>
            <rFont val="ＭＳ Ｐゴシック"/>
            <family val="3"/>
            <charset val="128"/>
          </rPr>
          <t>　団体所属証明書が所属政党等から交付された場合は、この様式による必要はありません。</t>
        </r>
      </text>
    </comment>
    <comment ref="B28" authorId="0" shapeId="0" xr:uid="{00000000-0006-0000-0600-000002000000}">
      <text>
        <r>
          <rPr>
            <b/>
            <sz val="12"/>
            <color indexed="81"/>
            <rFont val="ＭＳ Ｐゴシック"/>
            <family val="3"/>
            <charset val="128"/>
          </rPr>
          <t xml:space="preserve">証明年月日を入力してください。
</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41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43" authorId="0" shapeId="0" xr:uid="{00000000-0006-0000-41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42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40" authorId="0" shapeId="0" xr:uid="{00000000-0006-0000-42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43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7" authorId="0" shapeId="0" xr:uid="{00000000-0006-0000-43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44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44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45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45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46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46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47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47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48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48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49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49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F11" authorId="0" shapeId="0" xr:uid="{00000000-0006-0000-4A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M20" authorId="0" shapeId="0" xr:uid="{00000000-0006-0000-07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L21" authorId="0" shapeId="0" xr:uid="{00000000-0006-0000-4B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F24" authorId="0" shapeId="0" xr:uid="{00000000-0006-0000-08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M10" authorId="0" shapeId="0" xr:uid="{00000000-0006-0000-09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<sst xmlns="http://schemas.openxmlformats.org/spreadsheetml/2006/main" count="4457" uniqueCount="1268">
  <si>
    <t>項目</t>
    <rPh sb="0" eb="2">
      <t>コウモク</t>
    </rPh>
    <phoneticPr fontId="3"/>
  </si>
  <si>
    <t>区分</t>
    <rPh sb="0" eb="2">
      <t>クブン</t>
    </rPh>
    <phoneticPr fontId="3"/>
  </si>
  <si>
    <t>円</t>
    <rPh sb="0" eb="1">
      <t>エン</t>
    </rPh>
    <phoneticPr fontId="3"/>
  </si>
  <si>
    <t>運転手の雇用</t>
    <rPh sb="0" eb="3">
      <t>ウンテンシュ</t>
    </rPh>
    <rPh sb="4" eb="6">
      <t>コヨウ</t>
    </rPh>
    <phoneticPr fontId="3"/>
  </si>
  <si>
    <t>燃料代</t>
    <rPh sb="0" eb="3">
      <t>ネンリョウダイ</t>
    </rPh>
    <phoneticPr fontId="3"/>
  </si>
  <si>
    <t>備考１　契約届出書には、契約書の写しを添付してください。</t>
  </si>
  <si>
    <t>選挙運動用自動車使用証明書（自動車）</t>
    <rPh sb="10" eb="13">
      <t>ショウメイショ</t>
    </rPh>
    <rPh sb="14" eb="17">
      <t>ジドウシャ</t>
    </rPh>
    <phoneticPr fontId="3"/>
  </si>
  <si>
    <t>運送等契約区分</t>
    <rPh sb="0" eb="3">
      <t>ウンソウトウ</t>
    </rPh>
    <rPh sb="3" eb="5">
      <t>ケイヤク</t>
    </rPh>
    <rPh sb="5" eb="7">
      <t>クブン</t>
    </rPh>
    <phoneticPr fontId="3"/>
  </si>
  <si>
    <t>称及び住所並びに法人にあ</t>
    <rPh sb="0" eb="1">
      <t>ショウ</t>
    </rPh>
    <rPh sb="1" eb="2">
      <t>オヨ</t>
    </rPh>
    <rPh sb="3" eb="5">
      <t>ジュウショ</t>
    </rPh>
    <rPh sb="5" eb="6">
      <t>ナラ</t>
    </rPh>
    <rPh sb="8" eb="10">
      <t>ホウジン</t>
    </rPh>
    <phoneticPr fontId="3"/>
  </si>
  <si>
    <t>（該当する方の番号に</t>
    <rPh sb="1" eb="3">
      <t>ガイトウ</t>
    </rPh>
    <rPh sb="5" eb="6">
      <t>ホウ</t>
    </rPh>
    <rPh sb="7" eb="9">
      <t>バンゴウ</t>
    </rPh>
    <phoneticPr fontId="3"/>
  </si>
  <si>
    <t>２　左に掲げる場合以外の場合</t>
    <rPh sb="2" eb="3">
      <t>ヒダリ</t>
    </rPh>
    <rPh sb="4" eb="5">
      <t>カカ</t>
    </rPh>
    <rPh sb="7" eb="9">
      <t>バアイ</t>
    </rPh>
    <rPh sb="9" eb="11">
      <t>イガイ</t>
    </rPh>
    <rPh sb="12" eb="14">
      <t>バアイ</t>
    </rPh>
    <phoneticPr fontId="3"/>
  </si>
  <si>
    <t>運送等年月日</t>
    <rPh sb="0" eb="3">
      <t>ウンソウトウ</t>
    </rPh>
    <rPh sb="3" eb="6">
      <t>ネンガッピ</t>
    </rPh>
    <phoneticPr fontId="3"/>
  </si>
  <si>
    <t>運送等金額</t>
    <rPh sb="0" eb="3">
      <t>ウンソウトウ</t>
    </rPh>
    <rPh sb="3" eb="5">
      <t>キンガク</t>
    </rPh>
    <phoneticPr fontId="3"/>
  </si>
  <si>
    <t xml:space="preserve">    ４　公費負担の限度額は、選挙運動用自動車１台につき１日当たり次の金額までです。</t>
  </si>
  <si>
    <t xml:space="preserve">      (1) 一般乗用旅客自動車運送事業者との運送契約による場合       　64,500円</t>
  </si>
  <si>
    <t>　　　ださい。</t>
    <phoneticPr fontId="3"/>
  </si>
  <si>
    <t>請　　求　　書</t>
    <rPh sb="0" eb="1">
      <t>ショウ</t>
    </rPh>
    <rPh sb="3" eb="4">
      <t>モトム</t>
    </rPh>
    <rPh sb="6" eb="7">
      <t>ショ</t>
    </rPh>
    <phoneticPr fontId="3"/>
  </si>
  <si>
    <t>（選挙運動用自動車の使用）</t>
    <rPh sb="1" eb="3">
      <t>センキョ</t>
    </rPh>
    <rPh sb="3" eb="6">
      <t>ウンドウヨウ</t>
    </rPh>
    <rPh sb="6" eb="9">
      <t>ジドウシャ</t>
    </rPh>
    <rPh sb="10" eb="12">
      <t>シヨウ</t>
    </rPh>
    <phoneticPr fontId="3"/>
  </si>
  <si>
    <t>　青森県知事　殿</t>
    <rPh sb="1" eb="3">
      <t>アオモリ</t>
    </rPh>
    <rPh sb="3" eb="6">
      <t>ケンチジ</t>
    </rPh>
    <rPh sb="7" eb="8">
      <t>ドノ</t>
    </rPh>
    <phoneticPr fontId="3"/>
  </si>
  <si>
    <t>電話番号</t>
    <rPh sb="0" eb="2">
      <t>デンワ</t>
    </rPh>
    <rPh sb="2" eb="4">
      <t>バンゴウ</t>
    </rPh>
    <phoneticPr fontId="3"/>
  </si>
  <si>
    <t>１　請求金額</t>
    <rPh sb="2" eb="4">
      <t>セイキュウ</t>
    </rPh>
    <rPh sb="4" eb="6">
      <t>キンガク</t>
    </rPh>
    <phoneticPr fontId="3"/>
  </si>
  <si>
    <t>２　内　　訳</t>
    <rPh sb="2" eb="3">
      <t>ナイ</t>
    </rPh>
    <rPh sb="5" eb="6">
      <t>ヤク</t>
    </rPh>
    <phoneticPr fontId="3"/>
  </si>
  <si>
    <t>　　別紙請求内訳書のとおり</t>
    <rPh sb="2" eb="4">
      <t>ベッシ</t>
    </rPh>
    <rPh sb="4" eb="6">
      <t>セイキュウ</t>
    </rPh>
    <rPh sb="6" eb="9">
      <t>ウチワケショ</t>
    </rPh>
    <phoneticPr fontId="3"/>
  </si>
  <si>
    <t>４　候補者の氏名</t>
    <rPh sb="2" eb="5">
      <t>コウホシャ</t>
    </rPh>
    <rPh sb="6" eb="8">
      <t>シメイ</t>
    </rPh>
    <phoneticPr fontId="3"/>
  </si>
  <si>
    <t xml:space="preserve">    ２　候補者が供託物を没収された場合には、青森県に支払を請求することはできません。</t>
  </si>
  <si>
    <t>請　求　内　訳　書</t>
    <rPh sb="0" eb="1">
      <t>ショウ</t>
    </rPh>
    <rPh sb="2" eb="3">
      <t>モトム</t>
    </rPh>
    <rPh sb="4" eb="5">
      <t>ナイ</t>
    </rPh>
    <rPh sb="6" eb="7">
      <t>ヤク</t>
    </rPh>
    <rPh sb="8" eb="9">
      <t>ショ</t>
    </rPh>
    <phoneticPr fontId="3"/>
  </si>
  <si>
    <t>（一般乗用旅客自動車運送事業者との運送契約により自動車を使用した場合）</t>
    <phoneticPr fontId="3"/>
  </si>
  <si>
    <t>使用年月日</t>
    <rPh sb="0" eb="2">
      <t>シヨウ</t>
    </rPh>
    <rPh sb="2" eb="5">
      <t>ネンガッピ</t>
    </rPh>
    <phoneticPr fontId="3"/>
  </si>
  <si>
    <t>基準限度額(ﾛ)</t>
    <rPh sb="0" eb="2">
      <t>キジュン</t>
    </rPh>
    <rPh sb="2" eb="4">
      <t>ゲンド</t>
    </rPh>
    <rPh sb="4" eb="5">
      <t>ガク</t>
    </rPh>
    <phoneticPr fontId="3"/>
  </si>
  <si>
    <t>請求金額</t>
    <rPh sb="0" eb="2">
      <t>セイキュウ</t>
    </rPh>
    <rPh sb="2" eb="4">
      <t>キンガク</t>
    </rPh>
    <phoneticPr fontId="3"/>
  </si>
  <si>
    <t>（</t>
    <phoneticPr fontId="3"/>
  </si>
  <si>
    <t>運　送　金　額　(ｲ)</t>
    <rPh sb="0" eb="1">
      <t>ウン</t>
    </rPh>
    <rPh sb="2" eb="3">
      <t>ソウ</t>
    </rPh>
    <rPh sb="4" eb="5">
      <t>キン</t>
    </rPh>
    <rPh sb="6" eb="7">
      <t>ガク</t>
    </rPh>
    <phoneticPr fontId="3"/>
  </si>
  <si>
    <t>計</t>
    <rPh sb="0" eb="1">
      <t>ケイ</t>
    </rPh>
    <phoneticPr fontId="3"/>
  </si>
  <si>
    <t>備考　「請求金額」欄には、(ｲ)又は(ﾛ)のうちいずれか少ない方の額を記載してください。</t>
  </si>
  <si>
    <t>（一般乗用旅客自動車運送事業者以外の者との契約により自動車を使用した場合）</t>
    <phoneticPr fontId="3"/>
  </si>
  <si>
    <t>販売年月日</t>
    <rPh sb="0" eb="2">
      <t>ハンバイ</t>
    </rPh>
    <rPh sb="2" eb="5">
      <t>ネンガッピ</t>
    </rPh>
    <phoneticPr fontId="3"/>
  </si>
  <si>
    <t>雇用年月日</t>
    <rPh sb="0" eb="2">
      <t>コヨウ</t>
    </rPh>
    <rPh sb="2" eb="5">
      <t>ネンガッピ</t>
    </rPh>
    <phoneticPr fontId="3"/>
  </si>
  <si>
    <t>自動車燃料代確認申請書</t>
    <rPh sb="3" eb="6">
      <t>ネンリョウダイ</t>
    </rPh>
    <rPh sb="6" eb="8">
      <t>カクニン</t>
    </rPh>
    <rPh sb="8" eb="11">
      <t>シンセイショ</t>
    </rPh>
    <phoneticPr fontId="3"/>
  </si>
  <si>
    <t>１　契約年月日</t>
    <rPh sb="2" eb="4">
      <t>ケイヤク</t>
    </rPh>
    <rPh sb="4" eb="7">
      <t>ネンガッピ</t>
    </rPh>
    <phoneticPr fontId="3"/>
  </si>
  <si>
    <t>２　契約の相手方の氏名又は名称及び住所並びに法人にあってはその代表者の氏名</t>
    <rPh sb="2" eb="4">
      <t>ケイヤク</t>
    </rPh>
    <phoneticPr fontId="3"/>
  </si>
  <si>
    <t>購入金額</t>
    <rPh sb="0" eb="2">
      <t>コウニュウ</t>
    </rPh>
    <rPh sb="2" eb="4">
      <t>キンガク</t>
    </rPh>
    <phoneticPr fontId="3"/>
  </si>
  <si>
    <t>左のうち確認済又は確認申請金額</t>
    <rPh sb="0" eb="1">
      <t>ヒダリ</t>
    </rPh>
    <rPh sb="4" eb="6">
      <t>カクニン</t>
    </rPh>
    <rPh sb="6" eb="7">
      <t>ズ</t>
    </rPh>
    <rPh sb="7" eb="8">
      <t>マタ</t>
    </rPh>
    <rPh sb="9" eb="11">
      <t>カクニン</t>
    </rPh>
    <rPh sb="11" eb="13">
      <t>シンセイ</t>
    </rPh>
    <rPh sb="13" eb="15">
      <t>キンガク</t>
    </rPh>
    <phoneticPr fontId="3"/>
  </si>
  <si>
    <t>前回までの累積金額（Ａ）</t>
    <rPh sb="0" eb="2">
      <t>ゼンカイ</t>
    </rPh>
    <rPh sb="5" eb="7">
      <t>ルイセキ</t>
    </rPh>
    <rPh sb="7" eb="9">
      <t>キンガク</t>
    </rPh>
    <phoneticPr fontId="3"/>
  </si>
  <si>
    <t>今回の購入金額（Ｂ）</t>
    <rPh sb="0" eb="2">
      <t>コンカイ</t>
    </rPh>
    <rPh sb="3" eb="5">
      <t>コウニュウ</t>
    </rPh>
    <rPh sb="5" eb="7">
      <t>キンガク</t>
    </rPh>
    <phoneticPr fontId="3"/>
  </si>
  <si>
    <t>燃料代（Ａ）＋（Ｂ）</t>
    <rPh sb="0" eb="3">
      <t>ネンリョウダイ</t>
    </rPh>
    <phoneticPr fontId="3"/>
  </si>
  <si>
    <t>区　　　　　分</t>
    <rPh sb="0" eb="1">
      <t>ク</t>
    </rPh>
    <rPh sb="6" eb="7">
      <t>ブン</t>
    </rPh>
    <phoneticPr fontId="3"/>
  </si>
  <si>
    <t>備　　　　　　考</t>
    <rPh sb="0" eb="1">
      <t>ソノオ</t>
    </rPh>
    <rPh sb="7" eb="8">
      <t>コウ</t>
    </rPh>
    <phoneticPr fontId="3"/>
  </si>
  <si>
    <t>公営2</t>
    <rPh sb="0" eb="2">
      <t>コウエイ</t>
    </rPh>
    <phoneticPr fontId="3"/>
  </si>
  <si>
    <t>公営4</t>
    <rPh sb="0" eb="2">
      <t>コウエイ</t>
    </rPh>
    <phoneticPr fontId="3"/>
  </si>
  <si>
    <t>公営5</t>
    <rPh sb="0" eb="2">
      <t>コウエイ</t>
    </rPh>
    <phoneticPr fontId="3"/>
  </si>
  <si>
    <t>公営6</t>
    <rPh sb="0" eb="2">
      <t>コウエイ</t>
    </rPh>
    <phoneticPr fontId="3"/>
  </si>
  <si>
    <t>公営7</t>
    <rPh sb="0" eb="2">
      <t>コウエイ</t>
    </rPh>
    <phoneticPr fontId="3"/>
  </si>
  <si>
    <t>公営8</t>
    <rPh sb="0" eb="2">
      <t>コウエイ</t>
    </rPh>
    <phoneticPr fontId="3"/>
  </si>
  <si>
    <t>公営9</t>
    <rPh sb="0" eb="2">
      <t>コウエイ</t>
    </rPh>
    <phoneticPr fontId="3"/>
  </si>
  <si>
    <t>公営10</t>
    <rPh sb="0" eb="2">
      <t>コウエイ</t>
    </rPh>
    <phoneticPr fontId="3"/>
  </si>
  <si>
    <t>公営11</t>
    <rPh sb="0" eb="2">
      <t>コウエイ</t>
    </rPh>
    <phoneticPr fontId="3"/>
  </si>
  <si>
    <t>自動車燃料代確認書</t>
    <rPh sb="3" eb="6">
      <t>ネンリョウダイ</t>
    </rPh>
    <rPh sb="6" eb="9">
      <t>カクニンショ</t>
    </rPh>
    <phoneticPr fontId="3"/>
  </si>
  <si>
    <t>選挙運動用自動車使用証明書（燃料）</t>
    <rPh sb="10" eb="13">
      <t>ショウメイショ</t>
    </rPh>
    <rPh sb="14" eb="16">
      <t>ネンリョウ</t>
    </rPh>
    <phoneticPr fontId="3"/>
  </si>
  <si>
    <t>燃料供給業者の氏名又は名</t>
    <rPh sb="0" eb="2">
      <t>ネンリョウ</t>
    </rPh>
    <rPh sb="2" eb="4">
      <t>キョウキュウ</t>
    </rPh>
    <rPh sb="4" eb="6">
      <t>ギョウシャ</t>
    </rPh>
    <rPh sb="7" eb="9">
      <t>シメイ</t>
    </rPh>
    <rPh sb="9" eb="10">
      <t>マタ</t>
    </rPh>
    <rPh sb="11" eb="12">
      <t>ナ</t>
    </rPh>
    <phoneticPr fontId="3"/>
  </si>
  <si>
    <t>燃料供給年月日</t>
    <rPh sb="0" eb="2">
      <t>ネンリョウ</t>
    </rPh>
    <rPh sb="2" eb="4">
      <t>キョウキュウ</t>
    </rPh>
    <rPh sb="4" eb="7">
      <t>ネンガッピ</t>
    </rPh>
    <phoneticPr fontId="3"/>
  </si>
  <si>
    <t>燃料供給量</t>
    <rPh sb="0" eb="2">
      <t>ネンリョウ</t>
    </rPh>
    <rPh sb="2" eb="4">
      <t>キョウキュウ</t>
    </rPh>
    <rPh sb="4" eb="5">
      <t>リョウ</t>
    </rPh>
    <phoneticPr fontId="3"/>
  </si>
  <si>
    <t>㍑</t>
    <phoneticPr fontId="3"/>
  </si>
  <si>
    <t>選挙運動用自動車使用証明書（運転手）</t>
    <rPh sb="10" eb="13">
      <t>ショウメイショ</t>
    </rPh>
    <rPh sb="14" eb="17">
      <t>ウンテンシュ</t>
    </rPh>
    <phoneticPr fontId="3"/>
  </si>
  <si>
    <t>運転手の氏名及び住所</t>
    <rPh sb="0" eb="3">
      <t>ウンテンシュ</t>
    </rPh>
    <rPh sb="4" eb="6">
      <t>シメイ</t>
    </rPh>
    <rPh sb="6" eb="7">
      <t>オヨ</t>
    </rPh>
    <rPh sb="8" eb="10">
      <t>ジュウショ</t>
    </rPh>
    <phoneticPr fontId="3"/>
  </si>
  <si>
    <t>報酬の額</t>
    <rPh sb="0" eb="2">
      <t>ホウシュウ</t>
    </rPh>
    <rPh sb="3" eb="4">
      <t>ガク</t>
    </rPh>
    <phoneticPr fontId="3"/>
  </si>
  <si>
    <t>備　　　　　　　考</t>
    <rPh sb="0" eb="1">
      <t>ソナエ</t>
    </rPh>
    <rPh sb="8" eb="9">
      <t>コウ</t>
    </rPh>
    <phoneticPr fontId="3"/>
  </si>
  <si>
    <t>作成契約枚数</t>
    <rPh sb="0" eb="2">
      <t>サクセイ</t>
    </rPh>
    <rPh sb="2" eb="4">
      <t>ケイヤク</t>
    </rPh>
    <rPh sb="4" eb="6">
      <t>マイスウ</t>
    </rPh>
    <phoneticPr fontId="3"/>
  </si>
  <si>
    <t>作成契約金額</t>
    <rPh sb="0" eb="2">
      <t>サクセイ</t>
    </rPh>
    <rPh sb="2" eb="4">
      <t>ケイヤク</t>
    </rPh>
    <rPh sb="4" eb="6">
      <t>キンガク</t>
    </rPh>
    <phoneticPr fontId="3"/>
  </si>
  <si>
    <t>ポスター作成契約届出書</t>
    <rPh sb="4" eb="6">
      <t>サクセイ</t>
    </rPh>
    <phoneticPr fontId="3"/>
  </si>
  <si>
    <t>ポスター作成枚数確認申請書</t>
    <rPh sb="4" eb="6">
      <t>サクセイ</t>
    </rPh>
    <rPh sb="6" eb="8">
      <t>マイスウ</t>
    </rPh>
    <rPh sb="8" eb="10">
      <t>カクニン</t>
    </rPh>
    <rPh sb="10" eb="13">
      <t>シンセイショ</t>
    </rPh>
    <phoneticPr fontId="3"/>
  </si>
  <si>
    <t>３　確認申請枚数</t>
    <rPh sb="2" eb="4">
      <t>カクニン</t>
    </rPh>
    <rPh sb="4" eb="6">
      <t>シンセイ</t>
    </rPh>
    <rPh sb="6" eb="8">
      <t>マイスウ</t>
    </rPh>
    <phoneticPr fontId="3"/>
  </si>
  <si>
    <t>前回までの累積枚数（Ａ）</t>
    <rPh sb="0" eb="2">
      <t>ゼンカイ</t>
    </rPh>
    <rPh sb="5" eb="7">
      <t>ルイセキ</t>
    </rPh>
    <rPh sb="7" eb="9">
      <t>マイスウ</t>
    </rPh>
    <phoneticPr fontId="3"/>
  </si>
  <si>
    <t>今回の枚数（Ｂ）</t>
    <rPh sb="0" eb="2">
      <t>コンカイ</t>
    </rPh>
    <rPh sb="3" eb="5">
      <t>マイスウ</t>
    </rPh>
    <rPh sb="5" eb="6">
      <t>キンガク</t>
    </rPh>
    <phoneticPr fontId="3"/>
  </si>
  <si>
    <t>枚数計（Ａ）＋（Ｂ）</t>
    <rPh sb="0" eb="2">
      <t>マイスウ</t>
    </rPh>
    <rPh sb="2" eb="3">
      <t>ケイ</t>
    </rPh>
    <phoneticPr fontId="3"/>
  </si>
  <si>
    <t>作成枚数</t>
    <rPh sb="0" eb="2">
      <t>サクセイ</t>
    </rPh>
    <rPh sb="2" eb="4">
      <t>マイスウ</t>
    </rPh>
    <phoneticPr fontId="3"/>
  </si>
  <si>
    <t>枚</t>
    <rPh sb="0" eb="1">
      <t>マイ</t>
    </rPh>
    <phoneticPr fontId="3"/>
  </si>
  <si>
    <t>左のうち確認済又は確認申請枚数</t>
    <rPh sb="0" eb="1">
      <t>ヒダリ</t>
    </rPh>
    <rPh sb="4" eb="6">
      <t>カクニン</t>
    </rPh>
    <rPh sb="6" eb="7">
      <t>ズ</t>
    </rPh>
    <rPh sb="7" eb="8">
      <t>マタ</t>
    </rPh>
    <rPh sb="9" eb="11">
      <t>カクニン</t>
    </rPh>
    <rPh sb="11" eb="13">
      <t>シンセイ</t>
    </rPh>
    <rPh sb="13" eb="15">
      <t>マイスウ</t>
    </rPh>
    <phoneticPr fontId="3"/>
  </si>
  <si>
    <t>ポスター作成枚数確認書</t>
    <rPh sb="4" eb="6">
      <t>サクセイ</t>
    </rPh>
    <rPh sb="6" eb="8">
      <t>マイスウ</t>
    </rPh>
    <rPh sb="8" eb="11">
      <t>カクニンショ</t>
    </rPh>
    <phoneticPr fontId="3"/>
  </si>
  <si>
    <t>ポスター作成証明書</t>
    <rPh sb="4" eb="6">
      <t>サクセイ</t>
    </rPh>
    <rPh sb="6" eb="9">
      <t>ショウメイショ</t>
    </rPh>
    <phoneticPr fontId="3"/>
  </si>
  <si>
    <t>ポスター作成業者の氏名又は</t>
    <rPh sb="4" eb="6">
      <t>サクセイ</t>
    </rPh>
    <rPh sb="6" eb="8">
      <t>ギョウシャ</t>
    </rPh>
    <rPh sb="9" eb="11">
      <t>シメイ</t>
    </rPh>
    <rPh sb="11" eb="12">
      <t>マタ</t>
    </rPh>
    <phoneticPr fontId="3"/>
  </si>
  <si>
    <t>名称及び住所並びに法人にあ</t>
    <rPh sb="1" eb="2">
      <t>ショウ</t>
    </rPh>
    <rPh sb="2" eb="3">
      <t>オヨ</t>
    </rPh>
    <rPh sb="4" eb="6">
      <t>ジュウショ</t>
    </rPh>
    <rPh sb="6" eb="7">
      <t>ナラ</t>
    </rPh>
    <rPh sb="9" eb="11">
      <t>ホウジン</t>
    </rPh>
    <phoneticPr fontId="3"/>
  </si>
  <si>
    <t>作成金額</t>
    <rPh sb="0" eb="2">
      <t>サクセイ</t>
    </rPh>
    <rPh sb="2" eb="4">
      <t>キンガク</t>
    </rPh>
    <phoneticPr fontId="3"/>
  </si>
  <si>
    <t>当該選挙区におけるポスター掲示場数</t>
  </si>
  <si>
    <t xml:space="preserve">      (2) 限度額</t>
  </si>
  <si>
    <t>（ポスターの作成）</t>
    <rPh sb="6" eb="8">
      <t>サクセイ</t>
    </rPh>
    <phoneticPr fontId="3"/>
  </si>
  <si>
    <t>単価</t>
    <rPh sb="0" eb="2">
      <t>タンカ</t>
    </rPh>
    <phoneticPr fontId="3"/>
  </si>
  <si>
    <t>枚数</t>
    <rPh sb="0" eb="2">
      <t>マイスウ</t>
    </rPh>
    <phoneticPr fontId="3"/>
  </si>
  <si>
    <t>金額</t>
    <rPh sb="0" eb="2">
      <t>キンガク</t>
    </rPh>
    <phoneticPr fontId="3"/>
  </si>
  <si>
    <t>(A)</t>
    <phoneticPr fontId="3"/>
  </si>
  <si>
    <t>(B)</t>
    <phoneticPr fontId="3"/>
  </si>
  <si>
    <t>(A)×(B)=</t>
    <phoneticPr fontId="3"/>
  </si>
  <si>
    <t>(C)</t>
    <phoneticPr fontId="3"/>
  </si>
  <si>
    <t>箇所</t>
    <rPh sb="0" eb="2">
      <t>カショ</t>
    </rPh>
    <phoneticPr fontId="3"/>
  </si>
  <si>
    <t>基準限度額</t>
    <rPh sb="0" eb="2">
      <t>キジュン</t>
    </rPh>
    <rPh sb="2" eb="4">
      <t>ゲンド</t>
    </rPh>
    <rPh sb="4" eb="5">
      <t>ガク</t>
    </rPh>
    <phoneticPr fontId="3"/>
  </si>
  <si>
    <t>請求金額</t>
    <rPh sb="0" eb="2">
      <t>セイキュウ</t>
    </rPh>
    <rPh sb="2" eb="3">
      <t>キン</t>
    </rPh>
    <rPh sb="3" eb="4">
      <t>ガク</t>
    </rPh>
    <phoneticPr fontId="3"/>
  </si>
  <si>
    <t>(H)</t>
    <phoneticPr fontId="3"/>
  </si>
  <si>
    <t>(I)</t>
    <phoneticPr fontId="3"/>
  </si>
  <si>
    <t>(D)</t>
    <phoneticPr fontId="3"/>
  </si>
  <si>
    <t>(E)</t>
    <phoneticPr fontId="3"/>
  </si>
  <si>
    <t>(D)×(E)=</t>
    <phoneticPr fontId="3"/>
  </si>
  <si>
    <t>(F)</t>
    <phoneticPr fontId="3"/>
  </si>
  <si>
    <t>(G)</t>
    <phoneticPr fontId="3"/>
  </si>
  <si>
    <t>(G)×(H)=</t>
    <phoneticPr fontId="3"/>
  </si>
  <si>
    <t>契約1</t>
    <rPh sb="0" eb="2">
      <t>ケイヤク</t>
    </rPh>
    <phoneticPr fontId="3"/>
  </si>
  <si>
    <t>契約2</t>
    <rPh sb="0" eb="2">
      <t>ケイヤク</t>
    </rPh>
    <phoneticPr fontId="3"/>
  </si>
  <si>
    <t>契約3</t>
    <rPh sb="0" eb="2">
      <t>ケイヤク</t>
    </rPh>
    <phoneticPr fontId="3"/>
  </si>
  <si>
    <t>契約4</t>
    <rPh sb="0" eb="2">
      <t>ケイヤク</t>
    </rPh>
    <phoneticPr fontId="3"/>
  </si>
  <si>
    <t>契約5</t>
    <rPh sb="0" eb="2">
      <t>ケイヤク</t>
    </rPh>
    <phoneticPr fontId="3"/>
  </si>
  <si>
    <t>運　送　契　約　書</t>
  </si>
  <si>
    <t>１　使用目的</t>
  </si>
  <si>
    <t xml:space="preserve">    公職選挙法第１４１条の規定に基づき、選挙運動のために使用</t>
  </si>
  <si>
    <t>２　車種及び登録番号</t>
  </si>
  <si>
    <t>３　台数　　　　１台</t>
  </si>
  <si>
    <t>４　使用期間</t>
  </si>
  <si>
    <t>５　契約金額              　円（内訳  １日　　　　　　円×　　日間）</t>
  </si>
  <si>
    <t>６　使用上の義務等</t>
  </si>
  <si>
    <t>７　請求及び支払</t>
  </si>
  <si>
    <t xml:space="preserve">      甲  住　　所</t>
  </si>
  <si>
    <t xml:space="preserve">      乙  住　　所</t>
  </si>
  <si>
    <t xml:space="preserve">    甲は、法令に従い、本件車輌の運行義務を負うことはもちろん、乙の定める約款に従う義務</t>
    <phoneticPr fontId="3"/>
  </si>
  <si>
    <t>　を負う。</t>
    <phoneticPr fontId="3"/>
  </si>
  <si>
    <t>　  この契約に基づく契約金額については、乙は、青森県に対し請求するものとし、甲はこれに</t>
    <phoneticPr fontId="3"/>
  </si>
  <si>
    <t>　必要な手続きを遅滞なく行うものとする。</t>
    <phoneticPr fontId="3"/>
  </si>
  <si>
    <t xml:space="preserve">    なお、青森県に請求する金額が、契約金額に満たないときは、甲は乙に対し、不足額を速や</t>
    <phoneticPr fontId="3"/>
  </si>
  <si>
    <t>　かに支払うものとする。</t>
    <phoneticPr fontId="3"/>
  </si>
  <si>
    <t xml:space="preserve">    ただし、甲が公職選挙法第９３条（供託物の没収）の規定に該当した場合は、乙は青森県に</t>
    <phoneticPr fontId="3"/>
  </si>
  <si>
    <t>代表者</t>
    <rPh sb="0" eb="3">
      <t>ダイヒョウシャ</t>
    </rPh>
    <phoneticPr fontId="3"/>
  </si>
  <si>
    <t>名　称</t>
    <rPh sb="0" eb="1">
      <t>ナ</t>
    </rPh>
    <rPh sb="2" eb="3">
      <t>ショウ</t>
    </rPh>
    <phoneticPr fontId="3"/>
  </si>
  <si>
    <t>氏　名</t>
    <rPh sb="0" eb="1">
      <t>ウジ</t>
    </rPh>
    <rPh sb="2" eb="3">
      <t>メイ</t>
    </rPh>
    <phoneticPr fontId="3"/>
  </si>
  <si>
    <t>別紙１</t>
    <rPh sb="0" eb="2">
      <t>ベッシ</t>
    </rPh>
    <phoneticPr fontId="3"/>
  </si>
  <si>
    <t>収　入</t>
    <rPh sb="0" eb="1">
      <t>シュウ</t>
    </rPh>
    <rPh sb="2" eb="3">
      <t>ハイ</t>
    </rPh>
    <phoneticPr fontId="3"/>
  </si>
  <si>
    <t>印　紙</t>
    <rPh sb="0" eb="1">
      <t>イン</t>
    </rPh>
    <rPh sb="2" eb="3">
      <t>カミ</t>
    </rPh>
    <phoneticPr fontId="3"/>
  </si>
  <si>
    <t>　は請求できない。</t>
    <phoneticPr fontId="3"/>
  </si>
  <si>
    <t>車輌賃貸借契約書</t>
    <rPh sb="0" eb="2">
      <t>シャリョウ</t>
    </rPh>
    <rPh sb="2" eb="5">
      <t>チンタイシャク</t>
    </rPh>
    <phoneticPr fontId="3"/>
  </si>
  <si>
    <t>約を締結する。</t>
    <phoneticPr fontId="3"/>
  </si>
  <si>
    <t>選挙運動用自動車燃料供給契約書</t>
    <phoneticPr fontId="3"/>
  </si>
  <si>
    <t>いて次のとおり契約を締結する。</t>
    <phoneticPr fontId="3"/>
  </si>
  <si>
    <t>１　供給する期間</t>
    <rPh sb="2" eb="4">
      <t>キョウキュウ</t>
    </rPh>
    <rPh sb="6" eb="8">
      <t>キカン</t>
    </rPh>
    <phoneticPr fontId="3"/>
  </si>
  <si>
    <t>２　供給場所</t>
  </si>
  <si>
    <t xml:space="preserve">    所在地</t>
  </si>
  <si>
    <t xml:space="preserve">    名　称</t>
  </si>
  <si>
    <t>３　供給を受ける自動車の登録番号</t>
  </si>
  <si>
    <t>４　金　額</t>
  </si>
  <si>
    <t>５　請求及び支払</t>
    <phoneticPr fontId="3"/>
  </si>
  <si>
    <t xml:space="preserve">    単価は、１リットル当たり　　　　　円（税込み）とし、期間中の供給総量に単価を乗じた</t>
    <phoneticPr fontId="3"/>
  </si>
  <si>
    <t>　金額とする。</t>
    <phoneticPr fontId="3"/>
  </si>
  <si>
    <t>自動車運転契約書</t>
    <rPh sb="0" eb="3">
      <t>ジドウシャ</t>
    </rPh>
    <rPh sb="3" eb="5">
      <t>ウンテン</t>
    </rPh>
    <phoneticPr fontId="3"/>
  </si>
  <si>
    <t>１　運転する期間</t>
  </si>
  <si>
    <t xml:space="preserve">      原則として毎日　　時　　分から　　時　　分まで</t>
  </si>
  <si>
    <t>２　契約金額　　　　　　　　　円</t>
  </si>
  <si>
    <t xml:space="preserve">    （１日につき　　　　　　　円）</t>
  </si>
  <si>
    <t>３　運転する車輌の登録番号</t>
  </si>
  <si>
    <t>４　請求及び支払</t>
    <phoneticPr fontId="3"/>
  </si>
  <si>
    <t>　　氏　　名</t>
    <rPh sb="2" eb="3">
      <t>シ</t>
    </rPh>
    <rPh sb="5" eb="6">
      <t>メイ</t>
    </rPh>
    <phoneticPr fontId="3"/>
  </si>
  <si>
    <t>　　氏　　名</t>
    <rPh sb="2" eb="3">
      <t>ウジ</t>
    </rPh>
    <rPh sb="5" eb="6">
      <t>メイ</t>
    </rPh>
    <phoneticPr fontId="3"/>
  </si>
  <si>
    <t>様式１６</t>
    <rPh sb="0" eb="2">
      <t>ヨウシキ</t>
    </rPh>
    <phoneticPr fontId="3"/>
  </si>
  <si>
    <t>様式１７</t>
    <rPh sb="0" eb="2">
      <t>ヨウシキ</t>
    </rPh>
    <phoneticPr fontId="3"/>
  </si>
  <si>
    <t>ビラ作成枚数</t>
    <rPh sb="2" eb="4">
      <t>サクセイ</t>
    </rPh>
    <rPh sb="4" eb="6">
      <t>マイスウ</t>
    </rPh>
    <phoneticPr fontId="3"/>
  </si>
  <si>
    <t>50,000枚以下の場合</t>
    <rPh sb="6" eb="7">
      <t>マイ</t>
    </rPh>
    <rPh sb="7" eb="9">
      <t>イカ</t>
    </rPh>
    <rPh sb="10" eb="12">
      <t>バアイ</t>
    </rPh>
    <phoneticPr fontId="3"/>
  </si>
  <si>
    <t>50,001枚以上の場合</t>
    <rPh sb="6" eb="9">
      <t>マイイジョウ</t>
    </rPh>
    <rPh sb="10" eb="12">
      <t>バアイ</t>
    </rPh>
    <phoneticPr fontId="3"/>
  </si>
  <si>
    <t>　　７　候補者が供託物を没収された場合には、青森県に支払を請求することはできません。</t>
    <phoneticPr fontId="3"/>
  </si>
  <si>
    <t>様式１５</t>
    <rPh sb="0" eb="2">
      <t>ヨウシキ</t>
    </rPh>
    <phoneticPr fontId="3"/>
  </si>
  <si>
    <t>公営13</t>
    <rPh sb="0" eb="2">
      <t>コウエイ</t>
    </rPh>
    <phoneticPr fontId="3"/>
  </si>
  <si>
    <t>公営14</t>
    <rPh sb="0" eb="2">
      <t>コウエイ</t>
    </rPh>
    <phoneticPr fontId="3"/>
  </si>
  <si>
    <t>公営15</t>
    <rPh sb="0" eb="2">
      <t>コウエイ</t>
    </rPh>
    <phoneticPr fontId="3"/>
  </si>
  <si>
    <t>公営16</t>
    <rPh sb="0" eb="2">
      <t>コウエイ</t>
    </rPh>
    <phoneticPr fontId="3"/>
  </si>
  <si>
    <t>公営17</t>
    <rPh sb="0" eb="2">
      <t>コウエイ</t>
    </rPh>
    <phoneticPr fontId="3"/>
  </si>
  <si>
    <t>契約6</t>
    <rPh sb="0" eb="2">
      <t>ケイヤク</t>
    </rPh>
    <phoneticPr fontId="3"/>
  </si>
  <si>
    <t>運送契約書例（一般運送契約用）</t>
    <phoneticPr fontId="3"/>
  </si>
  <si>
    <t>選挙運動用ポスター作成契約書例</t>
    <phoneticPr fontId="3"/>
  </si>
  <si>
    <t>選挙運動用ビラ作成契約書例</t>
    <phoneticPr fontId="3"/>
  </si>
  <si>
    <t>目　　次　　一　　覧</t>
    <rPh sb="0" eb="1">
      <t>メ</t>
    </rPh>
    <rPh sb="3" eb="4">
      <t>ツギ</t>
    </rPh>
    <rPh sb="6" eb="7">
      <t>イチ</t>
    </rPh>
    <rPh sb="9" eb="10">
      <t>ラン</t>
    </rPh>
    <phoneticPr fontId="10"/>
  </si>
  <si>
    <t>選挙区名</t>
    <rPh sb="0" eb="3">
      <t>センキョク</t>
    </rPh>
    <rPh sb="3" eb="4">
      <t>メイ</t>
    </rPh>
    <phoneticPr fontId="3"/>
  </si>
  <si>
    <t>連絡先</t>
    <rPh sb="0" eb="3">
      <t>レンラクサキ</t>
    </rPh>
    <phoneticPr fontId="3"/>
  </si>
  <si>
    <t>ふりがな</t>
    <phoneticPr fontId="3"/>
  </si>
  <si>
    <t>）</t>
    <phoneticPr fontId="3"/>
  </si>
  <si>
    <t>選挙区</t>
    <rPh sb="0" eb="3">
      <t>センキョク</t>
    </rPh>
    <phoneticPr fontId="3"/>
  </si>
  <si>
    <t>選挙運動用ポスター作成契約書</t>
    <rPh sb="0" eb="2">
      <t>センキョ</t>
    </rPh>
    <rPh sb="2" eb="5">
      <t>ウンドウヨウ</t>
    </rPh>
    <rPh sb="9" eb="11">
      <t>サクセイ</t>
    </rPh>
    <rPh sb="11" eb="14">
      <t>ケイヤクショ</t>
    </rPh>
    <phoneticPr fontId="3"/>
  </si>
  <si>
    <t>１　品　名</t>
  </si>
  <si>
    <t xml:space="preserve">    公職選挙法第１４３条に定める選挙運動用ポスター</t>
  </si>
  <si>
    <t xml:space="preserve">    （単価　　　円　　　銭×数量　　　枚）</t>
  </si>
  <si>
    <t>３　納入期限</t>
  </si>
  <si>
    <t>別紙５</t>
    <rPh sb="0" eb="2">
      <t>ベッシ</t>
    </rPh>
    <phoneticPr fontId="3"/>
  </si>
  <si>
    <t>⇒西暦へ自動変換</t>
    <rPh sb="1" eb="3">
      <t>セイレキ</t>
    </rPh>
    <rPh sb="4" eb="6">
      <t>ジドウ</t>
    </rPh>
    <rPh sb="6" eb="8">
      <t>ヘンカン</t>
    </rPh>
    <phoneticPr fontId="3"/>
  </si>
  <si>
    <t>　</t>
  </si>
  <si>
    <t>選挙運動用自動車使用証明書（運転手）</t>
    <rPh sb="14" eb="17">
      <t>ウンテンシュ</t>
    </rPh>
    <phoneticPr fontId="3"/>
  </si>
  <si>
    <t>公営12</t>
    <rPh sb="0" eb="2">
      <t>コウエイ</t>
    </rPh>
    <phoneticPr fontId="3"/>
  </si>
  <si>
    <t>鰺ヶ沢町</t>
    <rPh sb="0" eb="4">
      <t>アジガサワマチ</t>
    </rPh>
    <phoneticPr fontId="3"/>
  </si>
  <si>
    <t>藤崎町</t>
    <rPh sb="0" eb="3">
      <t>フジサキマチ</t>
    </rPh>
    <phoneticPr fontId="3"/>
  </si>
  <si>
    <t>板柳町</t>
    <rPh sb="0" eb="3">
      <t>イタヤナギマチ</t>
    </rPh>
    <phoneticPr fontId="3"/>
  </si>
  <si>
    <t>野辺地町</t>
    <rPh sb="0" eb="4">
      <t>ノヘジマチ</t>
    </rPh>
    <phoneticPr fontId="3"/>
  </si>
  <si>
    <t>七戸町</t>
    <rPh sb="0" eb="3">
      <t>シチノヘマチ</t>
    </rPh>
    <phoneticPr fontId="3"/>
  </si>
  <si>
    <t>六戸町</t>
    <rPh sb="0" eb="3">
      <t>ロクノヘマチ</t>
    </rPh>
    <phoneticPr fontId="3"/>
  </si>
  <si>
    <t>三戸町</t>
    <rPh sb="0" eb="3">
      <t>サンノヘマチ</t>
    </rPh>
    <phoneticPr fontId="3"/>
  </si>
  <si>
    <t>五戸町</t>
    <rPh sb="0" eb="3">
      <t>ゴノヘマチ</t>
    </rPh>
    <phoneticPr fontId="3"/>
  </si>
  <si>
    <t>田子町</t>
    <rPh sb="0" eb="3">
      <t>タッコマチ</t>
    </rPh>
    <phoneticPr fontId="3"/>
  </si>
  <si>
    <t>階上町</t>
    <rPh sb="0" eb="2">
      <t>ハシカミ</t>
    </rPh>
    <rPh sb="2" eb="3">
      <t>マチ</t>
    </rPh>
    <phoneticPr fontId="3"/>
  </si>
  <si>
    <t>新郷村</t>
    <rPh sb="0" eb="3">
      <t>シンゴウムラ</t>
    </rPh>
    <phoneticPr fontId="3"/>
  </si>
  <si>
    <t>横浜町</t>
    <rPh sb="0" eb="2">
      <t>ヨコハマ</t>
    </rPh>
    <rPh sb="2" eb="3">
      <t>マチ</t>
    </rPh>
    <phoneticPr fontId="3"/>
  </si>
  <si>
    <t>六ヶ所村</t>
    <rPh sb="0" eb="4">
      <t>ロッカショムラ</t>
    </rPh>
    <phoneticPr fontId="3"/>
  </si>
  <si>
    <t>おいらせ町</t>
    <rPh sb="4" eb="5">
      <t>マチ</t>
    </rPh>
    <phoneticPr fontId="3"/>
  </si>
  <si>
    <t>平内町</t>
    <rPh sb="0" eb="3">
      <t>ヒラナイマチ</t>
    </rPh>
    <phoneticPr fontId="3"/>
  </si>
  <si>
    <t>蓬田村</t>
    <rPh sb="0" eb="3">
      <t>ヨモギタムラ</t>
    </rPh>
    <phoneticPr fontId="3"/>
  </si>
  <si>
    <t>今別町</t>
    <rPh sb="0" eb="3">
      <t>イマベツマチ</t>
    </rPh>
    <phoneticPr fontId="3"/>
  </si>
  <si>
    <t>田舎館村</t>
    <rPh sb="0" eb="4">
      <t>イナカダテムラ</t>
    </rPh>
    <phoneticPr fontId="3"/>
  </si>
  <si>
    <t>大間町</t>
    <rPh sb="0" eb="3">
      <t>オオママチ</t>
    </rPh>
    <phoneticPr fontId="3"/>
  </si>
  <si>
    <t>東通村</t>
    <rPh sb="0" eb="3">
      <t>ヒガシドオリムラ</t>
    </rPh>
    <phoneticPr fontId="3"/>
  </si>
  <si>
    <t>風間浦村</t>
    <rPh sb="0" eb="4">
      <t>カザマウラムラ</t>
    </rPh>
    <phoneticPr fontId="3"/>
  </si>
  <si>
    <t>大鰐町</t>
    <rPh sb="0" eb="3">
      <t>オオワニマチ</t>
    </rPh>
    <phoneticPr fontId="3"/>
  </si>
  <si>
    <t>別紙２</t>
    <rPh sb="0" eb="2">
      <t>ベッシ</t>
    </rPh>
    <phoneticPr fontId="3"/>
  </si>
  <si>
    <t>別紙３</t>
    <rPh sb="0" eb="2">
      <t>ベッシ</t>
    </rPh>
    <phoneticPr fontId="3"/>
  </si>
  <si>
    <t>別紙４</t>
    <rPh sb="0" eb="2">
      <t>ベッシ</t>
    </rPh>
    <phoneticPr fontId="3"/>
  </si>
  <si>
    <t>選挙立会人就任承諾日</t>
    <rPh sb="0" eb="2">
      <t>センキョ</t>
    </rPh>
    <rPh sb="2" eb="4">
      <t>タチアイ</t>
    </rPh>
    <rPh sb="4" eb="5">
      <t>ニン</t>
    </rPh>
    <rPh sb="5" eb="7">
      <t>シュウニン</t>
    </rPh>
    <rPh sb="7" eb="9">
      <t>ショウダク</t>
    </rPh>
    <rPh sb="9" eb="10">
      <t>ビ</t>
    </rPh>
    <phoneticPr fontId="3"/>
  </si>
  <si>
    <t>元号</t>
    <rPh sb="0" eb="2">
      <t>ゲンゴウ</t>
    </rPh>
    <phoneticPr fontId="3"/>
  </si>
  <si>
    <t>年</t>
    <rPh sb="0" eb="1">
      <t>ネン</t>
    </rPh>
    <phoneticPr fontId="3"/>
  </si>
  <si>
    <t>月</t>
    <rPh sb="0" eb="1">
      <t>ツキ</t>
    </rPh>
    <phoneticPr fontId="3"/>
  </si>
  <si>
    <t>日</t>
    <rPh sb="0" eb="1">
      <t>ニチ</t>
    </rPh>
    <phoneticPr fontId="3"/>
  </si>
  <si>
    <t>　次のとおり選挙運動用自動車の使用の契約を締結したので届け出ます。</t>
    <rPh sb="1" eb="2">
      <t>ツギ</t>
    </rPh>
    <phoneticPr fontId="3"/>
  </si>
  <si>
    <t>　次のとおりポスターの作成契約を締結したので届け出ます。</t>
    <rPh sb="1" eb="2">
      <t>ツギ</t>
    </rPh>
    <rPh sb="11" eb="13">
      <t>サクセイ</t>
    </rPh>
    <phoneticPr fontId="3"/>
  </si>
  <si>
    <t>５　金融機関名、口座名及び口座番号</t>
    <rPh sb="2" eb="4">
      <t>キンユウ</t>
    </rPh>
    <rPh sb="4" eb="6">
      <t>キカン</t>
    </rPh>
    <rPh sb="6" eb="7">
      <t>メイ</t>
    </rPh>
    <rPh sb="8" eb="10">
      <t>コウザ</t>
    </rPh>
    <rPh sb="10" eb="11">
      <t>メイ</t>
    </rPh>
    <rPh sb="11" eb="12">
      <t>オヨ</t>
    </rPh>
    <rPh sb="13" eb="15">
      <t>コウザ</t>
    </rPh>
    <rPh sb="15" eb="17">
      <t>バンゴウ</t>
    </rPh>
    <phoneticPr fontId="3"/>
  </si>
  <si>
    <t>金融機関名</t>
    <rPh sb="0" eb="2">
      <t>キンユウ</t>
    </rPh>
    <rPh sb="2" eb="4">
      <t>キカン</t>
    </rPh>
    <rPh sb="4" eb="5">
      <t>メイ</t>
    </rPh>
    <phoneticPr fontId="3"/>
  </si>
  <si>
    <t>金融機関コード</t>
    <rPh sb="0" eb="2">
      <t>キンユウ</t>
    </rPh>
    <rPh sb="2" eb="4">
      <t>キカン</t>
    </rPh>
    <phoneticPr fontId="3"/>
  </si>
  <si>
    <t>預金種別</t>
    <rPh sb="0" eb="2">
      <t>ヨキン</t>
    </rPh>
    <rPh sb="2" eb="4">
      <t>シュベツ</t>
    </rPh>
    <phoneticPr fontId="3"/>
  </si>
  <si>
    <t>口座名</t>
    <rPh sb="0" eb="3">
      <t>コウザメイ</t>
    </rPh>
    <phoneticPr fontId="3"/>
  </si>
  <si>
    <t>本・支店名</t>
    <rPh sb="0" eb="1">
      <t>ホン</t>
    </rPh>
    <rPh sb="2" eb="5">
      <t>シテンメイ</t>
    </rPh>
    <phoneticPr fontId="3"/>
  </si>
  <si>
    <t>支店コード</t>
    <rPh sb="0" eb="2">
      <t>シテン</t>
    </rPh>
    <phoneticPr fontId="3"/>
  </si>
  <si>
    <t>口座番号</t>
    <rPh sb="0" eb="2">
      <t>コウザ</t>
    </rPh>
    <rPh sb="2" eb="4">
      <t>バンゴウ</t>
    </rPh>
    <phoneticPr fontId="3"/>
  </si>
  <si>
    <t>氏名又は名称及び住所</t>
    <rPh sb="6" eb="7">
      <t>オヨ</t>
    </rPh>
    <rPh sb="8" eb="10">
      <t>ジュウショ</t>
    </rPh>
    <phoneticPr fontId="3"/>
  </si>
  <si>
    <t>並びに法人にあっては</t>
    <phoneticPr fontId="3"/>
  </si>
  <si>
    <t>その代表者の氏名</t>
    <phoneticPr fontId="3"/>
  </si>
  <si>
    <t>◎　提出する様式に押印欄がある場合は、忘れずに押印してください。</t>
    <rPh sb="2" eb="4">
      <t>テイシュツ</t>
    </rPh>
    <rPh sb="6" eb="8">
      <t>ヨウシキ</t>
    </rPh>
    <rPh sb="9" eb="11">
      <t>オウイン</t>
    </rPh>
    <rPh sb="11" eb="12">
      <t>ラン</t>
    </rPh>
    <rPh sb="15" eb="17">
      <t>バアイ</t>
    </rPh>
    <rPh sb="19" eb="20">
      <t>ワス</t>
    </rPh>
    <rPh sb="23" eb="25">
      <t>オウイン</t>
    </rPh>
    <phoneticPr fontId="3"/>
  </si>
  <si>
    <t>自動車の借入れ</t>
    <rPh sb="0" eb="3">
      <t>ジドウシャ</t>
    </rPh>
    <rPh sb="4" eb="5">
      <t>カ</t>
    </rPh>
    <rPh sb="5" eb="6">
      <t>イ</t>
    </rPh>
    <phoneticPr fontId="3"/>
  </si>
  <si>
    <t>４　確認申請金額</t>
    <rPh sb="2" eb="4">
      <t>カクニン</t>
    </rPh>
    <rPh sb="4" eb="6">
      <t>シンセイ</t>
    </rPh>
    <rPh sb="6" eb="8">
      <t>キンガク</t>
    </rPh>
    <phoneticPr fontId="3"/>
  </si>
  <si>
    <t>３　燃料の供給を受ける選挙運動用自動車の自動車登録番号</t>
    <rPh sb="2" eb="4">
      <t>ネンリョウ</t>
    </rPh>
    <rPh sb="5" eb="7">
      <t>キョウキュウ</t>
    </rPh>
    <rPh sb="8" eb="9">
      <t>ウ</t>
    </rPh>
    <rPh sb="11" eb="13">
      <t>センキョ</t>
    </rPh>
    <rPh sb="13" eb="16">
      <t>ウンドウヨウ</t>
    </rPh>
    <rPh sb="16" eb="19">
      <t>ジドウシャ</t>
    </rPh>
    <rPh sb="20" eb="23">
      <t>ジドウシャ</t>
    </rPh>
    <rPh sb="23" eb="25">
      <t>トウロク</t>
    </rPh>
    <rPh sb="25" eb="27">
      <t>バンゴウ</t>
    </rPh>
    <phoneticPr fontId="3"/>
  </si>
  <si>
    <t>４　確認金額</t>
    <rPh sb="2" eb="4">
      <t>カクニン</t>
    </rPh>
    <rPh sb="4" eb="6">
      <t>キンガク</t>
    </rPh>
    <phoneticPr fontId="3"/>
  </si>
  <si>
    <t>契約の相手方の氏名又は名称及び住所並びに法人にあってはその代表者の氏名</t>
    <phoneticPr fontId="3"/>
  </si>
  <si>
    <t>ビラ作成契約届出書</t>
    <rPh sb="2" eb="4">
      <t>サクセイ</t>
    </rPh>
    <phoneticPr fontId="3"/>
  </si>
  <si>
    <t>　次のとおりビラの作成契約を締結したので届け出ます。</t>
    <rPh sb="1" eb="2">
      <t>ツギ</t>
    </rPh>
    <rPh sb="9" eb="11">
      <t>サクセイ</t>
    </rPh>
    <phoneticPr fontId="3"/>
  </si>
  <si>
    <t>　　　　　　　　　　　　</t>
    <phoneticPr fontId="3"/>
  </si>
  <si>
    <t>ビラ作成枚数確認申請書</t>
    <rPh sb="2" eb="4">
      <t>サクセイ</t>
    </rPh>
    <rPh sb="4" eb="6">
      <t>マイスウ</t>
    </rPh>
    <rPh sb="6" eb="8">
      <t>カクニン</t>
    </rPh>
    <rPh sb="8" eb="11">
      <t>シンセイショ</t>
    </rPh>
    <phoneticPr fontId="3"/>
  </si>
  <si>
    <t>　　　めのものです。</t>
    <phoneticPr fontId="3"/>
  </si>
  <si>
    <t>　　　て記載してください。</t>
    <phoneticPr fontId="3"/>
  </si>
  <si>
    <t>　　　　　　　　　　</t>
    <phoneticPr fontId="3"/>
  </si>
  <si>
    <t>ビラ作成枚数確認書</t>
    <rPh sb="2" eb="4">
      <t>サクセイ</t>
    </rPh>
    <rPh sb="4" eb="6">
      <t>マイスウ</t>
    </rPh>
    <rPh sb="6" eb="9">
      <t>カクニンショ</t>
    </rPh>
    <phoneticPr fontId="3"/>
  </si>
  <si>
    <t>　　　者は、青森県に支払を請求することはできません。</t>
    <phoneticPr fontId="3"/>
  </si>
  <si>
    <t>　⇒</t>
    <phoneticPr fontId="3"/>
  </si>
  <si>
    <t>ビラ作成証明書</t>
    <rPh sb="2" eb="4">
      <t>サクセイ</t>
    </rPh>
    <rPh sb="4" eb="7">
      <t>ショウメイショ</t>
    </rPh>
    <phoneticPr fontId="3"/>
  </si>
  <si>
    <t>　次のとおりビラを作成したものであることを証明します。</t>
    <rPh sb="1" eb="2">
      <t>ツギ</t>
    </rPh>
    <rPh sb="9" eb="11">
      <t>サクセイ</t>
    </rPh>
    <phoneticPr fontId="3"/>
  </si>
  <si>
    <t>ビラ作成業者の氏名又は</t>
    <rPh sb="2" eb="4">
      <t>サクセイ</t>
    </rPh>
    <rPh sb="4" eb="6">
      <t>ギョウシャ</t>
    </rPh>
    <rPh sb="7" eb="9">
      <t>シメイ</t>
    </rPh>
    <rPh sb="9" eb="10">
      <t>マタ</t>
    </rPh>
    <phoneticPr fontId="3"/>
  </si>
  <si>
    <t>　　　い。</t>
    <phoneticPr fontId="3"/>
  </si>
  <si>
    <t>　　　青森県に支払を請求することはできません。</t>
    <phoneticPr fontId="3"/>
  </si>
  <si>
    <t xml:space="preserve">        イ　確認された作成枚数が50,000枚以下の場合</t>
    <rPh sb="10" eb="12">
      <t>カクニン</t>
    </rPh>
    <rPh sb="15" eb="17">
      <t>サクセイ</t>
    </rPh>
    <rPh sb="17" eb="19">
      <t>マイスウ</t>
    </rPh>
    <rPh sb="26" eb="27">
      <t>マイ</t>
    </rPh>
    <rPh sb="27" eb="29">
      <t>イカ</t>
    </rPh>
    <rPh sb="30" eb="32">
      <t>バアイ</t>
    </rPh>
    <phoneticPr fontId="3"/>
  </si>
  <si>
    <t>　ロ　確認された作成枚数が50,000枚を超える場合</t>
    <rPh sb="3" eb="5">
      <t>カクニン</t>
    </rPh>
    <rPh sb="8" eb="10">
      <t>サクセイ</t>
    </rPh>
    <rPh sb="10" eb="12">
      <t>マイスウ</t>
    </rPh>
    <rPh sb="19" eb="20">
      <t>マイ</t>
    </rPh>
    <rPh sb="21" eb="22">
      <t>コ</t>
    </rPh>
    <rPh sb="24" eb="26">
      <t>バアイ</t>
    </rPh>
    <phoneticPr fontId="3"/>
  </si>
  <si>
    <t>当該作成枚数</t>
    <rPh sb="0" eb="2">
      <t>トウガイ</t>
    </rPh>
    <rPh sb="2" eb="4">
      <t>サクセイ</t>
    </rPh>
    <rPh sb="4" eb="6">
      <t>マイスウ</t>
    </rPh>
    <phoneticPr fontId="3"/>
  </si>
  <si>
    <t>＝単価(１銭未満の端数は切上げ)</t>
    <rPh sb="5" eb="6">
      <t>ゼニ</t>
    </rPh>
    <phoneticPr fontId="3"/>
  </si>
  <si>
    <t>単価×当該作成枚数＝限度額</t>
    <rPh sb="3" eb="5">
      <t>トウガイ</t>
    </rPh>
    <rPh sb="5" eb="7">
      <t>サクセイ</t>
    </rPh>
    <phoneticPr fontId="3"/>
  </si>
  <si>
    <t>３</t>
    <phoneticPr fontId="3"/>
  </si>
  <si>
    <t>（ビラの作成）</t>
    <rPh sb="4" eb="6">
      <t>サクセイ</t>
    </rPh>
    <phoneticPr fontId="3"/>
  </si>
  <si>
    <t>４　請求及び支払</t>
    <phoneticPr fontId="3"/>
  </si>
  <si>
    <t>　  この契約に基づく契約金額については、乙は、青森県に対し請求するものとし、甲はこれに</t>
    <phoneticPr fontId="3"/>
  </si>
  <si>
    <t>　必要な手続きを遅滞なく行うものとする。</t>
    <phoneticPr fontId="3"/>
  </si>
  <si>
    <t xml:space="preserve">    なお、青森県に請求する金額が、契約金額に満たないときは、甲は乙に対し、不足額を速や</t>
    <phoneticPr fontId="3"/>
  </si>
  <si>
    <t>　かに支払うものとする。</t>
    <phoneticPr fontId="3"/>
  </si>
  <si>
    <t xml:space="preserve">    ただし、甲が公職選挙法第９３条（供託物の没収）の規定に該当した場合は、乙は青森県に</t>
    <phoneticPr fontId="3"/>
  </si>
  <si>
    <t>　は請求できない。</t>
    <phoneticPr fontId="3"/>
  </si>
  <si>
    <t>選挙運動用ビラ作成契約書</t>
    <rPh sb="0" eb="2">
      <t>センキョ</t>
    </rPh>
    <rPh sb="2" eb="5">
      <t>ウンドウヨウ</t>
    </rPh>
    <rPh sb="7" eb="9">
      <t>サクセイ</t>
    </rPh>
    <rPh sb="9" eb="12">
      <t>ケイヤクショ</t>
    </rPh>
    <phoneticPr fontId="3"/>
  </si>
  <si>
    <t xml:space="preserve">    公職選挙法第１４２条に定める選挙運動用ビラ</t>
    <phoneticPr fontId="3"/>
  </si>
  <si>
    <t>別紙６</t>
    <rPh sb="0" eb="2">
      <t>ベッシ</t>
    </rPh>
    <phoneticPr fontId="3"/>
  </si>
  <si>
    <t>　確認番号</t>
    <rPh sb="1" eb="3">
      <t>カクニン</t>
    </rPh>
    <rPh sb="3" eb="5">
      <t>バンゴウ</t>
    </rPh>
    <phoneticPr fontId="3"/>
  </si>
  <si>
    <t>　次のとおり選挙運動用自動車を使用したものであることを証明します。</t>
    <rPh sb="1" eb="2">
      <t>ツギ</t>
    </rPh>
    <phoneticPr fontId="3"/>
  </si>
  <si>
    <t>備考１　この証明書は、使用の実績に基づいて、運送事業者等ごとに別々に作成し、候補者から運</t>
    <rPh sb="11" eb="13">
      <t>シヨウ</t>
    </rPh>
    <rPh sb="14" eb="16">
      <t>ジッセキ</t>
    </rPh>
    <rPh sb="17" eb="18">
      <t>モト</t>
    </rPh>
    <phoneticPr fontId="3"/>
  </si>
  <si>
    <t xml:space="preserve">    ７　５の場合には候補者の指定した契約以外の契約及び６の場合には、候補者の指定した選挙</t>
    <rPh sb="27" eb="28">
      <t>オヨ</t>
    </rPh>
    <phoneticPr fontId="3"/>
  </si>
  <si>
    <t>燃料供給金額</t>
    <rPh sb="0" eb="2">
      <t>ネンリョウ</t>
    </rPh>
    <rPh sb="2" eb="3">
      <t>キョウ</t>
    </rPh>
    <rPh sb="3" eb="4">
      <t>キュウ</t>
    </rPh>
    <rPh sb="4" eb="6">
      <t>キンガク</t>
    </rPh>
    <phoneticPr fontId="3"/>
  </si>
  <si>
    <t>燃料の供給を受けた選挙運動用自動車の自動車登録番号</t>
    <rPh sb="0" eb="2">
      <t>ネンリョウ</t>
    </rPh>
    <rPh sb="3" eb="5">
      <t>キョウキュウ</t>
    </rPh>
    <rPh sb="6" eb="7">
      <t>ウ</t>
    </rPh>
    <rPh sb="9" eb="11">
      <t>センキョ</t>
    </rPh>
    <rPh sb="11" eb="14">
      <t>ウンドウヨウ</t>
    </rPh>
    <rPh sb="14" eb="17">
      <t>ジドウシャ</t>
    </rPh>
    <rPh sb="18" eb="21">
      <t>ジドウシャ</t>
    </rPh>
    <rPh sb="21" eb="23">
      <t>トウロク</t>
    </rPh>
    <rPh sb="23" eb="25">
      <t>バンゴウ</t>
    </rPh>
    <phoneticPr fontId="3"/>
  </si>
  <si>
    <t>備　　考</t>
    <rPh sb="0" eb="1">
      <t>ソナエ</t>
    </rPh>
    <rPh sb="3" eb="4">
      <t>コウ</t>
    </rPh>
    <phoneticPr fontId="3"/>
  </si>
  <si>
    <t>燃料の供給を受けた選挙運動用自動車の自動車登録番号　</t>
    <rPh sb="0" eb="2">
      <t>ネンリョウ</t>
    </rPh>
    <rPh sb="3" eb="5">
      <t>キョウキュウ</t>
    </rPh>
    <rPh sb="6" eb="7">
      <t>ウ</t>
    </rPh>
    <rPh sb="9" eb="11">
      <t>センキョ</t>
    </rPh>
    <rPh sb="11" eb="14">
      <t>ウンドウヨウ</t>
    </rPh>
    <rPh sb="14" eb="17">
      <t>ジドウシャ</t>
    </rPh>
    <rPh sb="18" eb="21">
      <t>ジドウシャ</t>
    </rPh>
    <rPh sb="21" eb="23">
      <t>トウロク</t>
    </rPh>
    <rPh sb="23" eb="25">
      <t>バンゴウ</t>
    </rPh>
    <phoneticPr fontId="3"/>
  </si>
  <si>
    <t>備考１　この証明書は、使用の実績に基づいて、燃料供給業者ごとに別々に作成し、給油伝票（燃</t>
    <rPh sb="11" eb="13">
      <t>シヨウ</t>
    </rPh>
    <rPh sb="14" eb="16">
      <t>ジッセキ</t>
    </rPh>
    <rPh sb="17" eb="18">
      <t>モト</t>
    </rPh>
    <rPh sb="38" eb="40">
      <t>キュウユ</t>
    </rPh>
    <rPh sb="40" eb="42">
      <t>デンピョウ</t>
    </rPh>
    <rPh sb="43" eb="44">
      <t>ネン</t>
    </rPh>
    <phoneticPr fontId="3"/>
  </si>
  <si>
    <t>　　２　「燃料の供給を受けた選挙運動用自動車の自動車登録番号」欄には、契約届出書に記載さ</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1" eb="32">
      <t>ラン</t>
    </rPh>
    <rPh sb="35" eb="37">
      <t>ケイヤク</t>
    </rPh>
    <rPh sb="37" eb="40">
      <t>トドケデショ</t>
    </rPh>
    <rPh sb="41" eb="43">
      <t>キサイ</t>
    </rPh>
    <phoneticPr fontId="3"/>
  </si>
  <si>
    <t xml:space="preserve">    ４　燃料供給業者が青森県に支払を請求するときは、この証明書及び給油伝票の写しを請求書</t>
    <rPh sb="33" eb="34">
      <t>オヨ</t>
    </rPh>
    <rPh sb="35" eb="37">
      <t>キュウユ</t>
    </rPh>
    <rPh sb="37" eb="39">
      <t>デンピョウ</t>
    </rPh>
    <rPh sb="40" eb="41">
      <t>ウツ</t>
    </rPh>
    <phoneticPr fontId="3"/>
  </si>
  <si>
    <t>　　５　この証明書を発行した候補者について供託物が没収された場合には、燃料供給業者は、青</t>
    <rPh sb="43" eb="44">
      <t>アオ</t>
    </rPh>
    <phoneticPr fontId="3"/>
  </si>
  <si>
    <t>　次のとおり運転手を使用したものであることを証明します。</t>
    <rPh sb="1" eb="2">
      <t>ツギ</t>
    </rPh>
    <rPh sb="6" eb="9">
      <t>ウンテンシュ</t>
    </rPh>
    <phoneticPr fontId="3"/>
  </si>
  <si>
    <t>　次のとおりポスターを作成したものであることを証明します。</t>
    <rPh sb="1" eb="2">
      <t>ツギ</t>
    </rPh>
    <rPh sb="11" eb="13">
      <t>サクセイ</t>
    </rPh>
    <phoneticPr fontId="3"/>
  </si>
  <si>
    <t>）×</t>
    <phoneticPr fontId="3"/>
  </si>
  <si>
    <t>台</t>
    <rPh sb="0" eb="1">
      <t>ダイ</t>
    </rPh>
    <phoneticPr fontId="3"/>
  </si>
  <si>
    <t>＝</t>
    <phoneticPr fontId="3"/>
  </si>
  <si>
    <t>×</t>
    <phoneticPr fontId="3"/>
  </si>
  <si>
    <t>借入れ金額　(ｲ)</t>
    <rPh sb="0" eb="2">
      <t>カリイ</t>
    </rPh>
    <rPh sb="3" eb="4">
      <t>キン</t>
    </rPh>
    <rPh sb="4" eb="5">
      <t>ガク</t>
    </rPh>
    <phoneticPr fontId="3"/>
  </si>
  <si>
    <t>＝</t>
    <phoneticPr fontId="3"/>
  </si>
  <si>
    <t>販売金額(ｲ)</t>
    <rPh sb="0" eb="2">
      <t>ハンバイ</t>
    </rPh>
    <rPh sb="2" eb="4">
      <t>キンガク</t>
    </rPh>
    <phoneticPr fontId="3"/>
  </si>
  <si>
    <t>報　　　酬(ｲ)</t>
    <rPh sb="0" eb="1">
      <t>ホウ</t>
    </rPh>
    <rPh sb="4" eb="5">
      <t>シュウ</t>
    </rPh>
    <phoneticPr fontId="3"/>
  </si>
  <si>
    <t>（１）　自動車の借入れ</t>
    <rPh sb="4" eb="7">
      <t>ジドウシャ</t>
    </rPh>
    <rPh sb="8" eb="10">
      <t>カリイ</t>
    </rPh>
    <phoneticPr fontId="3"/>
  </si>
  <si>
    <t>（２）　燃料代</t>
    <rPh sb="4" eb="6">
      <t>ネンリョウ</t>
    </rPh>
    <rPh sb="6" eb="7">
      <t>ダイ</t>
    </rPh>
    <phoneticPr fontId="3"/>
  </si>
  <si>
    <t>（３）　運転手</t>
    <rPh sb="4" eb="7">
      <t>ウンテンシュ</t>
    </rPh>
    <phoneticPr fontId="3"/>
  </si>
  <si>
    <t>請求合計金額</t>
    <rPh sb="0" eb="2">
      <t>セイキュウ</t>
    </rPh>
    <rPh sb="2" eb="4">
      <t>ゴウケイ</t>
    </rPh>
    <rPh sb="4" eb="6">
      <t>キンガク</t>
    </rPh>
    <phoneticPr fontId="3"/>
  </si>
  <si>
    <t>　　　用自動車の自動車登録番号を記載してください。</t>
    <rPh sb="3" eb="4">
      <t>ヨウ</t>
    </rPh>
    <rPh sb="4" eb="7">
      <t>ジドウシャ</t>
    </rPh>
    <rPh sb="8" eb="11">
      <t>ジドウシャ</t>
    </rPh>
    <rPh sb="11" eb="13">
      <t>トウロク</t>
    </rPh>
    <rPh sb="13" eb="15">
      <t>バンゴウ</t>
    </rPh>
    <rPh sb="16" eb="18">
      <t>キサイ</t>
    </rPh>
    <phoneticPr fontId="3"/>
  </si>
  <si>
    <t>⇒選挙期日現在の満年齢（自動計算）</t>
    <rPh sb="1" eb="3">
      <t>センキョ</t>
    </rPh>
    <rPh sb="3" eb="5">
      <t>キジツ</t>
    </rPh>
    <rPh sb="5" eb="7">
      <t>ゲンザイ</t>
    </rPh>
    <rPh sb="8" eb="11">
      <t>マンネンレイ</t>
    </rPh>
    <rPh sb="12" eb="14">
      <t>ジドウ</t>
    </rPh>
    <rPh sb="14" eb="16">
      <t>ケイサン</t>
    </rPh>
    <phoneticPr fontId="3"/>
  </si>
  <si>
    <t>　　３　「燃料の供給を受けた選挙運動用自動車の自動車登録番号」欄には、契約届出書に記載された選挙運動</t>
    <rPh sb="5" eb="7">
      <t>ネンリョウ</t>
    </rPh>
    <rPh sb="8" eb="10">
      <t>キョウキュウ</t>
    </rPh>
    <rPh sb="11" eb="12">
      <t>ウ</t>
    </rPh>
    <rPh sb="14" eb="22">
      <t>センキョウンドウヨウジドウシャ</t>
    </rPh>
    <rPh sb="23" eb="30">
      <t>ジドウシャトウロクバンゴウ</t>
    </rPh>
    <rPh sb="31" eb="32">
      <t>ラン</t>
    </rPh>
    <rPh sb="35" eb="37">
      <t>ケイヤク</t>
    </rPh>
    <rPh sb="37" eb="40">
      <t>トドケデショ</t>
    </rPh>
    <phoneticPr fontId="3"/>
  </si>
  <si>
    <t>　　４　「燃料の供給を受けた選挙運動用自動車の自動車登録番号」欄及び「（イ）」欄は、燃料の供給を受け</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1" eb="32">
      <t>ラン</t>
    </rPh>
    <rPh sb="32" eb="33">
      <t>オヨ</t>
    </rPh>
    <rPh sb="39" eb="40">
      <t>ラン</t>
    </rPh>
    <phoneticPr fontId="3"/>
  </si>
  <si>
    <t>　　　た日ごとに記載してください。</t>
    <rPh sb="8" eb="10">
      <t>キサイ</t>
    </rPh>
    <phoneticPr fontId="3"/>
  </si>
  <si>
    <t>公営3内訳１</t>
    <rPh sb="0" eb="2">
      <t>コウエイ</t>
    </rPh>
    <rPh sb="3" eb="5">
      <t>ウチワケ</t>
    </rPh>
    <phoneticPr fontId="3"/>
  </si>
  <si>
    <t>公営3内訳２</t>
    <rPh sb="0" eb="2">
      <t>コウエイ</t>
    </rPh>
    <rPh sb="3" eb="5">
      <t>ウチワケ</t>
    </rPh>
    <phoneticPr fontId="3"/>
  </si>
  <si>
    <t>公営3別紙内訳１　請求内訳書（運送契約）</t>
    <rPh sb="0" eb="2">
      <t>コウエイ</t>
    </rPh>
    <rPh sb="3" eb="5">
      <t>ベッシ</t>
    </rPh>
    <rPh sb="5" eb="7">
      <t>ウチワケ</t>
    </rPh>
    <rPh sb="9" eb="11">
      <t>セイキュウ</t>
    </rPh>
    <rPh sb="11" eb="14">
      <t>ウチワケショ</t>
    </rPh>
    <rPh sb="15" eb="17">
      <t>ウンソウ</t>
    </rPh>
    <rPh sb="17" eb="19">
      <t>ケイヤク</t>
    </rPh>
    <phoneticPr fontId="3"/>
  </si>
  <si>
    <t>公営3別紙内訳２　請求内訳書（運送契約以外の場合）</t>
    <rPh sb="0" eb="2">
      <t>コウエイ</t>
    </rPh>
    <rPh sb="3" eb="5">
      <t>ベッシ</t>
    </rPh>
    <rPh sb="5" eb="7">
      <t>ウチワケ</t>
    </rPh>
    <rPh sb="9" eb="11">
      <t>セイキュウ</t>
    </rPh>
    <rPh sb="11" eb="14">
      <t>ウチワケショ</t>
    </rPh>
    <rPh sb="15" eb="17">
      <t>ウンソウ</t>
    </rPh>
    <rPh sb="17" eb="19">
      <t>ケイヤク</t>
    </rPh>
    <rPh sb="19" eb="21">
      <t>イガイ</t>
    </rPh>
    <rPh sb="22" eb="24">
      <t>バアイ</t>
    </rPh>
    <phoneticPr fontId="3"/>
  </si>
  <si>
    <t>一般乗用旅客自動車運送事業者との運送契約による場合</t>
    <rPh sb="0" eb="2">
      <t>イッパン</t>
    </rPh>
    <rPh sb="2" eb="4">
      <t>ジョウヨウ</t>
    </rPh>
    <rPh sb="4" eb="6">
      <t>リョカク</t>
    </rPh>
    <rPh sb="6" eb="9">
      <t>ジドウシャ</t>
    </rPh>
    <rPh sb="9" eb="11">
      <t>ウンソウ</t>
    </rPh>
    <rPh sb="11" eb="13">
      <t>ジギョウ</t>
    </rPh>
    <phoneticPr fontId="3"/>
  </si>
  <si>
    <t>えて申請します。</t>
    <phoneticPr fontId="3"/>
  </si>
  <si>
    <t>運送契約金額（円）</t>
    <rPh sb="0" eb="2">
      <t>ウンソウ</t>
    </rPh>
    <rPh sb="2" eb="4">
      <t>ケイヤク</t>
    </rPh>
    <rPh sb="4" eb="6">
      <t>キンガク</t>
    </rPh>
    <rPh sb="7" eb="8">
      <t>エン</t>
    </rPh>
    <phoneticPr fontId="3"/>
  </si>
  <si>
    <t>契約金額（円）</t>
    <rPh sb="0" eb="2">
      <t>ケイヤク</t>
    </rPh>
    <rPh sb="2" eb="4">
      <t>キンガク</t>
    </rPh>
    <rPh sb="5" eb="6">
      <t>エン</t>
    </rPh>
    <phoneticPr fontId="3"/>
  </si>
  <si>
    <t>黄色のセルのみ入力してください。（以下、同じ）</t>
    <rPh sb="0" eb="2">
      <t>キイロ</t>
    </rPh>
    <rPh sb="7" eb="9">
      <t>ニュウリョク</t>
    </rPh>
    <rPh sb="17" eb="19">
      <t>イカ</t>
    </rPh>
    <rPh sb="20" eb="21">
      <t>オナ</t>
    </rPh>
    <phoneticPr fontId="3"/>
  </si>
  <si>
    <t>運送事業者等の氏名又は名</t>
    <rPh sb="0" eb="2">
      <t>ウンソウ</t>
    </rPh>
    <rPh sb="2" eb="5">
      <t>ジギョウシャ</t>
    </rPh>
    <rPh sb="5" eb="6">
      <t>トウ</t>
    </rPh>
    <rPh sb="7" eb="9">
      <t>シメイ</t>
    </rPh>
    <rPh sb="9" eb="10">
      <t>マタ</t>
    </rPh>
    <rPh sb="11" eb="12">
      <t>ナ</t>
    </rPh>
    <phoneticPr fontId="3"/>
  </si>
  <si>
    <t>←　和暦で入力してください。</t>
    <rPh sb="2" eb="3">
      <t>ワ</t>
    </rPh>
    <rPh sb="3" eb="4">
      <t>コヨミ</t>
    </rPh>
    <rPh sb="5" eb="7">
      <t>ニュウリョク</t>
    </rPh>
    <phoneticPr fontId="3"/>
  </si>
  <si>
    <t>（和暦で入力してください。）</t>
    <rPh sb="1" eb="2">
      <t>ワ</t>
    </rPh>
    <rPh sb="2" eb="3">
      <t>レキ</t>
    </rPh>
    <rPh sb="4" eb="6">
      <t>ニュウリョク</t>
    </rPh>
    <phoneticPr fontId="3"/>
  </si>
  <si>
    <t>※</t>
    <phoneticPr fontId="3"/>
  </si>
  <si>
    <t>注意１　「使用する者の別」の欄には、選挙運動のために使用する事務員にあっては「事務員」と、専ら公職</t>
    <phoneticPr fontId="3"/>
  </si>
  <si>
    <t>　　　動のために使用する者にあっては「車上運動員」と、専ら手話通訳のために使用する者にあっては「手</t>
    <phoneticPr fontId="3"/>
  </si>
  <si>
    <t>契約の相手方の氏名又は名称及び住所並びに法人にあってはその代表者の氏名</t>
    <phoneticPr fontId="3"/>
  </si>
  <si>
    <t>１</t>
    <phoneticPr fontId="3"/>
  </si>
  <si>
    <t>○をしてください。）</t>
    <phoneticPr fontId="3"/>
  </si>
  <si>
    <t>　　　送事業者等に提出してください。</t>
    <phoneticPr fontId="3"/>
  </si>
  <si>
    <t xml:space="preserve">    ２　運送事業者等が青森県に支払を請求するときは、この証明書を請求書に添付してください。</t>
    <phoneticPr fontId="3"/>
  </si>
  <si>
    <t xml:space="preserve">    ３　この証明書を発行した候補者について供託物が没収された場合には、運送事業者等は、青</t>
    <phoneticPr fontId="3"/>
  </si>
  <si>
    <t>　　　森県に支払を請求することはできません。</t>
    <phoneticPr fontId="3"/>
  </si>
  <si>
    <t xml:space="preserve">    ５　同一の日において一般乗用旅客自動車運送事業者との運送契約（「運送等契約区分」欄の</t>
    <phoneticPr fontId="3"/>
  </si>
  <si>
    <t>　　　１）とそれ以外の契約（「運送等契約区分」欄の２）とのいずれもが締結された場合には、</t>
    <phoneticPr fontId="3"/>
  </si>
  <si>
    <t xml:space="preserve">    ６　同一の日において一般乗用旅客自動車運送事業者との運送契約又はそれ以外の契約により</t>
    <phoneticPr fontId="3"/>
  </si>
  <si>
    <t>　　　２台以上の選挙運動用自動車が使用される場合には、公費負担の対象となるのは候補者の指</t>
    <phoneticPr fontId="3"/>
  </si>
  <si>
    <t>　　　運動用自動車以外の選挙運動用自動車については、青森県に支払を請求することはできませ</t>
    <phoneticPr fontId="3"/>
  </si>
  <si>
    <t>　　　ん。</t>
    <phoneticPr fontId="3"/>
  </si>
  <si>
    <t>３</t>
    <phoneticPr fontId="3"/>
  </si>
  <si>
    <t>ふりがな</t>
    <phoneticPr fontId="3"/>
  </si>
  <si>
    <t>　　　　　　　　　　　　</t>
    <phoneticPr fontId="3"/>
  </si>
  <si>
    <t>　　　してください。</t>
    <phoneticPr fontId="3"/>
  </si>
  <si>
    <t>　　　　　　　　　　　　　　　　　　　　　</t>
    <phoneticPr fontId="3"/>
  </si>
  <si>
    <t>西目屋村</t>
    <rPh sb="0" eb="3">
      <t>ニシメヤ</t>
    </rPh>
    <rPh sb="3" eb="4">
      <t>ムラ</t>
    </rPh>
    <phoneticPr fontId="3"/>
  </si>
  <si>
    <t>㍑</t>
    <phoneticPr fontId="3"/>
  </si>
  <si>
    <t>　　　提出してください。</t>
    <phoneticPr fontId="3"/>
  </si>
  <si>
    <t>　　　るためのものです。</t>
    <phoneticPr fontId="3"/>
  </si>
  <si>
    <t>　　　　　　　　　　</t>
    <phoneticPr fontId="3"/>
  </si>
  <si>
    <t>公営3その１</t>
    <rPh sb="0" eb="2">
      <t>コウエイ</t>
    </rPh>
    <phoneticPr fontId="3"/>
  </si>
  <si>
    <t>公営3その２</t>
    <rPh sb="0" eb="2">
      <t>コウエイ</t>
    </rPh>
    <phoneticPr fontId="3"/>
  </si>
  <si>
    <t>請求書（運送契約以外の場合）</t>
    <rPh sb="0" eb="2">
      <t>セイキュウ</t>
    </rPh>
    <rPh sb="4" eb="6">
      <t>ウンソウ</t>
    </rPh>
    <rPh sb="6" eb="8">
      <t>ケイヤク</t>
    </rPh>
    <rPh sb="8" eb="10">
      <t>イガイ</t>
    </rPh>
    <rPh sb="11" eb="13">
      <t>バアイ</t>
    </rPh>
    <phoneticPr fontId="3"/>
  </si>
  <si>
    <t>車輌賃貸借契約書例（自動車の借入れ契約用）</t>
    <phoneticPr fontId="3"/>
  </si>
  <si>
    <t>選挙運動用自動車燃料供給契約書例（燃料供給の契約用）</t>
    <phoneticPr fontId="3"/>
  </si>
  <si>
    <t>自動車運転契約書例（運転手の雇用契約用）</t>
    <phoneticPr fontId="3"/>
  </si>
  <si>
    <t>様式２２</t>
    <rPh sb="0" eb="2">
      <t>ヨウシキ</t>
    </rPh>
    <phoneticPr fontId="3"/>
  </si>
  <si>
    <t>様式２０</t>
    <rPh sb="0" eb="2">
      <t>ヨウシキ</t>
    </rPh>
    <phoneticPr fontId="3"/>
  </si>
  <si>
    <t>開票立会人入力シート</t>
    <rPh sb="0" eb="2">
      <t>カイヒョウ</t>
    </rPh>
    <rPh sb="2" eb="4">
      <t>タチアイ</t>
    </rPh>
    <rPh sb="4" eb="5">
      <t>ニン</t>
    </rPh>
    <rPh sb="5" eb="7">
      <t>ニュウリョク</t>
    </rPh>
    <phoneticPr fontId="3"/>
  </si>
  <si>
    <t>様式２１</t>
    <rPh sb="0" eb="2">
      <t>ヨウシキ</t>
    </rPh>
    <phoneticPr fontId="3"/>
  </si>
  <si>
    <t>選挙運動のために頒布するビラについて（届出）</t>
    <rPh sb="0" eb="2">
      <t>センキョ</t>
    </rPh>
    <rPh sb="2" eb="4">
      <t>ウンドウ</t>
    </rPh>
    <rPh sb="8" eb="10">
      <t>ハンプ</t>
    </rPh>
    <rPh sb="19" eb="21">
      <t>トドケデ</t>
    </rPh>
    <phoneticPr fontId="3"/>
  </si>
  <si>
    <t>　公職選挙法第１４２条第１項の規定により、選挙運動のために頒布するビラを下記のと</t>
    <rPh sb="1" eb="3">
      <t>コウショク</t>
    </rPh>
    <rPh sb="3" eb="6">
      <t>センキョホウ</t>
    </rPh>
    <rPh sb="11" eb="12">
      <t>ダイ</t>
    </rPh>
    <rPh sb="13" eb="14">
      <t>コウ</t>
    </rPh>
    <rPh sb="21" eb="23">
      <t>センキョ</t>
    </rPh>
    <rPh sb="23" eb="25">
      <t>ウンドウ</t>
    </rPh>
    <rPh sb="29" eb="31">
      <t>ハンプ</t>
    </rPh>
    <rPh sb="36" eb="38">
      <t>カキ</t>
    </rPh>
    <phoneticPr fontId="3"/>
  </si>
  <si>
    <t>おり届け出ます。</t>
    <rPh sb="2" eb="3">
      <t>トド</t>
    </rPh>
    <rPh sb="4" eb="5">
      <t>デ</t>
    </rPh>
    <phoneticPr fontId="3"/>
  </si>
  <si>
    <t>２　種　　　　類</t>
    <rPh sb="2" eb="3">
      <t>タネ</t>
    </rPh>
    <rPh sb="7" eb="8">
      <t>タグイ</t>
    </rPh>
    <phoneticPr fontId="3"/>
  </si>
  <si>
    <t>１　頒布するビラ</t>
    <rPh sb="2" eb="4">
      <t>ハンプ</t>
    </rPh>
    <phoneticPr fontId="3"/>
  </si>
  <si>
    <t>別添のとおり</t>
    <rPh sb="0" eb="2">
      <t>ベッテン</t>
    </rPh>
    <phoneticPr fontId="3"/>
  </si>
  <si>
    <t>　　時　　分受理</t>
    <rPh sb="2" eb="3">
      <t>ジ</t>
    </rPh>
    <rPh sb="5" eb="6">
      <t>フン</t>
    </rPh>
    <rPh sb="6" eb="8">
      <t>ジュリ</t>
    </rPh>
    <phoneticPr fontId="3"/>
  </si>
  <si>
    <t>開票区名</t>
    <rPh sb="0" eb="2">
      <t>カイヒョウ</t>
    </rPh>
    <rPh sb="2" eb="3">
      <t>ク</t>
    </rPh>
    <rPh sb="3" eb="4">
      <t>ナ</t>
    </rPh>
    <phoneticPr fontId="3"/>
  </si>
  <si>
    <t>外ヶ浜町</t>
    <rPh sb="0" eb="1">
      <t>ソト</t>
    </rPh>
    <rPh sb="2" eb="3">
      <t>ハマ</t>
    </rPh>
    <rPh sb="3" eb="4">
      <t>マチ</t>
    </rPh>
    <phoneticPr fontId="3"/>
  </si>
  <si>
    <t>深浦町</t>
    <rPh sb="0" eb="3">
      <t>フカウラマチ</t>
    </rPh>
    <phoneticPr fontId="3"/>
  </si>
  <si>
    <t>佐井村</t>
    <rPh sb="0" eb="2">
      <t>サイ</t>
    </rPh>
    <rPh sb="2" eb="3">
      <t>ムラ</t>
    </rPh>
    <phoneticPr fontId="3"/>
  </si>
  <si>
    <t>南部町</t>
    <rPh sb="0" eb="2">
      <t>ナンブ</t>
    </rPh>
    <rPh sb="2" eb="3">
      <t>マチ</t>
    </rPh>
    <phoneticPr fontId="3"/>
  </si>
  <si>
    <t>開票立会人生年月日　　　元号</t>
    <rPh sb="0" eb="2">
      <t>カイヒョウ</t>
    </rPh>
    <rPh sb="2" eb="4">
      <t>タチアイ</t>
    </rPh>
    <rPh sb="4" eb="5">
      <t>ニン</t>
    </rPh>
    <rPh sb="5" eb="7">
      <t>セイネン</t>
    </rPh>
    <rPh sb="7" eb="9">
      <t>ガッピ</t>
    </rPh>
    <rPh sb="12" eb="14">
      <t>ゲンゴウ</t>
    </rPh>
    <phoneticPr fontId="3"/>
  </si>
  <si>
    <t>元号を和暦へ変換</t>
    <rPh sb="0" eb="2">
      <t>ゲンゴウ</t>
    </rPh>
    <rPh sb="3" eb="5">
      <t>ワレキ</t>
    </rPh>
    <rPh sb="6" eb="8">
      <t>ヘンカン</t>
    </rPh>
    <phoneticPr fontId="3"/>
  </si>
  <si>
    <t>届出</t>
    <rPh sb="0" eb="2">
      <t>トドケデ</t>
    </rPh>
    <phoneticPr fontId="3"/>
  </si>
  <si>
    <t>受理</t>
    <rPh sb="0" eb="2">
      <t>ジュリ</t>
    </rPh>
    <phoneticPr fontId="3"/>
  </si>
  <si>
    <t>番号</t>
    <rPh sb="0" eb="2">
      <t>バンゴウ</t>
    </rPh>
    <phoneticPr fontId="3"/>
  </si>
  <si>
    <t>選挙長</t>
    <rPh sb="0" eb="2">
      <t>センキョ</t>
    </rPh>
    <rPh sb="2" eb="3">
      <t>チョウ</t>
    </rPh>
    <phoneticPr fontId="3"/>
  </si>
  <si>
    <t>事　　務　　局</t>
    <rPh sb="0" eb="1">
      <t>コト</t>
    </rPh>
    <rPh sb="3" eb="4">
      <t>ツトム</t>
    </rPh>
    <rPh sb="6" eb="7">
      <t>キョク</t>
    </rPh>
    <phoneticPr fontId="3"/>
  </si>
  <si>
    <t>ふりがな</t>
    <phoneticPr fontId="3"/>
  </si>
  <si>
    <t>生年月日</t>
    <rPh sb="0" eb="2">
      <t>セイネン</t>
    </rPh>
    <rPh sb="2" eb="4">
      <t>ガッピ</t>
    </rPh>
    <phoneticPr fontId="3"/>
  </si>
  <si>
    <t>添付書類</t>
    <rPh sb="0" eb="2">
      <t>テンプ</t>
    </rPh>
    <rPh sb="2" eb="4">
      <t>ショルイ</t>
    </rPh>
    <phoneticPr fontId="3"/>
  </si>
  <si>
    <t>本　　籍</t>
    <rPh sb="0" eb="1">
      <t>ホン</t>
    </rPh>
    <rPh sb="3" eb="4">
      <t>セキ</t>
    </rPh>
    <phoneticPr fontId="3"/>
  </si>
  <si>
    <t>住　　所</t>
    <rPh sb="0" eb="1">
      <t>ジュウ</t>
    </rPh>
    <rPh sb="3" eb="4">
      <t>ショ</t>
    </rPh>
    <phoneticPr fontId="3"/>
  </si>
  <si>
    <t>選　　挙</t>
    <rPh sb="0" eb="1">
      <t>セン</t>
    </rPh>
    <rPh sb="3" eb="4">
      <t>キョ</t>
    </rPh>
    <phoneticPr fontId="3"/>
  </si>
  <si>
    <t>候 補 者</t>
    <rPh sb="0" eb="1">
      <t>コウ</t>
    </rPh>
    <rPh sb="2" eb="3">
      <t>タスク</t>
    </rPh>
    <rPh sb="4" eb="5">
      <t>シャ</t>
    </rPh>
    <phoneticPr fontId="3"/>
  </si>
  <si>
    <t>性別</t>
    <rPh sb="0" eb="2">
      <t>セイベツ</t>
    </rPh>
    <phoneticPr fontId="3"/>
  </si>
  <si>
    <t>職業</t>
    <rPh sb="0" eb="2">
      <t>ショクギョウ</t>
    </rPh>
    <phoneticPr fontId="3"/>
  </si>
  <si>
    <t>候補者氏名</t>
    <rPh sb="0" eb="3">
      <t>コウホシャ</t>
    </rPh>
    <rPh sb="3" eb="5">
      <t>シメイ</t>
    </rPh>
    <phoneticPr fontId="3"/>
  </si>
  <si>
    <t>候補者生年月日</t>
    <rPh sb="0" eb="3">
      <t>コウホシャ</t>
    </rPh>
    <rPh sb="3" eb="5">
      <t>セイネン</t>
    </rPh>
    <rPh sb="5" eb="7">
      <t>ガッピ</t>
    </rPh>
    <phoneticPr fontId="3"/>
  </si>
  <si>
    <t>選挙の期日</t>
    <rPh sb="0" eb="2">
      <t>センキョ</t>
    </rPh>
    <rPh sb="3" eb="5">
      <t>キジツ</t>
    </rPh>
    <phoneticPr fontId="3"/>
  </si>
  <si>
    <t>候補者職業</t>
    <rPh sb="0" eb="3">
      <t>コウホシャ</t>
    </rPh>
    <rPh sb="3" eb="5">
      <t>ショクギョウ</t>
    </rPh>
    <phoneticPr fontId="3"/>
  </si>
  <si>
    <t>候補者氏</t>
    <rPh sb="0" eb="3">
      <t>コウホシャ</t>
    </rPh>
    <rPh sb="3" eb="4">
      <t>シ</t>
    </rPh>
    <phoneticPr fontId="3"/>
  </si>
  <si>
    <t>候補者氏ふりがな</t>
    <rPh sb="0" eb="3">
      <t>コウホシャ</t>
    </rPh>
    <rPh sb="3" eb="4">
      <t>シ</t>
    </rPh>
    <phoneticPr fontId="3"/>
  </si>
  <si>
    <t>候補者名</t>
    <rPh sb="0" eb="3">
      <t>コウホシャ</t>
    </rPh>
    <rPh sb="3" eb="4">
      <t>ナ</t>
    </rPh>
    <phoneticPr fontId="3"/>
  </si>
  <si>
    <t>候補者名ふりがな</t>
    <rPh sb="0" eb="3">
      <t>コウホシャ</t>
    </rPh>
    <rPh sb="3" eb="4">
      <t>メイ</t>
    </rPh>
    <phoneticPr fontId="3"/>
  </si>
  <si>
    <t>候補者性別</t>
    <rPh sb="0" eb="3">
      <t>コウホシャ</t>
    </rPh>
    <rPh sb="3" eb="5">
      <t>セイベツ</t>
    </rPh>
    <phoneticPr fontId="3"/>
  </si>
  <si>
    <t>（満</t>
    <rPh sb="1" eb="2">
      <t>マン</t>
    </rPh>
    <phoneticPr fontId="3"/>
  </si>
  <si>
    <t>歳）</t>
    <rPh sb="0" eb="1">
      <t>サイ</t>
    </rPh>
    <phoneticPr fontId="3"/>
  </si>
  <si>
    <t>S</t>
  </si>
  <si>
    <t>←　昭和はS、平成はHを選択</t>
    <rPh sb="2" eb="4">
      <t>ショウワ</t>
    </rPh>
    <rPh sb="7" eb="9">
      <t>ヘイセイ</t>
    </rPh>
    <rPh sb="12" eb="14">
      <t>センタク</t>
    </rPh>
    <phoneticPr fontId="3"/>
  </si>
  <si>
    <t>H</t>
  </si>
  <si>
    <t>印</t>
    <rPh sb="0" eb="1">
      <t>イン</t>
    </rPh>
    <phoneticPr fontId="3"/>
  </si>
  <si>
    <t>殿</t>
    <rPh sb="0" eb="1">
      <t>ドノ</t>
    </rPh>
    <phoneticPr fontId="3"/>
  </si>
  <si>
    <t>八戸市</t>
    <rPh sb="0" eb="3">
      <t>ハチノヘシ</t>
    </rPh>
    <phoneticPr fontId="3"/>
  </si>
  <si>
    <t>弘前市</t>
    <rPh sb="0" eb="3">
      <t>ヒロサキシ</t>
    </rPh>
    <phoneticPr fontId="3"/>
  </si>
  <si>
    <t>黒石市</t>
    <rPh sb="0" eb="3">
      <t>クロイシシ</t>
    </rPh>
    <phoneticPr fontId="3"/>
  </si>
  <si>
    <t>五所川原市</t>
    <rPh sb="0" eb="5">
      <t>ゴショガワラシ</t>
    </rPh>
    <phoneticPr fontId="3"/>
  </si>
  <si>
    <t>十和田市</t>
    <rPh sb="0" eb="4">
      <t>トワダシ</t>
    </rPh>
    <phoneticPr fontId="3"/>
  </si>
  <si>
    <t>三沢市</t>
    <rPh sb="0" eb="3">
      <t>ミサワシ</t>
    </rPh>
    <phoneticPr fontId="3"/>
  </si>
  <si>
    <t>むつ市</t>
    <rPh sb="2" eb="3">
      <t>シ</t>
    </rPh>
    <phoneticPr fontId="3"/>
  </si>
  <si>
    <t>つがる市</t>
    <rPh sb="3" eb="4">
      <t>シ</t>
    </rPh>
    <phoneticPr fontId="3"/>
  </si>
  <si>
    <t>平川市</t>
    <rPh sb="0" eb="2">
      <t>ヒラカワ</t>
    </rPh>
    <rPh sb="2" eb="3">
      <t>シ</t>
    </rPh>
    <phoneticPr fontId="3"/>
  </si>
  <si>
    <t>（選択）</t>
    <rPh sb="1" eb="3">
      <t>センタク</t>
    </rPh>
    <phoneticPr fontId="3"/>
  </si>
  <si>
    <t>年（手入力）</t>
    <rPh sb="0" eb="1">
      <t>ネン</t>
    </rPh>
    <rPh sb="2" eb="3">
      <t>テ</t>
    </rPh>
    <rPh sb="3" eb="5">
      <t>ニュウリョク</t>
    </rPh>
    <phoneticPr fontId="3"/>
  </si>
  <si>
    <t>月（手入力）</t>
    <rPh sb="0" eb="1">
      <t>ツキ</t>
    </rPh>
    <rPh sb="2" eb="3">
      <t>テ</t>
    </rPh>
    <rPh sb="3" eb="5">
      <t>ニュウリョク</t>
    </rPh>
    <phoneticPr fontId="3"/>
  </si>
  <si>
    <t>日（手入力）</t>
    <rPh sb="0" eb="1">
      <t>ニチ</t>
    </rPh>
    <rPh sb="2" eb="3">
      <t>テ</t>
    </rPh>
    <rPh sb="3" eb="5">
      <t>ニュウリョク</t>
    </rPh>
    <phoneticPr fontId="3"/>
  </si>
  <si>
    <t>元号（選択）</t>
    <rPh sb="0" eb="2">
      <t>ゲンゴウ</t>
    </rPh>
    <rPh sb="3" eb="5">
      <t>センタク</t>
    </rPh>
    <phoneticPr fontId="3"/>
  </si>
  <si>
    <t>（手入力）</t>
    <rPh sb="1" eb="2">
      <t>テ</t>
    </rPh>
    <rPh sb="2" eb="4">
      <t>ニュウリョク</t>
    </rPh>
    <phoneticPr fontId="3"/>
  </si>
  <si>
    <t>様式２</t>
    <rPh sb="0" eb="2">
      <t>ヨウシキ</t>
    </rPh>
    <phoneticPr fontId="3"/>
  </si>
  <si>
    <t>宣　　誓　　書</t>
    <rPh sb="0" eb="1">
      <t>ヨロシ</t>
    </rPh>
    <rPh sb="3" eb="4">
      <t>チカイ</t>
    </rPh>
    <rPh sb="6" eb="7">
      <t>ショ</t>
    </rPh>
    <phoneticPr fontId="3"/>
  </si>
  <si>
    <t>住所</t>
    <rPh sb="0" eb="2">
      <t>ジュウショ</t>
    </rPh>
    <phoneticPr fontId="3"/>
  </si>
  <si>
    <t>氏名</t>
    <rPh sb="0" eb="2">
      <t>シメイ</t>
    </rPh>
    <phoneticPr fontId="3"/>
  </si>
  <si>
    <t>青森市</t>
  </si>
  <si>
    <t>様式３</t>
    <rPh sb="0" eb="2">
      <t>ヨウシキ</t>
    </rPh>
    <phoneticPr fontId="3"/>
  </si>
  <si>
    <t>通称認定申請書</t>
    <rPh sb="0" eb="2">
      <t>ツウショウ</t>
    </rPh>
    <rPh sb="2" eb="4">
      <t>ニンテイ</t>
    </rPh>
    <rPh sb="4" eb="7">
      <t>シンセイショ</t>
    </rPh>
    <phoneticPr fontId="3"/>
  </si>
  <si>
    <t>候補者</t>
    <rPh sb="0" eb="3">
      <t>コウホシャ</t>
    </rPh>
    <phoneticPr fontId="3"/>
  </si>
  <si>
    <t>呼　　称</t>
    <rPh sb="0" eb="1">
      <t>コ</t>
    </rPh>
    <rPh sb="3" eb="4">
      <t>ショウ</t>
    </rPh>
    <phoneticPr fontId="3"/>
  </si>
  <si>
    <t>様式４</t>
    <rPh sb="0" eb="2">
      <t>ヨウシキ</t>
    </rPh>
    <phoneticPr fontId="3"/>
  </si>
  <si>
    <t>⇒西暦へ変換（自動）</t>
    <rPh sb="1" eb="3">
      <t>セイレキ</t>
    </rPh>
    <rPh sb="4" eb="6">
      <t>ヘンカン</t>
    </rPh>
    <rPh sb="7" eb="9">
      <t>ジドウ</t>
    </rPh>
    <phoneticPr fontId="3"/>
  </si>
  <si>
    <t>⇒和暦へ変換（自動）</t>
    <rPh sb="1" eb="3">
      <t>ワレキ</t>
    </rPh>
    <rPh sb="4" eb="6">
      <t>ヘンカン</t>
    </rPh>
    <rPh sb="7" eb="9">
      <t>ジドウ</t>
    </rPh>
    <phoneticPr fontId="3"/>
  </si>
  <si>
    <t>⇒元号を漢字表記（自動）</t>
    <rPh sb="1" eb="3">
      <t>ゲンゴウ</t>
    </rPh>
    <rPh sb="4" eb="6">
      <t>カンジ</t>
    </rPh>
    <rPh sb="6" eb="8">
      <t>ヒョウキ</t>
    </rPh>
    <rPh sb="9" eb="11">
      <t>ジドウ</t>
    </rPh>
    <phoneticPr fontId="3"/>
  </si>
  <si>
    <t>選挙立会人の氏ふりがな</t>
    <rPh sb="0" eb="2">
      <t>センキョ</t>
    </rPh>
    <rPh sb="2" eb="4">
      <t>タチアイ</t>
    </rPh>
    <rPh sb="4" eb="5">
      <t>ニン</t>
    </rPh>
    <rPh sb="6" eb="7">
      <t>ウジ</t>
    </rPh>
    <phoneticPr fontId="3"/>
  </si>
  <si>
    <t>選挙立会人の氏</t>
    <rPh sb="0" eb="2">
      <t>センキョ</t>
    </rPh>
    <rPh sb="2" eb="4">
      <t>タチアイ</t>
    </rPh>
    <rPh sb="4" eb="5">
      <t>ニン</t>
    </rPh>
    <rPh sb="6" eb="7">
      <t>ウジ</t>
    </rPh>
    <phoneticPr fontId="3"/>
  </si>
  <si>
    <t>選挙立会人の名</t>
    <rPh sb="0" eb="2">
      <t>センキョ</t>
    </rPh>
    <rPh sb="2" eb="4">
      <t>タチアイ</t>
    </rPh>
    <rPh sb="4" eb="5">
      <t>ニン</t>
    </rPh>
    <rPh sb="6" eb="7">
      <t>ナ</t>
    </rPh>
    <phoneticPr fontId="3"/>
  </si>
  <si>
    <t>選挙立会人の名ふりがな</t>
    <rPh sb="0" eb="2">
      <t>センキョ</t>
    </rPh>
    <rPh sb="2" eb="4">
      <t>タチアイ</t>
    </rPh>
    <rPh sb="4" eb="5">
      <t>ニン</t>
    </rPh>
    <rPh sb="6" eb="7">
      <t>ナ</t>
    </rPh>
    <phoneticPr fontId="3"/>
  </si>
  <si>
    <t>選挙立会人生年月日</t>
    <rPh sb="0" eb="2">
      <t>センキョ</t>
    </rPh>
    <rPh sb="2" eb="4">
      <t>タチアイ</t>
    </rPh>
    <rPh sb="4" eb="5">
      <t>ニン</t>
    </rPh>
    <rPh sb="5" eb="7">
      <t>セイネン</t>
    </rPh>
    <rPh sb="7" eb="9">
      <t>ガッピ</t>
    </rPh>
    <phoneticPr fontId="3"/>
  </si>
  <si>
    <t>様式５</t>
    <rPh sb="0" eb="2">
      <t>ヨウシキ</t>
    </rPh>
    <phoneticPr fontId="3"/>
  </si>
  <si>
    <t>選挙立会人となるべき者の届出書</t>
    <rPh sb="0" eb="2">
      <t>センキョ</t>
    </rPh>
    <rPh sb="2" eb="4">
      <t>タチアイ</t>
    </rPh>
    <rPh sb="4" eb="5">
      <t>ニン</t>
    </rPh>
    <rPh sb="10" eb="11">
      <t>シャ</t>
    </rPh>
    <rPh sb="12" eb="15">
      <t>トドケデショ</t>
    </rPh>
    <phoneticPr fontId="3"/>
  </si>
  <si>
    <t>立会人となるべき者</t>
    <rPh sb="0" eb="2">
      <t>タチアイ</t>
    </rPh>
    <rPh sb="2" eb="3">
      <t>ニン</t>
    </rPh>
    <rPh sb="8" eb="9">
      <t>シャ</t>
    </rPh>
    <phoneticPr fontId="3"/>
  </si>
  <si>
    <t>　選挙</t>
    <rPh sb="1" eb="3">
      <t>センキョ</t>
    </rPh>
    <phoneticPr fontId="3"/>
  </si>
  <si>
    <t>　立会いすべき選挙区</t>
    <rPh sb="1" eb="3">
      <t>タチア</t>
    </rPh>
    <rPh sb="7" eb="10">
      <t>センキョク</t>
    </rPh>
    <phoneticPr fontId="3"/>
  </si>
  <si>
    <t>生）</t>
    <rPh sb="0" eb="1">
      <t>ナマ</t>
    </rPh>
    <phoneticPr fontId="3"/>
  </si>
  <si>
    <t>（</t>
    <phoneticPr fontId="3"/>
  </si>
  <si>
    <t>　上記のとおり本人の承諾を得て届出をします。</t>
    <rPh sb="1" eb="3">
      <t>ジョウキ</t>
    </rPh>
    <rPh sb="7" eb="9">
      <t>ホンニン</t>
    </rPh>
    <rPh sb="10" eb="12">
      <t>ショウダク</t>
    </rPh>
    <rPh sb="13" eb="14">
      <t>エ</t>
    </rPh>
    <rPh sb="15" eb="17">
      <t>トドケデ</t>
    </rPh>
    <phoneticPr fontId="3"/>
  </si>
  <si>
    <t>様式６</t>
    <rPh sb="0" eb="2">
      <t>ヨウシキ</t>
    </rPh>
    <phoneticPr fontId="3"/>
  </si>
  <si>
    <t>承　　諾　　書</t>
    <rPh sb="0" eb="1">
      <t>ウケタマワ</t>
    </rPh>
    <rPh sb="3" eb="4">
      <t>ダク</t>
    </rPh>
    <rPh sb="6" eb="7">
      <t>ショ</t>
    </rPh>
    <phoneticPr fontId="3"/>
  </si>
  <si>
    <t>様式７</t>
    <rPh sb="0" eb="2">
      <t>ヨウシキ</t>
    </rPh>
    <phoneticPr fontId="3"/>
  </si>
  <si>
    <t>様式８</t>
    <rPh sb="0" eb="2">
      <t>ヨウシキ</t>
    </rPh>
    <phoneticPr fontId="3"/>
  </si>
  <si>
    <t>開票立会人となるべき者の届出書</t>
    <rPh sb="0" eb="2">
      <t>カイヒョウ</t>
    </rPh>
    <rPh sb="2" eb="4">
      <t>タチアイ</t>
    </rPh>
    <rPh sb="4" eb="5">
      <t>ニン</t>
    </rPh>
    <rPh sb="10" eb="11">
      <t>シャ</t>
    </rPh>
    <rPh sb="12" eb="15">
      <t>トドケデショ</t>
    </rPh>
    <phoneticPr fontId="3"/>
  </si>
  <si>
    <t>　立会いすべき開票区</t>
    <rPh sb="1" eb="3">
      <t>タチア</t>
    </rPh>
    <rPh sb="7" eb="9">
      <t>カイヒョウ</t>
    </rPh>
    <rPh sb="9" eb="10">
      <t>ク</t>
    </rPh>
    <phoneticPr fontId="3"/>
  </si>
  <si>
    <t>開票区</t>
    <rPh sb="0" eb="2">
      <t>カイヒョウ</t>
    </rPh>
    <rPh sb="2" eb="3">
      <t>ク</t>
    </rPh>
    <phoneticPr fontId="3"/>
  </si>
  <si>
    <t>開票立会人の氏</t>
    <rPh sb="0" eb="2">
      <t>カイヒョウ</t>
    </rPh>
    <rPh sb="2" eb="4">
      <t>タチアイ</t>
    </rPh>
    <rPh sb="4" eb="5">
      <t>ニン</t>
    </rPh>
    <rPh sb="6" eb="7">
      <t>ウジ</t>
    </rPh>
    <phoneticPr fontId="3"/>
  </si>
  <si>
    <t>開票立会人の氏ふりがな</t>
    <rPh sb="0" eb="2">
      <t>カイヒョウ</t>
    </rPh>
    <rPh sb="2" eb="4">
      <t>タチアイ</t>
    </rPh>
    <rPh sb="4" eb="5">
      <t>ニン</t>
    </rPh>
    <rPh sb="6" eb="7">
      <t>ウジ</t>
    </rPh>
    <phoneticPr fontId="3"/>
  </si>
  <si>
    <t>開票立会人の名</t>
    <rPh sb="0" eb="2">
      <t>カイヒョウ</t>
    </rPh>
    <rPh sb="2" eb="4">
      <t>タチアイ</t>
    </rPh>
    <rPh sb="4" eb="5">
      <t>ニン</t>
    </rPh>
    <rPh sb="6" eb="7">
      <t>ナ</t>
    </rPh>
    <phoneticPr fontId="3"/>
  </si>
  <si>
    <t>開票立会人の名ふりがな</t>
    <rPh sb="0" eb="2">
      <t>カイヒョウ</t>
    </rPh>
    <rPh sb="2" eb="4">
      <t>タチアイ</t>
    </rPh>
    <rPh sb="4" eb="5">
      <t>ニン</t>
    </rPh>
    <rPh sb="6" eb="7">
      <t>ナ</t>
    </rPh>
    <phoneticPr fontId="3"/>
  </si>
  <si>
    <t>開票立会人住所</t>
    <rPh sb="0" eb="2">
      <t>カイヒョウ</t>
    </rPh>
    <rPh sb="2" eb="4">
      <t>タチアイ</t>
    </rPh>
    <rPh sb="4" eb="5">
      <t>ニン</t>
    </rPh>
    <rPh sb="5" eb="7">
      <t>ジュウショ</t>
    </rPh>
    <phoneticPr fontId="3"/>
  </si>
  <si>
    <t>選挙管理委員会委員長</t>
    <rPh sb="0" eb="2">
      <t>センキョ</t>
    </rPh>
    <rPh sb="2" eb="4">
      <t>カンリ</t>
    </rPh>
    <rPh sb="4" eb="7">
      <t>イインカイ</t>
    </rPh>
    <rPh sb="7" eb="10">
      <t>イインチョウ</t>
    </rPh>
    <phoneticPr fontId="3"/>
  </si>
  <si>
    <t>選挙立会人届出日</t>
    <rPh sb="0" eb="2">
      <t>センキョ</t>
    </rPh>
    <rPh sb="2" eb="4">
      <t>タチアイ</t>
    </rPh>
    <rPh sb="4" eb="5">
      <t>ニン</t>
    </rPh>
    <rPh sb="5" eb="7">
      <t>トドケデ</t>
    </rPh>
    <rPh sb="7" eb="8">
      <t>ビ</t>
    </rPh>
    <phoneticPr fontId="3"/>
  </si>
  <si>
    <t>様式９</t>
    <rPh sb="0" eb="2">
      <t>ヨウシキ</t>
    </rPh>
    <phoneticPr fontId="3"/>
  </si>
  <si>
    <t>選挙立会人居住市町村</t>
    <rPh sb="0" eb="2">
      <t>センキョ</t>
    </rPh>
    <rPh sb="2" eb="4">
      <t>タチアイ</t>
    </rPh>
    <rPh sb="4" eb="5">
      <t>ニン</t>
    </rPh>
    <rPh sb="5" eb="7">
      <t>キョジュウ</t>
    </rPh>
    <rPh sb="7" eb="10">
      <t>シチョウソン</t>
    </rPh>
    <phoneticPr fontId="3"/>
  </si>
  <si>
    <t>選挙事務所設置届出書</t>
    <rPh sb="0" eb="2">
      <t>センキョ</t>
    </rPh>
    <rPh sb="2" eb="4">
      <t>ジム</t>
    </rPh>
    <rPh sb="4" eb="5">
      <t>ショ</t>
    </rPh>
    <rPh sb="5" eb="7">
      <t>セッチ</t>
    </rPh>
    <rPh sb="7" eb="9">
      <t>トドケデ</t>
    </rPh>
    <rPh sb="9" eb="10">
      <t>ショ</t>
    </rPh>
    <phoneticPr fontId="3"/>
  </si>
  <si>
    <t>様式１０</t>
    <rPh sb="0" eb="2">
      <t>ヨウシキ</t>
    </rPh>
    <phoneticPr fontId="3"/>
  </si>
  <si>
    <t>選挙管理委員会委員長　殿</t>
    <rPh sb="0" eb="2">
      <t>センキョ</t>
    </rPh>
    <rPh sb="2" eb="4">
      <t>カンリ</t>
    </rPh>
    <rPh sb="4" eb="7">
      <t>イインカイ</t>
    </rPh>
    <rPh sb="7" eb="10">
      <t>イインチョウ</t>
    </rPh>
    <rPh sb="11" eb="12">
      <t>ドノ</t>
    </rPh>
    <phoneticPr fontId="3"/>
  </si>
  <si>
    <t>　氏名</t>
    <rPh sb="1" eb="3">
      <t>シメイ</t>
    </rPh>
    <phoneticPr fontId="3"/>
  </si>
  <si>
    <t>　住所</t>
    <rPh sb="1" eb="3">
      <t>ジュウショ</t>
    </rPh>
    <phoneticPr fontId="3"/>
  </si>
  <si>
    <t>　下記のとおり選挙事務所を設置したので届け出ます。</t>
  </si>
  <si>
    <t>記</t>
    <rPh sb="0" eb="1">
      <t>キ</t>
    </rPh>
    <phoneticPr fontId="3"/>
  </si>
  <si>
    <t>選挙事務所の所在地</t>
    <rPh sb="0" eb="2">
      <t>センキョ</t>
    </rPh>
    <rPh sb="2" eb="4">
      <t>ジム</t>
    </rPh>
    <rPh sb="4" eb="5">
      <t>ショ</t>
    </rPh>
    <rPh sb="6" eb="9">
      <t>ショザイチ</t>
    </rPh>
    <phoneticPr fontId="3"/>
  </si>
  <si>
    <t>及び建物の名称</t>
    <rPh sb="0" eb="1">
      <t>オヨ</t>
    </rPh>
    <rPh sb="2" eb="4">
      <t>タテモノ</t>
    </rPh>
    <rPh sb="5" eb="7">
      <t>メイショウ</t>
    </rPh>
    <phoneticPr fontId="3"/>
  </si>
  <si>
    <t>設置年月日</t>
    <rPh sb="0" eb="2">
      <t>セッチ</t>
    </rPh>
    <rPh sb="2" eb="5">
      <t>ネンガッピ</t>
    </rPh>
    <phoneticPr fontId="3"/>
  </si>
  <si>
    <t>候補者の氏名</t>
    <rPh sb="0" eb="3">
      <t>コウホシャ</t>
    </rPh>
    <rPh sb="4" eb="6">
      <t>シメイ</t>
    </rPh>
    <phoneticPr fontId="3"/>
  </si>
  <si>
    <t>電話</t>
    <rPh sb="0" eb="2">
      <t>デンワ</t>
    </rPh>
    <phoneticPr fontId="3"/>
  </si>
  <si>
    <t>青森県</t>
    <rPh sb="0" eb="3">
      <t>アオモリケン</t>
    </rPh>
    <phoneticPr fontId="3"/>
  </si>
  <si>
    <t>選挙事務所異動届出書</t>
    <rPh sb="0" eb="2">
      <t>センキョ</t>
    </rPh>
    <rPh sb="2" eb="4">
      <t>ジム</t>
    </rPh>
    <rPh sb="4" eb="5">
      <t>ショ</t>
    </rPh>
    <rPh sb="5" eb="7">
      <t>イドウ</t>
    </rPh>
    <rPh sb="7" eb="9">
      <t>トドケデ</t>
    </rPh>
    <rPh sb="9" eb="10">
      <t>ショ</t>
    </rPh>
    <phoneticPr fontId="3"/>
  </si>
  <si>
    <t>　下記のとおり選挙事務所を異動したので届け出ます。</t>
    <rPh sb="13" eb="15">
      <t>イドウ</t>
    </rPh>
    <phoneticPr fontId="3"/>
  </si>
  <si>
    <t>様式１１</t>
    <rPh sb="0" eb="2">
      <t>ヨウシキ</t>
    </rPh>
    <phoneticPr fontId="3"/>
  </si>
  <si>
    <t>新選挙事務所の所在地</t>
    <rPh sb="0" eb="1">
      <t>シン</t>
    </rPh>
    <rPh sb="1" eb="3">
      <t>センキョ</t>
    </rPh>
    <rPh sb="3" eb="5">
      <t>ジム</t>
    </rPh>
    <rPh sb="5" eb="6">
      <t>ショ</t>
    </rPh>
    <rPh sb="7" eb="10">
      <t>ショザイチ</t>
    </rPh>
    <phoneticPr fontId="3"/>
  </si>
  <si>
    <t>旧選挙事務所の所在地</t>
    <rPh sb="0" eb="1">
      <t>キュウ</t>
    </rPh>
    <rPh sb="1" eb="3">
      <t>センキョ</t>
    </rPh>
    <rPh sb="3" eb="5">
      <t>ジム</t>
    </rPh>
    <rPh sb="5" eb="6">
      <t>ショ</t>
    </rPh>
    <rPh sb="7" eb="10">
      <t>ショザイチ</t>
    </rPh>
    <phoneticPr fontId="3"/>
  </si>
  <si>
    <t>異動年月日</t>
    <rPh sb="0" eb="2">
      <t>イドウ</t>
    </rPh>
    <rPh sb="2" eb="5">
      <t>ネンガッピ</t>
    </rPh>
    <phoneticPr fontId="3"/>
  </si>
  <si>
    <t>様式１２</t>
    <rPh sb="0" eb="2">
      <t>ヨウシキ</t>
    </rPh>
    <phoneticPr fontId="3"/>
  </si>
  <si>
    <t>出納責任者選任届</t>
    <rPh sb="0" eb="2">
      <t>スイトウ</t>
    </rPh>
    <rPh sb="2" eb="5">
      <t>セキニンシャ</t>
    </rPh>
    <rPh sb="5" eb="7">
      <t>センニン</t>
    </rPh>
    <rPh sb="7" eb="8">
      <t>トドケ</t>
    </rPh>
    <phoneticPr fontId="3"/>
  </si>
  <si>
    <t>　青森県選挙管理委員会委員長　殿</t>
    <rPh sb="1" eb="4">
      <t>アオモリケン</t>
    </rPh>
    <rPh sb="4" eb="6">
      <t>センキョ</t>
    </rPh>
    <rPh sb="6" eb="8">
      <t>カンリ</t>
    </rPh>
    <rPh sb="8" eb="11">
      <t>イインカイ</t>
    </rPh>
    <rPh sb="11" eb="14">
      <t>イインチョウ</t>
    </rPh>
    <rPh sb="15" eb="16">
      <t>ドノ</t>
    </rPh>
    <phoneticPr fontId="3"/>
  </si>
  <si>
    <t>選任年月日</t>
    <rPh sb="0" eb="2">
      <t>センニン</t>
    </rPh>
    <rPh sb="2" eb="5">
      <t>ネンガッピ</t>
    </rPh>
    <phoneticPr fontId="3"/>
  </si>
  <si>
    <t>連絡先電話</t>
    <rPh sb="0" eb="3">
      <t>レンラクサキ</t>
    </rPh>
    <rPh sb="3" eb="5">
      <t>デンワ</t>
    </rPh>
    <phoneticPr fontId="3"/>
  </si>
  <si>
    <t>出納責任者</t>
    <rPh sb="0" eb="2">
      <t>スイトウ</t>
    </rPh>
    <rPh sb="2" eb="5">
      <t>セキニンシャ</t>
    </rPh>
    <phoneticPr fontId="3"/>
  </si>
  <si>
    <t>出納責任者の氏</t>
    <rPh sb="0" eb="2">
      <t>スイトウ</t>
    </rPh>
    <rPh sb="2" eb="5">
      <t>セキニンシャ</t>
    </rPh>
    <rPh sb="6" eb="7">
      <t>ウジ</t>
    </rPh>
    <phoneticPr fontId="3"/>
  </si>
  <si>
    <t>出納責任者の名</t>
    <rPh sb="0" eb="2">
      <t>スイトウ</t>
    </rPh>
    <rPh sb="2" eb="4">
      <t>セキニン</t>
    </rPh>
    <rPh sb="4" eb="5">
      <t>シャ</t>
    </rPh>
    <rPh sb="6" eb="7">
      <t>ナ</t>
    </rPh>
    <phoneticPr fontId="3"/>
  </si>
  <si>
    <t>出納責任者の住所</t>
    <rPh sb="0" eb="2">
      <t>スイトウ</t>
    </rPh>
    <rPh sb="2" eb="5">
      <t>セキニンシャ</t>
    </rPh>
    <rPh sb="6" eb="8">
      <t>ジュウショ</t>
    </rPh>
    <phoneticPr fontId="3"/>
  </si>
  <si>
    <t>出納責任者の連絡先電話</t>
    <rPh sb="0" eb="2">
      <t>スイトウ</t>
    </rPh>
    <rPh sb="2" eb="5">
      <t>セキニンシャ</t>
    </rPh>
    <rPh sb="6" eb="9">
      <t>レンラクサキ</t>
    </rPh>
    <rPh sb="9" eb="11">
      <t>デンワ</t>
    </rPh>
    <phoneticPr fontId="3"/>
  </si>
  <si>
    <t>出納責任者の職業</t>
    <rPh sb="0" eb="2">
      <t>スイトウ</t>
    </rPh>
    <rPh sb="2" eb="5">
      <t>セキニンシャ</t>
    </rPh>
    <rPh sb="6" eb="8">
      <t>ショクギョウ</t>
    </rPh>
    <phoneticPr fontId="3"/>
  </si>
  <si>
    <t>出納責任者の生年月日</t>
    <rPh sb="0" eb="2">
      <t>スイトウ</t>
    </rPh>
    <rPh sb="2" eb="5">
      <t>セキニンシャ</t>
    </rPh>
    <rPh sb="6" eb="8">
      <t>セイネン</t>
    </rPh>
    <rPh sb="8" eb="10">
      <t>ガッピ</t>
    </rPh>
    <phoneticPr fontId="3"/>
  </si>
  <si>
    <t>出納責任者選任年月日</t>
    <rPh sb="0" eb="2">
      <t>スイトウ</t>
    </rPh>
    <rPh sb="2" eb="5">
      <t>セキニンシャ</t>
    </rPh>
    <rPh sb="5" eb="7">
      <t>センニン</t>
    </rPh>
    <rPh sb="7" eb="10">
      <t>ネンガッピ</t>
    </rPh>
    <phoneticPr fontId="3"/>
  </si>
  <si>
    <t>出納責任者異動届</t>
    <rPh sb="0" eb="2">
      <t>スイトウ</t>
    </rPh>
    <rPh sb="2" eb="5">
      <t>セキニンシャ</t>
    </rPh>
    <rPh sb="5" eb="7">
      <t>イドウ</t>
    </rPh>
    <rPh sb="7" eb="8">
      <t>トドケ</t>
    </rPh>
    <phoneticPr fontId="3"/>
  </si>
  <si>
    <t>様式１３</t>
    <rPh sb="0" eb="2">
      <t>ヨウシキ</t>
    </rPh>
    <phoneticPr fontId="3"/>
  </si>
  <si>
    <t>旧出納責任者の氏名</t>
    <rPh sb="0" eb="1">
      <t>キュウ</t>
    </rPh>
    <rPh sb="1" eb="3">
      <t>スイトウ</t>
    </rPh>
    <rPh sb="3" eb="6">
      <t>セキニンシャ</t>
    </rPh>
    <rPh sb="7" eb="9">
      <t>シメイ</t>
    </rPh>
    <phoneticPr fontId="3"/>
  </si>
  <si>
    <t>新出納責任者</t>
    <rPh sb="0" eb="1">
      <t>シン</t>
    </rPh>
    <rPh sb="1" eb="3">
      <t>スイトウ</t>
    </rPh>
    <rPh sb="3" eb="6">
      <t>セキニンシャ</t>
    </rPh>
    <phoneticPr fontId="3"/>
  </si>
  <si>
    <t>（出納責任者に異動があった場合）</t>
    <rPh sb="1" eb="3">
      <t>スイトウ</t>
    </rPh>
    <rPh sb="3" eb="6">
      <t>セキニンシャ</t>
    </rPh>
    <rPh sb="7" eb="9">
      <t>イドウ</t>
    </rPh>
    <rPh sb="13" eb="15">
      <t>バアイ</t>
    </rPh>
    <phoneticPr fontId="3"/>
  </si>
  <si>
    <t>新出納責任者選任年月日</t>
    <rPh sb="0" eb="1">
      <t>シン</t>
    </rPh>
    <rPh sb="1" eb="3">
      <t>スイトウ</t>
    </rPh>
    <rPh sb="3" eb="6">
      <t>セキニンシャ</t>
    </rPh>
    <rPh sb="6" eb="8">
      <t>センニン</t>
    </rPh>
    <rPh sb="8" eb="11">
      <t>ネンガッピ</t>
    </rPh>
    <phoneticPr fontId="3"/>
  </si>
  <si>
    <t>新出納責任者の氏</t>
    <rPh sb="0" eb="1">
      <t>シン</t>
    </rPh>
    <rPh sb="1" eb="3">
      <t>スイトウ</t>
    </rPh>
    <rPh sb="3" eb="6">
      <t>セキニンシャ</t>
    </rPh>
    <rPh sb="7" eb="8">
      <t>ウジ</t>
    </rPh>
    <phoneticPr fontId="3"/>
  </si>
  <si>
    <t>新出納責任者の名</t>
    <rPh sb="0" eb="1">
      <t>シン</t>
    </rPh>
    <rPh sb="1" eb="3">
      <t>スイトウ</t>
    </rPh>
    <rPh sb="3" eb="5">
      <t>セキニン</t>
    </rPh>
    <rPh sb="5" eb="6">
      <t>シャ</t>
    </rPh>
    <rPh sb="7" eb="8">
      <t>ナ</t>
    </rPh>
    <phoneticPr fontId="3"/>
  </si>
  <si>
    <t>新出納責任者の生年月日</t>
    <rPh sb="0" eb="1">
      <t>シン</t>
    </rPh>
    <rPh sb="1" eb="3">
      <t>スイトウ</t>
    </rPh>
    <rPh sb="3" eb="6">
      <t>セキニンシャ</t>
    </rPh>
    <rPh sb="7" eb="9">
      <t>セイネン</t>
    </rPh>
    <rPh sb="9" eb="11">
      <t>ガッピ</t>
    </rPh>
    <phoneticPr fontId="3"/>
  </si>
  <si>
    <t>新出納責任者の連絡先電話</t>
    <rPh sb="0" eb="1">
      <t>シン</t>
    </rPh>
    <rPh sb="1" eb="3">
      <t>スイトウ</t>
    </rPh>
    <rPh sb="3" eb="6">
      <t>セキニンシャ</t>
    </rPh>
    <rPh sb="7" eb="10">
      <t>レンラクサキ</t>
    </rPh>
    <rPh sb="10" eb="12">
      <t>デンワ</t>
    </rPh>
    <phoneticPr fontId="3"/>
  </si>
  <si>
    <t>新出納責任者の職業</t>
    <rPh sb="0" eb="1">
      <t>シン</t>
    </rPh>
    <rPh sb="1" eb="3">
      <t>スイトウ</t>
    </rPh>
    <rPh sb="3" eb="6">
      <t>セキニンシャ</t>
    </rPh>
    <rPh sb="7" eb="9">
      <t>ショクギョウ</t>
    </rPh>
    <phoneticPr fontId="3"/>
  </si>
  <si>
    <t>異動の理由</t>
    <rPh sb="0" eb="2">
      <t>イドウ</t>
    </rPh>
    <rPh sb="3" eb="5">
      <t>リユウ</t>
    </rPh>
    <phoneticPr fontId="3"/>
  </si>
  <si>
    <t>出納責任者職務代行者（廃止）届</t>
    <rPh sb="0" eb="2">
      <t>スイトウ</t>
    </rPh>
    <rPh sb="2" eb="5">
      <t>セキニンシャ</t>
    </rPh>
    <rPh sb="5" eb="7">
      <t>ショクム</t>
    </rPh>
    <rPh sb="7" eb="10">
      <t>ダイコウシャ</t>
    </rPh>
    <rPh sb="11" eb="13">
      <t>ハイシ</t>
    </rPh>
    <rPh sb="14" eb="15">
      <t>トドケ</t>
    </rPh>
    <phoneticPr fontId="3"/>
  </si>
  <si>
    <t>様式１４</t>
    <rPh sb="0" eb="2">
      <t>ヨウシキ</t>
    </rPh>
    <phoneticPr fontId="3"/>
  </si>
  <si>
    <t>　下記のとおり出納責任者の職務代行を開始（廃止）したので、公職選挙法第１８３条</t>
    <phoneticPr fontId="3"/>
  </si>
  <si>
    <t>第３項の規定により届け出ます。</t>
    <phoneticPr fontId="3"/>
  </si>
  <si>
    <t>出納責任者の氏名</t>
    <rPh sb="0" eb="2">
      <t>スイトウ</t>
    </rPh>
    <rPh sb="2" eb="5">
      <t>セキニンシャ</t>
    </rPh>
    <rPh sb="6" eb="8">
      <t>シメイ</t>
    </rPh>
    <phoneticPr fontId="3"/>
  </si>
  <si>
    <t>出納責任者選任者の氏名</t>
    <rPh sb="0" eb="2">
      <t>スイトウ</t>
    </rPh>
    <rPh sb="2" eb="5">
      <t>セキニンシャ</t>
    </rPh>
    <rPh sb="5" eb="7">
      <t>センニン</t>
    </rPh>
    <rPh sb="7" eb="8">
      <t>シャ</t>
    </rPh>
    <rPh sb="9" eb="11">
      <t>シメイ</t>
    </rPh>
    <phoneticPr fontId="3"/>
  </si>
  <si>
    <t>出納責任者の事故の事実</t>
    <rPh sb="0" eb="2">
      <t>スイトウ</t>
    </rPh>
    <rPh sb="2" eb="5">
      <t>セキニンシャ</t>
    </rPh>
    <rPh sb="6" eb="8">
      <t>ジコ</t>
    </rPh>
    <rPh sb="9" eb="11">
      <t>ジジツ</t>
    </rPh>
    <phoneticPr fontId="3"/>
  </si>
  <si>
    <t>職務代行者</t>
    <rPh sb="0" eb="2">
      <t>ショクム</t>
    </rPh>
    <rPh sb="2" eb="5">
      <t>ダイコウシャ</t>
    </rPh>
    <phoneticPr fontId="3"/>
  </si>
  <si>
    <t>職務開始（廃止）年月日</t>
    <rPh sb="0" eb="2">
      <t>ショクム</t>
    </rPh>
    <rPh sb="2" eb="4">
      <t>カイシ</t>
    </rPh>
    <rPh sb="5" eb="7">
      <t>ハイシ</t>
    </rPh>
    <rPh sb="8" eb="11">
      <t>ネンガッピ</t>
    </rPh>
    <phoneticPr fontId="3"/>
  </si>
  <si>
    <t>職務代行者の氏</t>
    <rPh sb="0" eb="2">
      <t>ショクム</t>
    </rPh>
    <rPh sb="2" eb="5">
      <t>ダイコウシャ</t>
    </rPh>
    <rPh sb="6" eb="7">
      <t>ウジ</t>
    </rPh>
    <phoneticPr fontId="3"/>
  </si>
  <si>
    <t>職務代行者の名</t>
    <rPh sb="0" eb="2">
      <t>ショクム</t>
    </rPh>
    <rPh sb="2" eb="4">
      <t>ダイコウ</t>
    </rPh>
    <rPh sb="4" eb="5">
      <t>シャ</t>
    </rPh>
    <rPh sb="6" eb="7">
      <t>ナ</t>
    </rPh>
    <phoneticPr fontId="3"/>
  </si>
  <si>
    <t>職務代行者の生年月日</t>
    <rPh sb="0" eb="2">
      <t>ショクム</t>
    </rPh>
    <rPh sb="2" eb="4">
      <t>ダイコウ</t>
    </rPh>
    <rPh sb="4" eb="5">
      <t>シャ</t>
    </rPh>
    <rPh sb="6" eb="8">
      <t>セイネン</t>
    </rPh>
    <rPh sb="8" eb="10">
      <t>ガッピ</t>
    </rPh>
    <phoneticPr fontId="3"/>
  </si>
  <si>
    <t>職務代行者の連絡先電話</t>
    <rPh sb="0" eb="2">
      <t>ショクム</t>
    </rPh>
    <rPh sb="2" eb="4">
      <t>ダイコウ</t>
    </rPh>
    <rPh sb="4" eb="5">
      <t>シャ</t>
    </rPh>
    <rPh sb="6" eb="9">
      <t>レンラクサキ</t>
    </rPh>
    <rPh sb="9" eb="11">
      <t>デンワ</t>
    </rPh>
    <phoneticPr fontId="3"/>
  </si>
  <si>
    <t>職務代行者の職業</t>
    <rPh sb="0" eb="2">
      <t>ショクム</t>
    </rPh>
    <rPh sb="2" eb="4">
      <t>ダイコウ</t>
    </rPh>
    <rPh sb="4" eb="5">
      <t>シャ</t>
    </rPh>
    <rPh sb="6" eb="8">
      <t>ショクギョウ</t>
    </rPh>
    <phoneticPr fontId="3"/>
  </si>
  <si>
    <t>選挙公報掲載申請書</t>
    <rPh sb="0" eb="2">
      <t>センキョ</t>
    </rPh>
    <rPh sb="2" eb="4">
      <t>コウホウ</t>
    </rPh>
    <rPh sb="4" eb="6">
      <t>ケイサイ</t>
    </rPh>
    <rPh sb="6" eb="8">
      <t>シンセイ</t>
    </rPh>
    <rPh sb="8" eb="9">
      <t>ショ</t>
    </rPh>
    <phoneticPr fontId="3"/>
  </si>
  <si>
    <t>１　掲載文及び写真　                 別添のとおり</t>
  </si>
  <si>
    <t>２　連絡場所及び電話番号</t>
  </si>
  <si>
    <t>選挙公報掲載文修正申請書</t>
    <rPh sb="0" eb="2">
      <t>センキョ</t>
    </rPh>
    <rPh sb="2" eb="4">
      <t>コウホウ</t>
    </rPh>
    <rPh sb="4" eb="6">
      <t>ケイサイ</t>
    </rPh>
    <rPh sb="6" eb="7">
      <t>ブン</t>
    </rPh>
    <rPh sb="7" eb="9">
      <t>シュウセイ</t>
    </rPh>
    <rPh sb="9" eb="11">
      <t>シンセイ</t>
    </rPh>
    <rPh sb="11" eb="12">
      <t>ショ</t>
    </rPh>
    <phoneticPr fontId="3"/>
  </si>
  <si>
    <t>様式１８</t>
    <rPh sb="0" eb="2">
      <t>ヨウシキ</t>
    </rPh>
    <phoneticPr fontId="3"/>
  </si>
  <si>
    <t>選挙公報掲載文撤回申請書</t>
    <rPh sb="0" eb="2">
      <t>センキョ</t>
    </rPh>
    <rPh sb="2" eb="4">
      <t>コウホウ</t>
    </rPh>
    <rPh sb="4" eb="6">
      <t>ケイサイ</t>
    </rPh>
    <rPh sb="6" eb="7">
      <t>ブン</t>
    </rPh>
    <rPh sb="7" eb="9">
      <t>テッカイ</t>
    </rPh>
    <rPh sb="9" eb="11">
      <t>シンセイ</t>
    </rPh>
    <rPh sb="11" eb="12">
      <t>ショ</t>
    </rPh>
    <phoneticPr fontId="3"/>
  </si>
  <si>
    <t>個人演説会開催市町村名</t>
    <rPh sb="0" eb="2">
      <t>コジン</t>
    </rPh>
    <rPh sb="2" eb="4">
      <t>エンゼツ</t>
    </rPh>
    <rPh sb="4" eb="5">
      <t>カイ</t>
    </rPh>
    <rPh sb="5" eb="7">
      <t>カイサイ</t>
    </rPh>
    <rPh sb="7" eb="10">
      <t>シチョウソン</t>
    </rPh>
    <rPh sb="10" eb="11">
      <t>メイ</t>
    </rPh>
    <phoneticPr fontId="3"/>
  </si>
  <si>
    <t>様式１９</t>
    <rPh sb="0" eb="2">
      <t>ヨウシキ</t>
    </rPh>
    <phoneticPr fontId="3"/>
  </si>
  <si>
    <t>個人演説会開催申出書</t>
    <rPh sb="0" eb="2">
      <t>コジン</t>
    </rPh>
    <rPh sb="2" eb="4">
      <t>エンゼツ</t>
    </rPh>
    <rPh sb="4" eb="5">
      <t>カイ</t>
    </rPh>
    <rPh sb="5" eb="7">
      <t>カイサイ</t>
    </rPh>
    <rPh sb="7" eb="10">
      <t>モウシデショ</t>
    </rPh>
    <phoneticPr fontId="3"/>
  </si>
  <si>
    <t>選挙管理委員会委員長　殿</t>
  </si>
  <si>
    <t>住　所</t>
    <rPh sb="0" eb="1">
      <t>ジュウ</t>
    </rPh>
    <rPh sb="2" eb="3">
      <t>ショ</t>
    </rPh>
    <phoneticPr fontId="3"/>
  </si>
  <si>
    <t>電　話</t>
    <rPh sb="0" eb="1">
      <t>デン</t>
    </rPh>
    <rPh sb="2" eb="3">
      <t>ハナシ</t>
    </rPh>
    <phoneticPr fontId="3"/>
  </si>
  <si>
    <t>　公職選挙法第１６３条の規定により、下記の公営施設を使用して個人演説会を開催し</t>
    <phoneticPr fontId="3"/>
  </si>
  <si>
    <t>たいので申し出ます。</t>
  </si>
  <si>
    <t>受付</t>
    <rPh sb="0" eb="2">
      <t>ウケツケ</t>
    </rPh>
    <phoneticPr fontId="3"/>
  </si>
  <si>
    <t>午前</t>
    <rPh sb="0" eb="2">
      <t>ゴゼン</t>
    </rPh>
    <phoneticPr fontId="3"/>
  </si>
  <si>
    <t>午後</t>
    <rPh sb="0" eb="2">
      <t>ゴゴ</t>
    </rPh>
    <phoneticPr fontId="3"/>
  </si>
  <si>
    <t xml:space="preserve">   月   日   時   分</t>
    <rPh sb="3" eb="4">
      <t>ツキ</t>
    </rPh>
    <rPh sb="7" eb="8">
      <t>ヒ</t>
    </rPh>
    <rPh sb="11" eb="12">
      <t>ジ</t>
    </rPh>
    <rPh sb="15" eb="16">
      <t>フン</t>
    </rPh>
    <phoneticPr fontId="3"/>
  </si>
  <si>
    <t>無料・有料</t>
    <rPh sb="0" eb="2">
      <t>ムリョウ</t>
    </rPh>
    <rPh sb="3" eb="5">
      <t>ユウリョウ</t>
    </rPh>
    <phoneticPr fontId="3"/>
  </si>
  <si>
    <t>開催日時</t>
    <rPh sb="0" eb="2">
      <t>カイサイ</t>
    </rPh>
    <rPh sb="2" eb="4">
      <t>ニチジ</t>
    </rPh>
    <phoneticPr fontId="3"/>
  </si>
  <si>
    <t>施設</t>
    <rPh sb="0" eb="2">
      <t>シセツ</t>
    </rPh>
    <phoneticPr fontId="3"/>
  </si>
  <si>
    <t>名称</t>
    <rPh sb="0" eb="2">
      <t>メイショウ</t>
    </rPh>
    <phoneticPr fontId="3"/>
  </si>
  <si>
    <t>所在地</t>
    <rPh sb="0" eb="3">
      <t>ショザイチ</t>
    </rPh>
    <phoneticPr fontId="3"/>
  </si>
  <si>
    <t>その他の事項</t>
    <rPh sb="2" eb="3">
      <t>タ</t>
    </rPh>
    <rPh sb="4" eb="6">
      <t>ジコウ</t>
    </rPh>
    <phoneticPr fontId="3"/>
  </si>
  <si>
    <t>届　出　書</t>
    <rPh sb="0" eb="1">
      <t>トドケ</t>
    </rPh>
    <rPh sb="2" eb="3">
      <t>デ</t>
    </rPh>
    <rPh sb="4" eb="5">
      <t>ショ</t>
    </rPh>
    <phoneticPr fontId="3"/>
  </si>
  <si>
    <t>年齢</t>
    <rPh sb="0" eb="2">
      <t>ネンレイ</t>
    </rPh>
    <phoneticPr fontId="3"/>
  </si>
  <si>
    <t>使用する者の別</t>
    <rPh sb="0" eb="2">
      <t>シヨウ</t>
    </rPh>
    <rPh sb="4" eb="5">
      <t>シャ</t>
    </rPh>
    <rPh sb="6" eb="7">
      <t>ベツ</t>
    </rPh>
    <phoneticPr fontId="3"/>
  </si>
  <si>
    <t>使用する者の期間</t>
    <rPh sb="0" eb="2">
      <t>シヨウ</t>
    </rPh>
    <rPh sb="4" eb="5">
      <t>シャ</t>
    </rPh>
    <rPh sb="6" eb="8">
      <t>キカン</t>
    </rPh>
    <phoneticPr fontId="3"/>
  </si>
  <si>
    <t>備考</t>
    <rPh sb="0" eb="2">
      <t>ビコウ</t>
    </rPh>
    <phoneticPr fontId="3"/>
  </si>
  <si>
    <t>　　　選挙法第１４１条第１項の規定により選挙運動のために使用される自動車又は船舶の上における選挙運</t>
    <rPh sb="48" eb="49">
      <t>ウン</t>
    </rPh>
    <phoneticPr fontId="3"/>
  </si>
  <si>
    <t>選挙運動用自動車の使用の契約届出書</t>
    <phoneticPr fontId="3"/>
  </si>
  <si>
    <t>選挙運動用自動車使用証明書（自動車）</t>
  </si>
  <si>
    <t>請求書（選挙運動用自動車の使用）</t>
  </si>
  <si>
    <t>自動車燃料代確認申請書</t>
  </si>
  <si>
    <t>自動車燃料代確認書</t>
  </si>
  <si>
    <t>選挙運動用自動車使用証明書（燃料）</t>
  </si>
  <si>
    <t>ポスター作成契約届出書</t>
  </si>
  <si>
    <t>ポスター作成枚数確認申請書</t>
  </si>
  <si>
    <t>様式１</t>
    <rPh sb="0" eb="2">
      <t>ヨウシキ</t>
    </rPh>
    <phoneticPr fontId="3"/>
  </si>
  <si>
    <t>公営1</t>
    <rPh sb="0" eb="2">
      <t>コウエイ</t>
    </rPh>
    <phoneticPr fontId="3"/>
  </si>
  <si>
    <t>１　一般乗用旅客自動車運送事業者との運送契約による場合</t>
  </si>
  <si>
    <t>契約年月日</t>
    <rPh sb="0" eb="2">
      <t>ケイヤク</t>
    </rPh>
    <rPh sb="2" eb="5">
      <t>ネンガッピ</t>
    </rPh>
    <phoneticPr fontId="3"/>
  </si>
  <si>
    <t>運送契約期間</t>
    <rPh sb="0" eb="2">
      <t>ウンソウ</t>
    </rPh>
    <rPh sb="2" eb="4">
      <t>ケイヤク</t>
    </rPh>
    <rPh sb="4" eb="6">
      <t>キカン</t>
    </rPh>
    <phoneticPr fontId="3"/>
  </si>
  <si>
    <t>契約内容</t>
    <rPh sb="0" eb="2">
      <t>ケイヤク</t>
    </rPh>
    <rPh sb="2" eb="4">
      <t>ナイヨウ</t>
    </rPh>
    <phoneticPr fontId="3"/>
  </si>
  <si>
    <t>２　１に掲げる場合以外の場合</t>
  </si>
  <si>
    <t>借入れ期間等</t>
    <rPh sb="0" eb="1">
      <t>カ</t>
    </rPh>
    <rPh sb="1" eb="2">
      <t>イ</t>
    </rPh>
    <rPh sb="3" eb="6">
      <t>キカントウ</t>
    </rPh>
    <phoneticPr fontId="3"/>
  </si>
  <si>
    <t>（数字を半角）</t>
    <rPh sb="1" eb="3">
      <t>スウジ</t>
    </rPh>
    <rPh sb="4" eb="6">
      <t>ハンカク</t>
    </rPh>
    <phoneticPr fontId="3"/>
  </si>
  <si>
    <t>⇒和暦中算用数字を漢数字表記へ変換（自動）</t>
    <rPh sb="1" eb="2">
      <t>ワ</t>
    </rPh>
    <rPh sb="2" eb="3">
      <t>レキ</t>
    </rPh>
    <rPh sb="3" eb="4">
      <t>チュウ</t>
    </rPh>
    <rPh sb="4" eb="6">
      <t>サンヨウ</t>
    </rPh>
    <rPh sb="6" eb="8">
      <t>スウジ</t>
    </rPh>
    <rPh sb="9" eb="12">
      <t>カンスウジ</t>
    </rPh>
    <rPh sb="12" eb="14">
      <t>ヒョウキ</t>
    </rPh>
    <rPh sb="15" eb="17">
      <t>ヘンカン</t>
    </rPh>
    <rPh sb="18" eb="20">
      <t>ジドウ</t>
    </rPh>
    <phoneticPr fontId="3"/>
  </si>
  <si>
    <t>年（漢数字自動表記）</t>
    <rPh sb="0" eb="1">
      <t>ネン</t>
    </rPh>
    <rPh sb="2" eb="5">
      <t>カンスウジ</t>
    </rPh>
    <rPh sb="5" eb="7">
      <t>ジドウ</t>
    </rPh>
    <rPh sb="7" eb="9">
      <t>ヒョウキ</t>
    </rPh>
    <phoneticPr fontId="3"/>
  </si>
  <si>
    <t>月（漢数字自動表記）</t>
    <rPh sb="0" eb="1">
      <t>ツキ</t>
    </rPh>
    <rPh sb="2" eb="5">
      <t>カンスウジ</t>
    </rPh>
    <rPh sb="5" eb="7">
      <t>ジドウ</t>
    </rPh>
    <rPh sb="7" eb="9">
      <t>ヒョウキ</t>
    </rPh>
    <phoneticPr fontId="3"/>
  </si>
  <si>
    <t>日（漢数字自動表記）</t>
    <rPh sb="0" eb="1">
      <t>ニチ</t>
    </rPh>
    <rPh sb="2" eb="5">
      <t>カンスウジ</t>
    </rPh>
    <rPh sb="5" eb="7">
      <t>ジドウ</t>
    </rPh>
    <rPh sb="7" eb="9">
      <t>ヒョウキ</t>
    </rPh>
    <phoneticPr fontId="3"/>
  </si>
  <si>
    <t>開票立会人生年月日（年）</t>
    <rPh sb="0" eb="2">
      <t>カイヒョウ</t>
    </rPh>
    <rPh sb="2" eb="4">
      <t>タチアイ</t>
    </rPh>
    <rPh sb="4" eb="5">
      <t>ニン</t>
    </rPh>
    <rPh sb="5" eb="7">
      <t>セイネン</t>
    </rPh>
    <rPh sb="7" eb="8">
      <t>ガツ</t>
    </rPh>
    <rPh sb="8" eb="9">
      <t>ニチ</t>
    </rPh>
    <rPh sb="10" eb="11">
      <t>ネン</t>
    </rPh>
    <phoneticPr fontId="3"/>
  </si>
  <si>
    <t>開票立会人生年月日（月）</t>
    <rPh sb="0" eb="2">
      <t>カイヒョウ</t>
    </rPh>
    <rPh sb="2" eb="4">
      <t>タチアイ</t>
    </rPh>
    <rPh sb="4" eb="5">
      <t>ニン</t>
    </rPh>
    <rPh sb="5" eb="7">
      <t>セイネン</t>
    </rPh>
    <rPh sb="7" eb="9">
      <t>ガッピ</t>
    </rPh>
    <rPh sb="10" eb="11">
      <t>ツキ</t>
    </rPh>
    <phoneticPr fontId="3"/>
  </si>
  <si>
    <t>開票立会人生年月日（日）</t>
    <rPh sb="0" eb="2">
      <t>カイヒョウ</t>
    </rPh>
    <rPh sb="2" eb="4">
      <t>タチアイ</t>
    </rPh>
    <rPh sb="4" eb="5">
      <t>ニン</t>
    </rPh>
    <rPh sb="5" eb="7">
      <t>セイネン</t>
    </rPh>
    <rPh sb="7" eb="9">
      <t>ガッピ</t>
    </rPh>
    <rPh sb="10" eb="11">
      <t>ヒ</t>
    </rPh>
    <phoneticPr fontId="3"/>
  </si>
  <si>
    <t>※　黄色に着色しているセルのみ入力してください。</t>
    <rPh sb="2" eb="4">
      <t>キイロ</t>
    </rPh>
    <rPh sb="5" eb="7">
      <t>チャクショク</t>
    </rPh>
    <rPh sb="15" eb="17">
      <t>ニュウリョク</t>
    </rPh>
    <phoneticPr fontId="3"/>
  </si>
  <si>
    <t>（漢数字へその１）</t>
    <rPh sb="1" eb="4">
      <t>カンスウジ</t>
    </rPh>
    <phoneticPr fontId="3"/>
  </si>
  <si>
    <t>（漢数字へその２）</t>
    <rPh sb="1" eb="4">
      <t>カンスウジ</t>
    </rPh>
    <phoneticPr fontId="3"/>
  </si>
  <si>
    <t>五所川原市</t>
  </si>
  <si>
    <t>開票立会人届出年月日</t>
    <rPh sb="0" eb="2">
      <t>カイヒョウ</t>
    </rPh>
    <rPh sb="2" eb="4">
      <t>タチアイ</t>
    </rPh>
    <rPh sb="4" eb="5">
      <t>ニン</t>
    </rPh>
    <rPh sb="5" eb="7">
      <t>トドケデ</t>
    </rPh>
    <rPh sb="7" eb="10">
      <t>ネンガッピ</t>
    </rPh>
    <phoneticPr fontId="3"/>
  </si>
  <si>
    <t>開票立会人就任承諾年月日</t>
    <rPh sb="0" eb="2">
      <t>カイヒョウ</t>
    </rPh>
    <rPh sb="2" eb="4">
      <t>タチアイ</t>
    </rPh>
    <rPh sb="4" eb="5">
      <t>ニン</t>
    </rPh>
    <rPh sb="5" eb="7">
      <t>シュウニン</t>
    </rPh>
    <rPh sb="7" eb="9">
      <t>ショウダク</t>
    </rPh>
    <rPh sb="9" eb="10">
      <t>ネン</t>
    </rPh>
    <rPh sb="10" eb="11">
      <t>ツキ</t>
    </rPh>
    <rPh sb="11" eb="12">
      <t>ビ</t>
    </rPh>
    <phoneticPr fontId="3"/>
  </si>
  <si>
    <t>※　１円未満の端数は切上げ</t>
    <rPh sb="3" eb="4">
      <t>エン</t>
    </rPh>
    <rPh sb="4" eb="6">
      <t>ミマン</t>
    </rPh>
    <rPh sb="7" eb="9">
      <t>ハスウ</t>
    </rPh>
    <rPh sb="10" eb="12">
      <t>キリア</t>
    </rPh>
    <phoneticPr fontId="3"/>
  </si>
  <si>
    <t>青森県第１区</t>
    <rPh sb="0" eb="3">
      <t>アオモリケン</t>
    </rPh>
    <rPh sb="3" eb="4">
      <t>ダイ</t>
    </rPh>
    <rPh sb="5" eb="6">
      <t>ク</t>
    </rPh>
    <phoneticPr fontId="3"/>
  </si>
  <si>
    <t>青森県第２区</t>
    <rPh sb="0" eb="3">
      <t>アオモリケン</t>
    </rPh>
    <rPh sb="3" eb="4">
      <t>ダイ</t>
    </rPh>
    <rPh sb="5" eb="6">
      <t>ク</t>
    </rPh>
    <phoneticPr fontId="3"/>
  </si>
  <si>
    <t>青森県第３区</t>
    <rPh sb="0" eb="3">
      <t>アオモリケン</t>
    </rPh>
    <rPh sb="3" eb="4">
      <t>ダイ</t>
    </rPh>
    <rPh sb="5" eb="6">
      <t>ク</t>
    </rPh>
    <phoneticPr fontId="3"/>
  </si>
  <si>
    <t>選挙の公示日</t>
    <rPh sb="0" eb="2">
      <t>センキョ</t>
    </rPh>
    <rPh sb="3" eb="5">
      <t>コウジ</t>
    </rPh>
    <rPh sb="5" eb="6">
      <t>ビ</t>
    </rPh>
    <phoneticPr fontId="3"/>
  </si>
  <si>
    <t>　衆議院小選挙区選出議員選挙</t>
    <rPh sb="1" eb="4">
      <t>シュウギイン</t>
    </rPh>
    <rPh sb="4" eb="8">
      <t>ショウセンキョク</t>
    </rPh>
    <rPh sb="8" eb="10">
      <t>センシュツ</t>
    </rPh>
    <rPh sb="10" eb="12">
      <t>ギイン</t>
    </rPh>
    <rPh sb="12" eb="14">
      <t>センキョ</t>
    </rPh>
    <phoneticPr fontId="3"/>
  </si>
  <si>
    <t>職　　業</t>
    <rPh sb="0" eb="1">
      <t>ショク</t>
    </rPh>
    <rPh sb="3" eb="4">
      <t>ギョウ</t>
    </rPh>
    <phoneticPr fontId="3"/>
  </si>
  <si>
    <t>代表者の氏名</t>
    <rPh sb="0" eb="3">
      <t>ダイヒョウシャ</t>
    </rPh>
    <rPh sb="4" eb="6">
      <t>シメイ</t>
    </rPh>
    <phoneticPr fontId="3"/>
  </si>
  <si>
    <t>氏　名</t>
    <rPh sb="0" eb="1">
      <t>シ</t>
    </rPh>
    <rPh sb="2" eb="3">
      <t>メイ</t>
    </rPh>
    <phoneticPr fontId="3"/>
  </si>
  <si>
    <t>において、</t>
    <phoneticPr fontId="3"/>
  </si>
  <si>
    <t>にお</t>
    <phoneticPr fontId="3"/>
  </si>
  <si>
    <t>届出先選管名</t>
    <rPh sb="0" eb="2">
      <t>トドケデ</t>
    </rPh>
    <rPh sb="2" eb="3">
      <t>サキ</t>
    </rPh>
    <rPh sb="3" eb="5">
      <t>センカン</t>
    </rPh>
    <rPh sb="5" eb="6">
      <t>メイ</t>
    </rPh>
    <phoneticPr fontId="3"/>
  </si>
  <si>
    <t>青森市</t>
    <rPh sb="0" eb="3">
      <t>アオモリシ</t>
    </rPh>
    <phoneticPr fontId="3"/>
  </si>
  <si>
    <t>（入力例）</t>
    <rPh sb="1" eb="3">
      <t>ニュウリョク</t>
    </rPh>
    <rPh sb="3" eb="4">
      <t>レイ</t>
    </rPh>
    <phoneticPr fontId="3"/>
  </si>
  <si>
    <t>　候補者氏名</t>
    <rPh sb="1" eb="4">
      <t>コウホシャ</t>
    </rPh>
    <rPh sb="4" eb="6">
      <t>シメイ</t>
    </rPh>
    <phoneticPr fontId="3"/>
  </si>
  <si>
    <t>　住　　　所</t>
    <rPh sb="1" eb="2">
      <t>ジュウ</t>
    </rPh>
    <rPh sb="5" eb="6">
      <t>ショ</t>
    </rPh>
    <phoneticPr fontId="3"/>
  </si>
  <si>
    <t>　電　　　話</t>
    <rPh sb="1" eb="2">
      <t>デン</t>
    </rPh>
    <rPh sb="5" eb="6">
      <t>ハナシ</t>
    </rPh>
    <phoneticPr fontId="3"/>
  </si>
  <si>
    <t>選任者氏名</t>
    <rPh sb="0" eb="2">
      <t>センニン</t>
    </rPh>
    <rPh sb="2" eb="3">
      <t>シャ</t>
    </rPh>
    <rPh sb="3" eb="5">
      <t>シメイ</t>
    </rPh>
    <phoneticPr fontId="3"/>
  </si>
  <si>
    <t>ける候補者の出納責任者を下記のとおり選任したので届け出ます。</t>
    <rPh sb="2" eb="5">
      <t>コウホシャ</t>
    </rPh>
    <rPh sb="6" eb="8">
      <t>スイトウ</t>
    </rPh>
    <rPh sb="8" eb="11">
      <t>セキニンシャ</t>
    </rPh>
    <rPh sb="12" eb="14">
      <t>カキ</t>
    </rPh>
    <phoneticPr fontId="3"/>
  </si>
  <si>
    <t>ける候補者の出納責任者について、下記のとおり異動があったので届け出ます。</t>
    <rPh sb="2" eb="5">
      <t>コウホシャ</t>
    </rPh>
    <rPh sb="6" eb="8">
      <t>スイトウ</t>
    </rPh>
    <rPh sb="8" eb="11">
      <t>セキニンシャ</t>
    </rPh>
    <rPh sb="16" eb="18">
      <t>カキ</t>
    </rPh>
    <rPh sb="22" eb="24">
      <t>イドウ</t>
    </rPh>
    <phoneticPr fontId="3"/>
  </si>
  <si>
    <t>様式２４</t>
    <rPh sb="0" eb="2">
      <t>ヨウシキ</t>
    </rPh>
    <phoneticPr fontId="3"/>
  </si>
  <si>
    <t>様式２３</t>
    <rPh sb="0" eb="2">
      <t>ヨウシキ</t>
    </rPh>
    <phoneticPr fontId="3"/>
  </si>
  <si>
    <t>様式２５</t>
    <rPh sb="0" eb="2">
      <t>ヨウシキ</t>
    </rPh>
    <phoneticPr fontId="3"/>
  </si>
  <si>
    <t>様式２６</t>
    <rPh sb="0" eb="2">
      <t>ヨウシキ</t>
    </rPh>
    <phoneticPr fontId="3"/>
  </si>
  <si>
    <t>のとおり申請します。</t>
    <phoneticPr fontId="3"/>
  </si>
  <si>
    <t>における選挙公報の掲載を受けたいので、下記</t>
    <rPh sb="19" eb="21">
      <t>カキ</t>
    </rPh>
    <phoneticPr fontId="3"/>
  </si>
  <si>
    <t>様式２７</t>
    <rPh sb="0" eb="2">
      <t>ヨウシキ</t>
    </rPh>
    <phoneticPr fontId="3"/>
  </si>
  <si>
    <t>様式２８</t>
    <rPh sb="0" eb="2">
      <t>ヨウシキ</t>
    </rPh>
    <phoneticPr fontId="3"/>
  </si>
  <si>
    <t>様式２９</t>
    <rPh sb="0" eb="2">
      <t>ヨウシキ</t>
    </rPh>
    <phoneticPr fontId="3"/>
  </si>
  <si>
    <t>様式３０</t>
    <rPh sb="0" eb="2">
      <t>ヨウシキ</t>
    </rPh>
    <phoneticPr fontId="3"/>
  </si>
  <si>
    <t>様式３１</t>
    <rPh sb="0" eb="2">
      <t>ヨウシキ</t>
    </rPh>
    <phoneticPr fontId="3"/>
  </si>
  <si>
    <t>　公職選挙法施行令第１０９条の４第２項の規定により、次の金額の支払を請求します。</t>
    <rPh sb="1" eb="3">
      <t>コウショク</t>
    </rPh>
    <rPh sb="3" eb="6">
      <t>センキョホウ</t>
    </rPh>
    <rPh sb="6" eb="8">
      <t>セコウ</t>
    </rPh>
    <rPh sb="8" eb="9">
      <t>レイ</t>
    </rPh>
    <rPh sb="9" eb="10">
      <t>ダイ</t>
    </rPh>
    <rPh sb="13" eb="14">
      <t>ジョウ</t>
    </rPh>
    <rPh sb="16" eb="17">
      <t>ダイ</t>
    </rPh>
    <rPh sb="18" eb="19">
      <t>コウ</t>
    </rPh>
    <rPh sb="20" eb="22">
      <t>キテイ</t>
    </rPh>
    <rPh sb="26" eb="27">
      <t>ツギ</t>
    </rPh>
    <rPh sb="28" eb="30">
      <t>キンガク</t>
    </rPh>
    <rPh sb="31" eb="33">
      <t>シハライ</t>
    </rPh>
    <rPh sb="34" eb="36">
      <t>セイキュウ</t>
    </rPh>
    <phoneticPr fontId="3"/>
  </si>
  <si>
    <t>　次の自動車燃料代につき、公職選挙法施行令第１０９条の４第２項第２号ロの規定による</t>
    <rPh sb="13" eb="15">
      <t>コウショク</t>
    </rPh>
    <rPh sb="15" eb="18">
      <t>センキョホウ</t>
    </rPh>
    <rPh sb="18" eb="20">
      <t>セコウ</t>
    </rPh>
    <rPh sb="20" eb="21">
      <t>レイ</t>
    </rPh>
    <rPh sb="21" eb="22">
      <t>ダイ</t>
    </rPh>
    <rPh sb="25" eb="26">
      <t>ジョウ</t>
    </rPh>
    <rPh sb="28" eb="29">
      <t>ダイ</t>
    </rPh>
    <rPh sb="30" eb="31">
      <t>コウ</t>
    </rPh>
    <rPh sb="31" eb="32">
      <t>ダイ</t>
    </rPh>
    <rPh sb="33" eb="34">
      <t>ゴウ</t>
    </rPh>
    <rPh sb="36" eb="38">
      <t>キテイ</t>
    </rPh>
    <phoneticPr fontId="3"/>
  </si>
  <si>
    <t>確認を受けたいので申請します。</t>
    <rPh sb="9" eb="11">
      <t>シンセイ</t>
    </rPh>
    <phoneticPr fontId="3"/>
  </si>
  <si>
    <t>通常葉書作成契約届出書</t>
    <rPh sb="0" eb="2">
      <t>ツウジョウ</t>
    </rPh>
    <rPh sb="2" eb="4">
      <t>ハガキ</t>
    </rPh>
    <rPh sb="4" eb="6">
      <t>サクセイ</t>
    </rPh>
    <phoneticPr fontId="3"/>
  </si>
  <si>
    <t>　次のとおり通常葉書の作成契約を締結したので届け出ます。</t>
    <rPh sb="1" eb="2">
      <t>ツギ</t>
    </rPh>
    <rPh sb="6" eb="8">
      <t>ツウジョウ</t>
    </rPh>
    <rPh sb="8" eb="10">
      <t>ハガキ</t>
    </rPh>
    <rPh sb="11" eb="13">
      <t>サクセイ</t>
    </rPh>
    <phoneticPr fontId="3"/>
  </si>
  <si>
    <t>通常葉書作成枚数確認申請書</t>
    <rPh sb="0" eb="2">
      <t>ツウジョウ</t>
    </rPh>
    <rPh sb="2" eb="4">
      <t>ハガキ</t>
    </rPh>
    <rPh sb="4" eb="6">
      <t>サクセイ</t>
    </rPh>
    <rPh sb="6" eb="8">
      <t>マイスウ</t>
    </rPh>
    <rPh sb="8" eb="10">
      <t>カクニン</t>
    </rPh>
    <rPh sb="10" eb="13">
      <t>シンセイショ</t>
    </rPh>
    <phoneticPr fontId="3"/>
  </si>
  <si>
    <t>　次の通常葉書作成枚数につき、公職選挙法施行令第１０９条の７第２項の規定による確認</t>
    <rPh sb="3" eb="5">
      <t>ツウジョウ</t>
    </rPh>
    <rPh sb="5" eb="7">
      <t>ハガキ</t>
    </rPh>
    <rPh sb="15" eb="17">
      <t>コウショク</t>
    </rPh>
    <rPh sb="17" eb="20">
      <t>センキョホウ</t>
    </rPh>
    <rPh sb="20" eb="23">
      <t>セコウレイ</t>
    </rPh>
    <rPh sb="23" eb="24">
      <t>ダイ</t>
    </rPh>
    <rPh sb="27" eb="28">
      <t>ジョウ</t>
    </rPh>
    <rPh sb="30" eb="31">
      <t>ダイ</t>
    </rPh>
    <rPh sb="32" eb="33">
      <t>コウ</t>
    </rPh>
    <rPh sb="34" eb="36">
      <t>キテイ</t>
    </rPh>
    <rPh sb="39" eb="41">
      <t>カクニン</t>
    </rPh>
    <phoneticPr fontId="3"/>
  </si>
  <si>
    <t>を受けたいので申請します。</t>
    <rPh sb="7" eb="9">
      <t>シンセイ</t>
    </rPh>
    <phoneticPr fontId="3"/>
  </si>
  <si>
    <t>　公職選挙法施行令第１０９条の７第２項の規定に基づき、次の通常葉書作成枚数は、公職</t>
    <rPh sb="1" eb="3">
      <t>コウショク</t>
    </rPh>
    <rPh sb="3" eb="6">
      <t>センキョホウ</t>
    </rPh>
    <rPh sb="6" eb="9">
      <t>セコウレイ</t>
    </rPh>
    <rPh sb="9" eb="10">
      <t>ダイ</t>
    </rPh>
    <rPh sb="13" eb="14">
      <t>ジョウ</t>
    </rPh>
    <rPh sb="16" eb="17">
      <t>ダイ</t>
    </rPh>
    <rPh sb="18" eb="19">
      <t>コウ</t>
    </rPh>
    <rPh sb="20" eb="22">
      <t>キテイ</t>
    </rPh>
    <rPh sb="23" eb="24">
      <t>モト</t>
    </rPh>
    <rPh sb="27" eb="28">
      <t>ツギ</t>
    </rPh>
    <rPh sb="29" eb="31">
      <t>ツウジョウ</t>
    </rPh>
    <rPh sb="31" eb="33">
      <t>ハガキ</t>
    </rPh>
    <rPh sb="33" eb="35">
      <t>サクセイ</t>
    </rPh>
    <rPh sb="35" eb="37">
      <t>マイスウ</t>
    </rPh>
    <rPh sb="39" eb="41">
      <t>コウショク</t>
    </rPh>
    <phoneticPr fontId="3"/>
  </si>
  <si>
    <t>選挙法第１４２条第１項に定める枚数の範囲内のものであることを確認する。</t>
    <rPh sb="0" eb="3">
      <t>センキョホウ</t>
    </rPh>
    <rPh sb="3" eb="4">
      <t>ダイ</t>
    </rPh>
    <rPh sb="7" eb="8">
      <t>ジョウ</t>
    </rPh>
    <rPh sb="8" eb="9">
      <t>ダイ</t>
    </rPh>
    <rPh sb="10" eb="11">
      <t>コウ</t>
    </rPh>
    <rPh sb="12" eb="13">
      <t>サダ</t>
    </rPh>
    <rPh sb="15" eb="17">
      <t>マイスウ</t>
    </rPh>
    <rPh sb="18" eb="21">
      <t>ハンイナイ</t>
    </rPh>
    <phoneticPr fontId="3"/>
  </si>
  <si>
    <t>通常葉書作成枚数確認書</t>
    <rPh sb="0" eb="2">
      <t>ツウジョウ</t>
    </rPh>
    <rPh sb="2" eb="4">
      <t>ハガキ</t>
    </rPh>
    <rPh sb="4" eb="6">
      <t>サクセイ</t>
    </rPh>
    <rPh sb="6" eb="8">
      <t>マイスウ</t>
    </rPh>
    <rPh sb="8" eb="11">
      <t>カクニンショ</t>
    </rPh>
    <phoneticPr fontId="3"/>
  </si>
  <si>
    <t>通常葉書作成証明書</t>
    <rPh sb="0" eb="2">
      <t>ツウジョウ</t>
    </rPh>
    <rPh sb="2" eb="4">
      <t>ハガキ</t>
    </rPh>
    <rPh sb="4" eb="6">
      <t>サクセイ</t>
    </rPh>
    <rPh sb="6" eb="9">
      <t>ショウメイショ</t>
    </rPh>
    <phoneticPr fontId="3"/>
  </si>
  <si>
    <t>　次のとおり通常葉書を作成したものであることを証明します。</t>
    <rPh sb="1" eb="2">
      <t>ツギ</t>
    </rPh>
    <rPh sb="6" eb="8">
      <t>ツウジョウ</t>
    </rPh>
    <rPh sb="8" eb="10">
      <t>ハガキ</t>
    </rPh>
    <rPh sb="11" eb="13">
      <t>サクセイ</t>
    </rPh>
    <phoneticPr fontId="3"/>
  </si>
  <si>
    <t>通常葉書作成業者の氏名又は</t>
    <rPh sb="0" eb="2">
      <t>ツウジョウ</t>
    </rPh>
    <rPh sb="2" eb="4">
      <t>ハガキ</t>
    </rPh>
    <rPh sb="4" eb="6">
      <t>サクセイ</t>
    </rPh>
    <rPh sb="6" eb="8">
      <t>ギョウシャ</t>
    </rPh>
    <rPh sb="9" eb="11">
      <t>シメイ</t>
    </rPh>
    <rPh sb="11" eb="12">
      <t>マタ</t>
    </rPh>
    <phoneticPr fontId="3"/>
  </si>
  <si>
    <t>　　　は、青森県に支払を請求することはできません。</t>
    <phoneticPr fontId="3"/>
  </si>
  <si>
    <t xml:space="preserve">      (1) 枚　数</t>
    <phoneticPr fontId="3"/>
  </si>
  <si>
    <t>（通常葉書の作成）</t>
    <rPh sb="1" eb="3">
      <t>ツウジョウ</t>
    </rPh>
    <rPh sb="3" eb="5">
      <t>ハガキ</t>
    </rPh>
    <rPh sb="6" eb="8">
      <t>サクセイ</t>
    </rPh>
    <phoneticPr fontId="3"/>
  </si>
  <si>
    <t>　　別記請求内訳書のとおり</t>
    <rPh sb="2" eb="4">
      <t>ベッキ</t>
    </rPh>
    <rPh sb="4" eb="6">
      <t>セイキュウ</t>
    </rPh>
    <rPh sb="6" eb="9">
      <t>ウチワケショ</t>
    </rPh>
    <phoneticPr fontId="3"/>
  </si>
  <si>
    <t>別記請求内訳書</t>
    <rPh sb="0" eb="2">
      <t>ベッキ</t>
    </rPh>
    <rPh sb="2" eb="4">
      <t>セイキュウ</t>
    </rPh>
    <rPh sb="4" eb="7">
      <t>ウチワケショ</t>
    </rPh>
    <phoneticPr fontId="3"/>
  </si>
  <si>
    <t xml:space="preserve">    ２　 (E)欄には、確認書により確認された作成枚数を記載してください。</t>
    <phoneticPr fontId="3"/>
  </si>
  <si>
    <t>　　３　 (G)欄には、(A)欄と(D)欄とを比較して少ない方の額を記載してください。</t>
    <phoneticPr fontId="3"/>
  </si>
  <si>
    <t xml:space="preserve">    ４　 (H)欄には、(B)欄と(E)欄とを比較して少ない方の枚数を記載してください。</t>
    <phoneticPr fontId="3"/>
  </si>
  <si>
    <t xml:space="preserve">    ５　候補者が供託物を没収された場合には、青森県に支払を請求することはできません。</t>
    <phoneticPr fontId="3"/>
  </si>
  <si>
    <t>様式３３</t>
    <rPh sb="0" eb="2">
      <t>ヨウシキ</t>
    </rPh>
    <phoneticPr fontId="3"/>
  </si>
  <si>
    <t>様式３４</t>
    <rPh sb="0" eb="2">
      <t>ヨウシキ</t>
    </rPh>
    <phoneticPr fontId="3"/>
  </si>
  <si>
    <t>　次のポスター作成枚数につき、公職選挙法施行令第１１０条の４第２項の規定による確認</t>
    <rPh sb="15" eb="17">
      <t>コウショク</t>
    </rPh>
    <rPh sb="17" eb="20">
      <t>センキョホウ</t>
    </rPh>
    <rPh sb="20" eb="23">
      <t>セコウレイ</t>
    </rPh>
    <rPh sb="23" eb="24">
      <t>ダイ</t>
    </rPh>
    <rPh sb="27" eb="28">
      <t>ジョウ</t>
    </rPh>
    <rPh sb="30" eb="31">
      <t>ダイ</t>
    </rPh>
    <rPh sb="32" eb="33">
      <t>コウ</t>
    </rPh>
    <rPh sb="34" eb="36">
      <t>キテイ</t>
    </rPh>
    <rPh sb="39" eb="41">
      <t>カクニン</t>
    </rPh>
    <phoneticPr fontId="3"/>
  </si>
  <si>
    <t>様式３５</t>
    <rPh sb="0" eb="2">
      <t>ヨウシキ</t>
    </rPh>
    <phoneticPr fontId="3"/>
  </si>
  <si>
    <t>　公職選挙法施行令第１１０条の４第２項の規定に基づき、次のポスター作成枚数は、同条</t>
    <rPh sb="1" eb="3">
      <t>コウショク</t>
    </rPh>
    <rPh sb="3" eb="6">
      <t>センキョホウ</t>
    </rPh>
    <rPh sb="6" eb="9">
      <t>セコウレイ</t>
    </rPh>
    <rPh sb="9" eb="10">
      <t>ダイ</t>
    </rPh>
    <rPh sb="13" eb="14">
      <t>ジョウ</t>
    </rPh>
    <rPh sb="16" eb="17">
      <t>ダイ</t>
    </rPh>
    <rPh sb="18" eb="19">
      <t>コウ</t>
    </rPh>
    <rPh sb="20" eb="22">
      <t>キテイ</t>
    </rPh>
    <rPh sb="23" eb="24">
      <t>モト</t>
    </rPh>
    <rPh sb="27" eb="28">
      <t>ツギ</t>
    </rPh>
    <rPh sb="33" eb="35">
      <t>サクセイ</t>
    </rPh>
    <rPh sb="35" eb="37">
      <t>マイスウ</t>
    </rPh>
    <rPh sb="39" eb="41">
      <t>ドウジョウ</t>
    </rPh>
    <phoneticPr fontId="3"/>
  </si>
  <si>
    <t>に定める枚数の範囲内のものであることを確認する。</t>
    <rPh sb="4" eb="6">
      <t>マイスウ</t>
    </rPh>
    <rPh sb="7" eb="10">
      <t>ハンイナイ</t>
    </rPh>
    <phoneticPr fontId="3"/>
  </si>
  <si>
    <t>様式３６</t>
    <rPh sb="0" eb="2">
      <t>ヨウシキ</t>
    </rPh>
    <phoneticPr fontId="3"/>
  </si>
  <si>
    <t>ポスター掲示場数</t>
    <phoneticPr fontId="3"/>
  </si>
  <si>
    <t>＝単価</t>
    <phoneticPr fontId="3"/>
  </si>
  <si>
    <t>様式３７</t>
    <rPh sb="0" eb="2">
      <t>ヨウシキ</t>
    </rPh>
    <phoneticPr fontId="3"/>
  </si>
  <si>
    <t>選挙区におけるポスター掲示場数</t>
    <rPh sb="0" eb="3">
      <t>センキョク</t>
    </rPh>
    <rPh sb="11" eb="13">
      <t>ケイジ</t>
    </rPh>
    <rPh sb="13" eb="14">
      <t>ジョウ</t>
    </rPh>
    <rPh sb="14" eb="15">
      <t>スウ</t>
    </rPh>
    <phoneticPr fontId="3"/>
  </si>
  <si>
    <t xml:space="preserve">    ７　候補者が供託物を没収された場合には、青森県に支払を請求することはできません。</t>
    <phoneticPr fontId="3"/>
  </si>
  <si>
    <t>備考１　この請求書は、候補者から受領したポスター作成枚数確認書及びポスター作成証明書とと</t>
    <rPh sb="24" eb="26">
      <t>サクセイ</t>
    </rPh>
    <rPh sb="37" eb="39">
      <t>サクセイ</t>
    </rPh>
    <rPh sb="39" eb="41">
      <t>ショウメイ</t>
    </rPh>
    <rPh sb="41" eb="42">
      <t>ショ</t>
    </rPh>
    <phoneticPr fontId="3"/>
  </si>
  <si>
    <t>　　２　「選挙区におけるポスター掲示場数」の欄には、ポスター作成証明書の「ポスター掲示場</t>
    <rPh sb="5" eb="8">
      <t>センキョク</t>
    </rPh>
    <rPh sb="16" eb="19">
      <t>ケイジジョウ</t>
    </rPh>
    <rPh sb="19" eb="20">
      <t>カズ</t>
    </rPh>
    <rPh sb="22" eb="23">
      <t>ラン</t>
    </rPh>
    <rPh sb="30" eb="32">
      <t>サクセイ</t>
    </rPh>
    <rPh sb="32" eb="35">
      <t>ショウメイショ</t>
    </rPh>
    <rPh sb="41" eb="44">
      <t>ケイジジョウ</t>
    </rPh>
    <phoneticPr fontId="3"/>
  </si>
  <si>
    <t>　　　もに選挙の期日後速やかに提出してください。</t>
    <phoneticPr fontId="3"/>
  </si>
  <si>
    <t>　　　数」欄に記載されたポスター掲示場数を記載してください。</t>
    <rPh sb="3" eb="4">
      <t>スウ</t>
    </rPh>
    <rPh sb="5" eb="6">
      <t>ラン</t>
    </rPh>
    <rPh sb="7" eb="9">
      <t>キサイ</t>
    </rPh>
    <rPh sb="16" eb="19">
      <t>ケイジジョウ</t>
    </rPh>
    <rPh sb="19" eb="20">
      <t>スウ</t>
    </rPh>
    <rPh sb="21" eb="23">
      <t>キサイ</t>
    </rPh>
    <phoneticPr fontId="3"/>
  </si>
  <si>
    <t xml:space="preserve">    ４　(E)欄には、確認書により確認された作成枚数を記載してください。</t>
    <phoneticPr fontId="3"/>
  </si>
  <si>
    <t>　　５　(G)欄には、(A)欄と(D)欄とを比較して少ない方の額を記載してください。</t>
    <phoneticPr fontId="3"/>
  </si>
  <si>
    <t xml:space="preserve"> 　 ６　(H)欄には、(B)欄と(E)欄とを比較して少ない方の枚数を記載してください。</t>
    <phoneticPr fontId="3"/>
  </si>
  <si>
    <t>ポスター掲示場数</t>
    <rPh sb="4" eb="7">
      <t>ケイジジョウ</t>
    </rPh>
    <rPh sb="7" eb="8">
      <t>スウ</t>
    </rPh>
    <phoneticPr fontId="3"/>
  </si>
  <si>
    <t>＝　円（単価）</t>
    <rPh sb="2" eb="3">
      <t>エン</t>
    </rPh>
    <rPh sb="4" eb="6">
      <t>タンカ</t>
    </rPh>
    <phoneticPr fontId="3"/>
  </si>
  <si>
    <t>（１円未満の端数は切上げ）</t>
    <rPh sb="2" eb="3">
      <t>エン</t>
    </rPh>
    <rPh sb="3" eb="5">
      <t>ミマン</t>
    </rPh>
    <rPh sb="6" eb="8">
      <t>ハスウ</t>
    </rPh>
    <rPh sb="9" eb="11">
      <t>キリア</t>
    </rPh>
    <phoneticPr fontId="3"/>
  </si>
  <si>
    <t>　次のビラ作成枚数につき、公職選挙法施行令第１０９条の８において準用する第１０９条</t>
    <rPh sb="13" eb="15">
      <t>コウショク</t>
    </rPh>
    <rPh sb="15" eb="18">
      <t>センキョホウ</t>
    </rPh>
    <rPh sb="18" eb="21">
      <t>セコウレイ</t>
    </rPh>
    <rPh sb="21" eb="22">
      <t>ダイ</t>
    </rPh>
    <rPh sb="25" eb="26">
      <t>ジョウ</t>
    </rPh>
    <rPh sb="32" eb="34">
      <t>ジュンヨウ</t>
    </rPh>
    <rPh sb="36" eb="37">
      <t>ダイ</t>
    </rPh>
    <rPh sb="40" eb="41">
      <t>ジョウ</t>
    </rPh>
    <phoneticPr fontId="3"/>
  </si>
  <si>
    <t>の７第２項の規定による確認を受けたいので申請します。</t>
    <rPh sb="2" eb="3">
      <t>ダイ</t>
    </rPh>
    <rPh sb="4" eb="5">
      <t>コウ</t>
    </rPh>
    <rPh sb="20" eb="22">
      <t>シンセイ</t>
    </rPh>
    <phoneticPr fontId="3"/>
  </si>
  <si>
    <t>　公職選挙法施行令第１０９条の８において準用する第１０９条の７第２項の規定に基づき</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38" eb="39">
      <t>モト</t>
    </rPh>
    <phoneticPr fontId="3"/>
  </si>
  <si>
    <t>次のビラ作成枚数は、公職選挙法第１４２条第１項に定める枚数の範囲内のものであること</t>
    <rPh sb="4" eb="6">
      <t>サクセイ</t>
    </rPh>
    <rPh sb="6" eb="8">
      <t>マイスウ</t>
    </rPh>
    <rPh sb="10" eb="12">
      <t>コウショク</t>
    </rPh>
    <rPh sb="12" eb="15">
      <t>センキョホウ</t>
    </rPh>
    <rPh sb="15" eb="16">
      <t>ダイ</t>
    </rPh>
    <rPh sb="19" eb="20">
      <t>ジョウ</t>
    </rPh>
    <rPh sb="20" eb="21">
      <t>ダイ</t>
    </rPh>
    <rPh sb="22" eb="23">
      <t>コウ</t>
    </rPh>
    <rPh sb="27" eb="28">
      <t>マイ</t>
    </rPh>
    <phoneticPr fontId="3"/>
  </si>
  <si>
    <t>を確認する。</t>
    <phoneticPr fontId="3"/>
  </si>
  <si>
    <t>　公職選挙法施行令第１０９条の８において準用する第１０９条の７第２項の規定により、次の</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41" eb="42">
      <t>ツギ</t>
    </rPh>
    <phoneticPr fontId="3"/>
  </si>
  <si>
    <t>金額の支払を請求します。</t>
    <rPh sb="0" eb="2">
      <t>キンガク</t>
    </rPh>
    <phoneticPr fontId="3"/>
  </si>
  <si>
    <t>　公職選挙法施行令第１０９条の７第２項の規定により、次の金額の支払を請求します。</t>
    <rPh sb="1" eb="3">
      <t>コウショク</t>
    </rPh>
    <rPh sb="3" eb="6">
      <t>センキョホウ</t>
    </rPh>
    <rPh sb="6" eb="9">
      <t>セコウレイ</t>
    </rPh>
    <rPh sb="9" eb="10">
      <t>ダイ</t>
    </rPh>
    <rPh sb="13" eb="14">
      <t>ジョウ</t>
    </rPh>
    <rPh sb="16" eb="17">
      <t>ダイ</t>
    </rPh>
    <rPh sb="18" eb="19">
      <t>コウ</t>
    </rPh>
    <rPh sb="20" eb="22">
      <t>キテイ</t>
    </rPh>
    <rPh sb="26" eb="27">
      <t>ツギ</t>
    </rPh>
    <rPh sb="28" eb="30">
      <t>キンガク</t>
    </rPh>
    <rPh sb="31" eb="33">
      <t>シハライ</t>
    </rPh>
    <rPh sb="34" eb="36">
      <t>セイキュウ</t>
    </rPh>
    <phoneticPr fontId="3"/>
  </si>
  <si>
    <t xml:space="preserve">    ６　(H)欄には、(B)欄と(E)欄とを比較して少ない方の枚数を記載してください。</t>
    <phoneticPr fontId="3"/>
  </si>
  <si>
    <t>　　４　(E)欄には、確認書により確認された作成枚数を記載してください。</t>
    <phoneticPr fontId="3"/>
  </si>
  <si>
    <t>　　３　(D)欄には、次により算出した額を記載してください。</t>
    <rPh sb="7" eb="8">
      <t>ラン</t>
    </rPh>
    <rPh sb="11" eb="12">
      <t>ツギ</t>
    </rPh>
    <rPh sb="15" eb="17">
      <t>サンシュツ</t>
    </rPh>
    <rPh sb="19" eb="20">
      <t>ガク</t>
    </rPh>
    <rPh sb="21" eb="23">
      <t>キサイ</t>
    </rPh>
    <phoneticPr fontId="3"/>
  </si>
  <si>
    <t>　　 (2)　確認書により確認された作成枚数が50,000枚を超える場合</t>
    <rPh sb="7" eb="10">
      <t>カクニンショ</t>
    </rPh>
    <rPh sb="13" eb="15">
      <t>カクニン</t>
    </rPh>
    <rPh sb="18" eb="20">
      <t>サクセイ</t>
    </rPh>
    <rPh sb="20" eb="22">
      <t>マイスウ</t>
    </rPh>
    <rPh sb="29" eb="30">
      <t>マイ</t>
    </rPh>
    <rPh sb="31" eb="32">
      <t>コ</t>
    </rPh>
    <rPh sb="34" eb="36">
      <t>バアイ</t>
    </rPh>
    <phoneticPr fontId="3"/>
  </si>
  <si>
    <t>選挙事務所用立札・看板作成契約届出書</t>
    <rPh sb="0" eb="2">
      <t>センキョ</t>
    </rPh>
    <rPh sb="2" eb="4">
      <t>ジム</t>
    </rPh>
    <rPh sb="4" eb="6">
      <t>ショヨウ</t>
    </rPh>
    <rPh sb="6" eb="8">
      <t>タテフダ</t>
    </rPh>
    <rPh sb="9" eb="11">
      <t>カンバン</t>
    </rPh>
    <rPh sb="11" eb="13">
      <t>サクセイ</t>
    </rPh>
    <phoneticPr fontId="3"/>
  </si>
  <si>
    <t>　次のとおり選挙事務所用立札・看板の作成契約を締結したので届け出ます。</t>
    <rPh sb="1" eb="2">
      <t>ツギ</t>
    </rPh>
    <rPh sb="6" eb="8">
      <t>センキョ</t>
    </rPh>
    <rPh sb="8" eb="10">
      <t>ジム</t>
    </rPh>
    <rPh sb="10" eb="11">
      <t>ショ</t>
    </rPh>
    <rPh sb="11" eb="12">
      <t>ヨウ</t>
    </rPh>
    <rPh sb="12" eb="14">
      <t>タテフダ</t>
    </rPh>
    <rPh sb="15" eb="17">
      <t>カンバン</t>
    </rPh>
    <rPh sb="18" eb="20">
      <t>サクセイ</t>
    </rPh>
    <phoneticPr fontId="3"/>
  </si>
  <si>
    <t>　次の選挙事務所用立札・看板作成数につき、公職選挙法施行令第１１０条の２第２項の規</t>
    <rPh sb="3" eb="5">
      <t>センキョ</t>
    </rPh>
    <rPh sb="5" eb="7">
      <t>ジム</t>
    </rPh>
    <rPh sb="7" eb="8">
      <t>ショ</t>
    </rPh>
    <rPh sb="8" eb="9">
      <t>ヨウ</t>
    </rPh>
    <rPh sb="9" eb="11">
      <t>タテフダ</t>
    </rPh>
    <rPh sb="12" eb="14">
      <t>カンバン</t>
    </rPh>
    <rPh sb="21" eb="23">
      <t>コウショク</t>
    </rPh>
    <rPh sb="23" eb="26">
      <t>センキョホウ</t>
    </rPh>
    <rPh sb="26" eb="29">
      <t>セコウレイ</t>
    </rPh>
    <rPh sb="29" eb="30">
      <t>ダイ</t>
    </rPh>
    <rPh sb="33" eb="34">
      <t>ジョウ</t>
    </rPh>
    <rPh sb="36" eb="37">
      <t>ダイ</t>
    </rPh>
    <rPh sb="38" eb="39">
      <t>コウ</t>
    </rPh>
    <rPh sb="40" eb="41">
      <t>キ</t>
    </rPh>
    <phoneticPr fontId="3"/>
  </si>
  <si>
    <t>定による確認を受けたいので申請します。</t>
    <rPh sb="13" eb="15">
      <t>シンセイ</t>
    </rPh>
    <phoneticPr fontId="3"/>
  </si>
  <si>
    <t>３　確認申請数</t>
    <rPh sb="2" eb="4">
      <t>カクニン</t>
    </rPh>
    <rPh sb="4" eb="6">
      <t>シンセイ</t>
    </rPh>
    <rPh sb="6" eb="7">
      <t>スウ</t>
    </rPh>
    <phoneticPr fontId="3"/>
  </si>
  <si>
    <t>作成数</t>
    <rPh sb="0" eb="2">
      <t>サクセイ</t>
    </rPh>
    <rPh sb="2" eb="3">
      <t>スウ</t>
    </rPh>
    <phoneticPr fontId="3"/>
  </si>
  <si>
    <t>左のうち確認済又は確認申請数</t>
    <rPh sb="0" eb="1">
      <t>ヒダリ</t>
    </rPh>
    <rPh sb="4" eb="6">
      <t>カクニン</t>
    </rPh>
    <rPh sb="6" eb="7">
      <t>ズ</t>
    </rPh>
    <rPh sb="7" eb="8">
      <t>マタ</t>
    </rPh>
    <rPh sb="9" eb="11">
      <t>カクニン</t>
    </rPh>
    <rPh sb="11" eb="13">
      <t>シンセイ</t>
    </rPh>
    <rPh sb="13" eb="14">
      <t>スウ</t>
    </rPh>
    <phoneticPr fontId="3"/>
  </si>
  <si>
    <t>前回までの累積数（Ａ）</t>
    <rPh sb="0" eb="2">
      <t>ゼンカイ</t>
    </rPh>
    <rPh sb="5" eb="7">
      <t>ルイセキ</t>
    </rPh>
    <rPh sb="7" eb="8">
      <t>スウ</t>
    </rPh>
    <phoneticPr fontId="3"/>
  </si>
  <si>
    <t>今回の数（Ｂ）</t>
    <rPh sb="0" eb="2">
      <t>コンカイ</t>
    </rPh>
    <rPh sb="3" eb="4">
      <t>カズ</t>
    </rPh>
    <rPh sb="4" eb="5">
      <t>キンガク</t>
    </rPh>
    <phoneticPr fontId="3"/>
  </si>
  <si>
    <t>計（Ａ）＋（Ｂ）</t>
    <rPh sb="0" eb="1">
      <t>ケイ</t>
    </rPh>
    <phoneticPr fontId="3"/>
  </si>
  <si>
    <t>選挙事務所用立札・看板作成数確認書</t>
    <rPh sb="0" eb="2">
      <t>センキョ</t>
    </rPh>
    <rPh sb="2" eb="4">
      <t>ジム</t>
    </rPh>
    <rPh sb="4" eb="5">
      <t>ショ</t>
    </rPh>
    <rPh sb="5" eb="6">
      <t>ヨウ</t>
    </rPh>
    <rPh sb="6" eb="8">
      <t>タテフダ</t>
    </rPh>
    <rPh sb="9" eb="11">
      <t>カンバン</t>
    </rPh>
    <rPh sb="11" eb="13">
      <t>サクセイ</t>
    </rPh>
    <rPh sb="13" eb="14">
      <t>スウ</t>
    </rPh>
    <rPh sb="14" eb="17">
      <t>カクニンショ</t>
    </rPh>
    <phoneticPr fontId="3"/>
  </si>
  <si>
    <t>　公職選挙法施行令第１１０条の２第２項の規定に基づき、次の選挙事務所用立札・看板作</t>
    <rPh sb="1" eb="3">
      <t>コウショク</t>
    </rPh>
    <rPh sb="3" eb="6">
      <t>センキョホウ</t>
    </rPh>
    <rPh sb="6" eb="9">
      <t>セコウレイ</t>
    </rPh>
    <rPh sb="9" eb="10">
      <t>ダイ</t>
    </rPh>
    <rPh sb="13" eb="14">
      <t>ジョウ</t>
    </rPh>
    <rPh sb="16" eb="17">
      <t>ダイ</t>
    </rPh>
    <rPh sb="18" eb="19">
      <t>コウ</t>
    </rPh>
    <rPh sb="20" eb="22">
      <t>キテイ</t>
    </rPh>
    <rPh sb="23" eb="24">
      <t>モト</t>
    </rPh>
    <rPh sb="27" eb="28">
      <t>ツギ</t>
    </rPh>
    <rPh sb="29" eb="31">
      <t>センキョ</t>
    </rPh>
    <rPh sb="31" eb="33">
      <t>ジム</t>
    </rPh>
    <rPh sb="33" eb="34">
      <t>ショ</t>
    </rPh>
    <rPh sb="34" eb="35">
      <t>ヨウ</t>
    </rPh>
    <rPh sb="35" eb="37">
      <t>タテフダ</t>
    </rPh>
    <rPh sb="38" eb="40">
      <t>カンバン</t>
    </rPh>
    <rPh sb="40" eb="41">
      <t>サク</t>
    </rPh>
    <phoneticPr fontId="3"/>
  </si>
  <si>
    <t>成数は、同項に定める数の範囲内のものであることを確認する。</t>
    <rPh sb="0" eb="1">
      <t>ナリ</t>
    </rPh>
    <rPh sb="1" eb="2">
      <t>スウ</t>
    </rPh>
    <rPh sb="4" eb="5">
      <t>ドウ</t>
    </rPh>
    <rPh sb="5" eb="6">
      <t>コウ</t>
    </rPh>
    <rPh sb="24" eb="26">
      <t>カクニン</t>
    </rPh>
    <phoneticPr fontId="3"/>
  </si>
  <si>
    <t>選挙事務所用立札・看板作成証明書</t>
    <rPh sb="0" eb="2">
      <t>センキョ</t>
    </rPh>
    <rPh sb="2" eb="4">
      <t>ジム</t>
    </rPh>
    <rPh sb="4" eb="5">
      <t>ショ</t>
    </rPh>
    <rPh sb="5" eb="6">
      <t>ヨウ</t>
    </rPh>
    <rPh sb="6" eb="8">
      <t>タテフダ</t>
    </rPh>
    <rPh sb="9" eb="11">
      <t>カンバン</t>
    </rPh>
    <rPh sb="11" eb="13">
      <t>サクセイ</t>
    </rPh>
    <rPh sb="13" eb="16">
      <t>ショウメイショ</t>
    </rPh>
    <phoneticPr fontId="3"/>
  </si>
  <si>
    <t>　次のとおり選挙事務所用立札・看板を作成したものであることを証明します。</t>
    <rPh sb="1" eb="2">
      <t>ツギ</t>
    </rPh>
    <rPh sb="6" eb="8">
      <t>センキョ</t>
    </rPh>
    <rPh sb="8" eb="10">
      <t>ジム</t>
    </rPh>
    <rPh sb="10" eb="11">
      <t>ショ</t>
    </rPh>
    <rPh sb="11" eb="12">
      <t>ヨウ</t>
    </rPh>
    <rPh sb="12" eb="14">
      <t>タテフダ</t>
    </rPh>
    <rPh sb="15" eb="17">
      <t>カンバン</t>
    </rPh>
    <rPh sb="18" eb="20">
      <t>サクセイ</t>
    </rPh>
    <phoneticPr fontId="3"/>
  </si>
  <si>
    <t>立札・看板作成業者の氏名又</t>
    <rPh sb="0" eb="2">
      <t>タテフダ</t>
    </rPh>
    <rPh sb="3" eb="5">
      <t>カンバン</t>
    </rPh>
    <rPh sb="5" eb="7">
      <t>サクセイ</t>
    </rPh>
    <rPh sb="7" eb="9">
      <t>ギョウシャ</t>
    </rPh>
    <rPh sb="10" eb="12">
      <t>シメイ</t>
    </rPh>
    <rPh sb="12" eb="13">
      <t>マタ</t>
    </rPh>
    <phoneticPr fontId="3"/>
  </si>
  <si>
    <t>は名称及び住所並びに法人に</t>
    <rPh sb="2" eb="3">
      <t>ショウ</t>
    </rPh>
    <rPh sb="3" eb="4">
      <t>オヨ</t>
    </rPh>
    <rPh sb="5" eb="7">
      <t>ジュウショ</t>
    </rPh>
    <rPh sb="7" eb="8">
      <t>ナラ</t>
    </rPh>
    <rPh sb="10" eb="12">
      <t>ホウジン</t>
    </rPh>
    <phoneticPr fontId="3"/>
  </si>
  <si>
    <t xml:space="preserve">      (1) 数　　　３</t>
    <phoneticPr fontId="3"/>
  </si>
  <si>
    <t>（選挙事務所用立札・看板の作成）</t>
    <rPh sb="1" eb="3">
      <t>センキョ</t>
    </rPh>
    <rPh sb="3" eb="5">
      <t>ジム</t>
    </rPh>
    <rPh sb="5" eb="6">
      <t>ショ</t>
    </rPh>
    <rPh sb="6" eb="7">
      <t>ヨウ</t>
    </rPh>
    <rPh sb="7" eb="9">
      <t>タテフダ</t>
    </rPh>
    <rPh sb="10" eb="12">
      <t>カンバン</t>
    </rPh>
    <rPh sb="13" eb="15">
      <t>サクセイ</t>
    </rPh>
    <phoneticPr fontId="3"/>
  </si>
  <si>
    <t>　公職選挙法施行令第１１０条の２第２項の規定により、次の金額の支払を請求します。</t>
    <rPh sb="1" eb="3">
      <t>コウショク</t>
    </rPh>
    <rPh sb="3" eb="6">
      <t>センキョホウ</t>
    </rPh>
    <rPh sb="6" eb="9">
      <t>セコウレイ</t>
    </rPh>
    <rPh sb="9" eb="10">
      <t>ダイ</t>
    </rPh>
    <rPh sb="13" eb="14">
      <t>ジョウ</t>
    </rPh>
    <rPh sb="16" eb="17">
      <t>ダイ</t>
    </rPh>
    <rPh sb="18" eb="19">
      <t>コウ</t>
    </rPh>
    <rPh sb="20" eb="22">
      <t>キテイ</t>
    </rPh>
    <rPh sb="26" eb="27">
      <t>ツギ</t>
    </rPh>
    <rPh sb="28" eb="30">
      <t>キンガク</t>
    </rPh>
    <rPh sb="31" eb="33">
      <t>シハライ</t>
    </rPh>
    <rPh sb="34" eb="36">
      <t>セイキュウ</t>
    </rPh>
    <phoneticPr fontId="3"/>
  </si>
  <si>
    <t>数</t>
    <rPh sb="0" eb="1">
      <t>スウ</t>
    </rPh>
    <phoneticPr fontId="3"/>
  </si>
  <si>
    <t xml:space="preserve">    ２　 (E)欄には、確認書により確認された作成数を記載してください。</t>
    <phoneticPr fontId="3"/>
  </si>
  <si>
    <t xml:space="preserve">    ４　 (H)欄には、(B)欄と(E)欄とを比較して少ない方の数を記載してください。</t>
    <phoneticPr fontId="3"/>
  </si>
  <si>
    <t>自動車等取付用立札・看板作成契約届出書</t>
    <rPh sb="0" eb="4">
      <t>ジドウシャトウ</t>
    </rPh>
    <rPh sb="4" eb="6">
      <t>トリツケ</t>
    </rPh>
    <rPh sb="6" eb="7">
      <t>ヨウ</t>
    </rPh>
    <rPh sb="7" eb="9">
      <t>タテフダ</t>
    </rPh>
    <rPh sb="10" eb="12">
      <t>カンバン</t>
    </rPh>
    <rPh sb="12" eb="14">
      <t>サクセイ</t>
    </rPh>
    <phoneticPr fontId="3"/>
  </si>
  <si>
    <t>　次のとおり自動車等取付用立札・看板の作成契約を締結したので届け出ます。</t>
    <rPh sb="1" eb="2">
      <t>ツギ</t>
    </rPh>
    <rPh sb="6" eb="10">
      <t>ジドウシャトウ</t>
    </rPh>
    <rPh sb="10" eb="12">
      <t>トリツケ</t>
    </rPh>
    <rPh sb="12" eb="13">
      <t>ヨウ</t>
    </rPh>
    <rPh sb="13" eb="15">
      <t>タテフダ</t>
    </rPh>
    <rPh sb="16" eb="18">
      <t>カンバン</t>
    </rPh>
    <rPh sb="19" eb="21">
      <t>サクセイ</t>
    </rPh>
    <phoneticPr fontId="3"/>
  </si>
  <si>
    <t>選挙事務所用立札・看板作成数確認申請書</t>
    <rPh sb="0" eb="2">
      <t>センキョ</t>
    </rPh>
    <rPh sb="2" eb="4">
      <t>ジム</t>
    </rPh>
    <rPh sb="4" eb="5">
      <t>ショ</t>
    </rPh>
    <rPh sb="5" eb="6">
      <t>ヨウ</t>
    </rPh>
    <rPh sb="6" eb="8">
      <t>タテフダ</t>
    </rPh>
    <rPh sb="9" eb="11">
      <t>カンバン</t>
    </rPh>
    <rPh sb="11" eb="13">
      <t>サクセイ</t>
    </rPh>
    <rPh sb="13" eb="14">
      <t>スウ</t>
    </rPh>
    <rPh sb="14" eb="16">
      <t>カクニン</t>
    </rPh>
    <rPh sb="16" eb="19">
      <t>シンセイショ</t>
    </rPh>
    <phoneticPr fontId="3"/>
  </si>
  <si>
    <t>自動車等取付用立札・看板作成数確認申請書</t>
    <rPh sb="0" eb="4">
      <t>ジドウシャトウ</t>
    </rPh>
    <rPh sb="4" eb="6">
      <t>トリツケ</t>
    </rPh>
    <rPh sb="6" eb="7">
      <t>ヨウ</t>
    </rPh>
    <rPh sb="7" eb="9">
      <t>タテフダ</t>
    </rPh>
    <rPh sb="10" eb="12">
      <t>カンバン</t>
    </rPh>
    <rPh sb="12" eb="14">
      <t>サクセイ</t>
    </rPh>
    <rPh sb="14" eb="15">
      <t>スウ</t>
    </rPh>
    <rPh sb="15" eb="17">
      <t>カクニン</t>
    </rPh>
    <rPh sb="17" eb="20">
      <t>シンセイショ</t>
    </rPh>
    <phoneticPr fontId="3"/>
  </si>
  <si>
    <t>　次の自動車等取付用立札・看板作成数につき、公職選挙法施行令第１１０条の３において</t>
    <rPh sb="3" eb="7">
      <t>ジドウシャトウ</t>
    </rPh>
    <rPh sb="7" eb="9">
      <t>トリツケ</t>
    </rPh>
    <rPh sb="9" eb="10">
      <t>ヨウ</t>
    </rPh>
    <rPh sb="10" eb="12">
      <t>タテフダ</t>
    </rPh>
    <rPh sb="13" eb="15">
      <t>カンバン</t>
    </rPh>
    <rPh sb="22" eb="24">
      <t>コウショク</t>
    </rPh>
    <rPh sb="24" eb="27">
      <t>センキョホウ</t>
    </rPh>
    <rPh sb="27" eb="30">
      <t>セコウレイ</t>
    </rPh>
    <rPh sb="30" eb="31">
      <t>ダイ</t>
    </rPh>
    <rPh sb="34" eb="35">
      <t>ジョウ</t>
    </rPh>
    <phoneticPr fontId="3"/>
  </si>
  <si>
    <t>準用する第１１０条の２第２項の規定による確認を受けたいので申請します。</t>
    <rPh sb="0" eb="2">
      <t>ジュンヨウ</t>
    </rPh>
    <rPh sb="4" eb="5">
      <t>ダイ</t>
    </rPh>
    <rPh sb="8" eb="9">
      <t>ジョウ</t>
    </rPh>
    <rPh sb="11" eb="12">
      <t>ダイ</t>
    </rPh>
    <rPh sb="13" eb="14">
      <t>コウ</t>
    </rPh>
    <rPh sb="15" eb="17">
      <t>キテイ</t>
    </rPh>
    <rPh sb="29" eb="31">
      <t>シンセイ</t>
    </rPh>
    <phoneticPr fontId="3"/>
  </si>
  <si>
    <t>自動車等取付用立札・看板作成数確認書</t>
    <rPh sb="0" eb="4">
      <t>ジドウシャトウ</t>
    </rPh>
    <rPh sb="4" eb="6">
      <t>トリツケ</t>
    </rPh>
    <rPh sb="6" eb="7">
      <t>ヨウ</t>
    </rPh>
    <rPh sb="7" eb="9">
      <t>タテフダ</t>
    </rPh>
    <rPh sb="10" eb="12">
      <t>カンバン</t>
    </rPh>
    <rPh sb="12" eb="14">
      <t>サクセイ</t>
    </rPh>
    <rPh sb="14" eb="15">
      <t>スウ</t>
    </rPh>
    <rPh sb="15" eb="18">
      <t>カクニンショ</t>
    </rPh>
    <phoneticPr fontId="3"/>
  </si>
  <si>
    <t>　公職選挙法施行令第１１０条の３において準用する第１１０条の２第２項の規定に基づき、</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38" eb="39">
      <t>モト</t>
    </rPh>
    <phoneticPr fontId="3"/>
  </si>
  <si>
    <t>次の自動車等取付用立札・看板作成数は、同項に定める数の範囲内のものであることを確認</t>
    <rPh sb="2" eb="6">
      <t>ジドウシャトウ</t>
    </rPh>
    <rPh sb="6" eb="8">
      <t>トリツケ</t>
    </rPh>
    <rPh sb="15" eb="16">
      <t>ナリ</t>
    </rPh>
    <rPh sb="16" eb="17">
      <t>スウ</t>
    </rPh>
    <rPh sb="19" eb="20">
      <t>ドウ</t>
    </rPh>
    <rPh sb="20" eb="21">
      <t>コウ</t>
    </rPh>
    <rPh sb="39" eb="41">
      <t>カクニン</t>
    </rPh>
    <phoneticPr fontId="3"/>
  </si>
  <si>
    <t>する。</t>
    <phoneticPr fontId="3"/>
  </si>
  <si>
    <t>自動車等取付用立札・看板作成証明書</t>
    <rPh sb="0" eb="4">
      <t>ジドウシャトウ</t>
    </rPh>
    <rPh sb="4" eb="6">
      <t>トリツケ</t>
    </rPh>
    <rPh sb="6" eb="7">
      <t>ヨウ</t>
    </rPh>
    <rPh sb="7" eb="9">
      <t>タテフダ</t>
    </rPh>
    <rPh sb="10" eb="12">
      <t>カンバン</t>
    </rPh>
    <rPh sb="12" eb="14">
      <t>サクセイ</t>
    </rPh>
    <rPh sb="14" eb="17">
      <t>ショウメイショ</t>
    </rPh>
    <phoneticPr fontId="3"/>
  </si>
  <si>
    <t>　次のとおり自動車等取付選挙事務所用立札・看板を作成したものであることを証明します。</t>
    <rPh sb="1" eb="2">
      <t>ツギ</t>
    </rPh>
    <rPh sb="6" eb="10">
      <t>ジドウシャトウ</t>
    </rPh>
    <rPh sb="10" eb="12">
      <t>トリツケ</t>
    </rPh>
    <rPh sb="12" eb="14">
      <t>センキョ</t>
    </rPh>
    <rPh sb="14" eb="16">
      <t>ジム</t>
    </rPh>
    <rPh sb="16" eb="17">
      <t>ショ</t>
    </rPh>
    <rPh sb="17" eb="18">
      <t>ヨウ</t>
    </rPh>
    <rPh sb="18" eb="20">
      <t>タテフダ</t>
    </rPh>
    <rPh sb="21" eb="23">
      <t>カンバン</t>
    </rPh>
    <rPh sb="24" eb="26">
      <t>サクセイ</t>
    </rPh>
    <phoneticPr fontId="3"/>
  </si>
  <si>
    <t xml:space="preserve">      (1) 数　　　４</t>
    <phoneticPr fontId="3"/>
  </si>
  <si>
    <t>（自動車等取付用立札・看板の作成）</t>
    <rPh sb="1" eb="5">
      <t>ジドウシャトウ</t>
    </rPh>
    <rPh sb="5" eb="7">
      <t>トリツケ</t>
    </rPh>
    <rPh sb="7" eb="8">
      <t>ヨウ</t>
    </rPh>
    <rPh sb="8" eb="10">
      <t>タテフダ</t>
    </rPh>
    <rPh sb="11" eb="13">
      <t>カンバン</t>
    </rPh>
    <rPh sb="14" eb="16">
      <t>サクセイ</t>
    </rPh>
    <phoneticPr fontId="3"/>
  </si>
  <si>
    <t>　公職選挙法施行令第１１０条の３において準用する第１１０条の２第２項の規定により、次</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41" eb="42">
      <t>ツギ</t>
    </rPh>
    <phoneticPr fontId="3"/>
  </si>
  <si>
    <t>の金額の支払を請求します。</t>
  </si>
  <si>
    <t>作成契約数</t>
    <rPh sb="0" eb="2">
      <t>サクセイ</t>
    </rPh>
    <rPh sb="2" eb="4">
      <t>ケイヤク</t>
    </rPh>
    <rPh sb="4" eb="5">
      <t>スウ</t>
    </rPh>
    <phoneticPr fontId="3"/>
  </si>
  <si>
    <t>個人演説会場用立札・看板作成数確認申請書</t>
    <rPh sb="0" eb="2">
      <t>コジン</t>
    </rPh>
    <rPh sb="2" eb="4">
      <t>エンゼツ</t>
    </rPh>
    <rPh sb="4" eb="5">
      <t>カイ</t>
    </rPh>
    <rPh sb="5" eb="6">
      <t>バ</t>
    </rPh>
    <rPh sb="6" eb="7">
      <t>ヨウ</t>
    </rPh>
    <rPh sb="7" eb="9">
      <t>タテフダ</t>
    </rPh>
    <rPh sb="10" eb="12">
      <t>カンバン</t>
    </rPh>
    <rPh sb="12" eb="14">
      <t>サクセイ</t>
    </rPh>
    <rPh sb="14" eb="15">
      <t>スウ</t>
    </rPh>
    <rPh sb="15" eb="17">
      <t>カクニン</t>
    </rPh>
    <rPh sb="17" eb="20">
      <t>シンセイショ</t>
    </rPh>
    <phoneticPr fontId="3"/>
  </si>
  <si>
    <t>　次の個人演説会場用立札・看板作成数につき、公職選挙法施行令第１２５条の３において</t>
    <rPh sb="3" eb="5">
      <t>コジン</t>
    </rPh>
    <rPh sb="5" eb="7">
      <t>エンゼツ</t>
    </rPh>
    <rPh sb="7" eb="8">
      <t>カイ</t>
    </rPh>
    <rPh sb="8" eb="9">
      <t>バ</t>
    </rPh>
    <rPh sb="9" eb="10">
      <t>ヨウ</t>
    </rPh>
    <rPh sb="10" eb="12">
      <t>タテフダ</t>
    </rPh>
    <rPh sb="13" eb="15">
      <t>カンバン</t>
    </rPh>
    <rPh sb="22" eb="24">
      <t>コウショク</t>
    </rPh>
    <rPh sb="24" eb="27">
      <t>センキョホウ</t>
    </rPh>
    <rPh sb="27" eb="30">
      <t>セコウレイ</t>
    </rPh>
    <rPh sb="30" eb="31">
      <t>ダイ</t>
    </rPh>
    <rPh sb="34" eb="35">
      <t>ジョウ</t>
    </rPh>
    <phoneticPr fontId="3"/>
  </si>
  <si>
    <t>　次のとおり個人演説会場用立札・看板の作成契約を締結したので届け出ます。</t>
    <rPh sb="1" eb="2">
      <t>ツギ</t>
    </rPh>
    <rPh sb="6" eb="8">
      <t>コジン</t>
    </rPh>
    <rPh sb="8" eb="10">
      <t>エンゼツ</t>
    </rPh>
    <rPh sb="10" eb="11">
      <t>カイ</t>
    </rPh>
    <rPh sb="11" eb="12">
      <t>バ</t>
    </rPh>
    <rPh sb="12" eb="13">
      <t>ヨウ</t>
    </rPh>
    <rPh sb="13" eb="15">
      <t>タテフダ</t>
    </rPh>
    <rPh sb="16" eb="18">
      <t>カンバン</t>
    </rPh>
    <rPh sb="19" eb="21">
      <t>サクセイ</t>
    </rPh>
    <phoneticPr fontId="3"/>
  </si>
  <si>
    <t>個人演説会場用立札・看板作成契約届出書</t>
    <rPh sb="0" eb="2">
      <t>コジン</t>
    </rPh>
    <rPh sb="2" eb="4">
      <t>エンゼツ</t>
    </rPh>
    <rPh sb="4" eb="5">
      <t>カイ</t>
    </rPh>
    <rPh sb="5" eb="6">
      <t>バ</t>
    </rPh>
    <rPh sb="6" eb="7">
      <t>ヨウ</t>
    </rPh>
    <rPh sb="7" eb="9">
      <t>タテフダ</t>
    </rPh>
    <rPh sb="10" eb="12">
      <t>カンバン</t>
    </rPh>
    <rPh sb="12" eb="14">
      <t>サクセイ</t>
    </rPh>
    <phoneticPr fontId="3"/>
  </si>
  <si>
    <t>個人演説会場用立札・看板作成数確認書</t>
    <rPh sb="0" eb="2">
      <t>コジン</t>
    </rPh>
    <rPh sb="2" eb="4">
      <t>エンゼツ</t>
    </rPh>
    <rPh sb="4" eb="6">
      <t>カイジョウ</t>
    </rPh>
    <rPh sb="6" eb="7">
      <t>ヨウ</t>
    </rPh>
    <rPh sb="7" eb="9">
      <t>タテフダ</t>
    </rPh>
    <rPh sb="10" eb="12">
      <t>カンバン</t>
    </rPh>
    <rPh sb="12" eb="14">
      <t>サクセイ</t>
    </rPh>
    <rPh sb="14" eb="15">
      <t>スウ</t>
    </rPh>
    <rPh sb="15" eb="18">
      <t>カクニンショ</t>
    </rPh>
    <phoneticPr fontId="3"/>
  </si>
  <si>
    <t>　公職選挙法施行令第１２５条の３において準用する第１１０条の２第２項の規定に基づき、</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38" eb="39">
      <t>モト</t>
    </rPh>
    <phoneticPr fontId="3"/>
  </si>
  <si>
    <t>次の個人演説会場用立札・看板作成数は、同項に定める数の範囲内のものであることを確認</t>
    <rPh sb="2" eb="4">
      <t>コジン</t>
    </rPh>
    <rPh sb="4" eb="6">
      <t>エンゼツ</t>
    </rPh>
    <rPh sb="6" eb="8">
      <t>カイジョウ</t>
    </rPh>
    <rPh sb="8" eb="9">
      <t>ヨウ</t>
    </rPh>
    <rPh sb="15" eb="16">
      <t>ナリ</t>
    </rPh>
    <rPh sb="16" eb="17">
      <t>スウ</t>
    </rPh>
    <rPh sb="19" eb="20">
      <t>ドウ</t>
    </rPh>
    <rPh sb="20" eb="21">
      <t>コウ</t>
    </rPh>
    <rPh sb="39" eb="41">
      <t>カクニン</t>
    </rPh>
    <phoneticPr fontId="3"/>
  </si>
  <si>
    <t>個人演説会場用立札・看板作成証明書</t>
    <rPh sb="0" eb="2">
      <t>コジン</t>
    </rPh>
    <rPh sb="2" eb="4">
      <t>エンゼツ</t>
    </rPh>
    <rPh sb="4" eb="6">
      <t>カイジョウ</t>
    </rPh>
    <rPh sb="6" eb="7">
      <t>ヨウ</t>
    </rPh>
    <rPh sb="7" eb="9">
      <t>タテフダ</t>
    </rPh>
    <rPh sb="10" eb="12">
      <t>カンバン</t>
    </rPh>
    <rPh sb="12" eb="14">
      <t>サクセイ</t>
    </rPh>
    <rPh sb="14" eb="17">
      <t>ショウメイショ</t>
    </rPh>
    <phoneticPr fontId="3"/>
  </si>
  <si>
    <t>　次のとおり個人演説会場用立札・看板を作成したものであることを証明します。</t>
    <rPh sb="1" eb="2">
      <t>ツギ</t>
    </rPh>
    <rPh sb="6" eb="8">
      <t>コジン</t>
    </rPh>
    <rPh sb="8" eb="10">
      <t>エンゼツ</t>
    </rPh>
    <rPh sb="10" eb="12">
      <t>カイジョウ</t>
    </rPh>
    <rPh sb="12" eb="13">
      <t>ヨウ</t>
    </rPh>
    <rPh sb="13" eb="15">
      <t>タテフダ</t>
    </rPh>
    <rPh sb="16" eb="18">
      <t>カンバン</t>
    </rPh>
    <rPh sb="19" eb="21">
      <t>サクセイ</t>
    </rPh>
    <phoneticPr fontId="3"/>
  </si>
  <si>
    <t xml:space="preserve">      (1) 数　　　５</t>
    <phoneticPr fontId="3"/>
  </si>
  <si>
    <t>様式３２</t>
    <rPh sb="0" eb="2">
      <t>ヨウシキ</t>
    </rPh>
    <phoneticPr fontId="3"/>
  </si>
  <si>
    <t>（個人演説会場用立札・看板の作成）</t>
    <rPh sb="1" eb="3">
      <t>コジン</t>
    </rPh>
    <rPh sb="3" eb="5">
      <t>エンゼツ</t>
    </rPh>
    <rPh sb="5" eb="7">
      <t>カイジョウ</t>
    </rPh>
    <rPh sb="7" eb="8">
      <t>ヨウ</t>
    </rPh>
    <rPh sb="8" eb="10">
      <t>タテフダ</t>
    </rPh>
    <rPh sb="11" eb="13">
      <t>カンバン</t>
    </rPh>
    <rPh sb="14" eb="16">
      <t>サクセイ</t>
    </rPh>
    <phoneticPr fontId="3"/>
  </si>
  <si>
    <t>　公職選挙法施行令第１２５条の３において準用する第１１０条の２第２項の規定により、次</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41" eb="42">
      <t>ツギ</t>
    </rPh>
    <phoneticPr fontId="3"/>
  </si>
  <si>
    <t>（以下「甲」と</t>
    <rPh sb="1" eb="3">
      <t>イカ</t>
    </rPh>
    <rPh sb="4" eb="5">
      <t>コウ</t>
    </rPh>
    <phoneticPr fontId="3"/>
  </si>
  <si>
    <t>いう。）と、　　　　　　　　　　　　　　　（以下「乙」という。）は、選挙運動のための</t>
    <rPh sb="22" eb="24">
      <t>イカ</t>
    </rPh>
    <rPh sb="25" eb="26">
      <t>オツ</t>
    </rPh>
    <rPh sb="34" eb="36">
      <t>センキョ</t>
    </rPh>
    <rPh sb="36" eb="38">
      <t>ウンドウ</t>
    </rPh>
    <phoneticPr fontId="3"/>
  </si>
  <si>
    <t>自動車の運送について次のとおり契約を締結する。</t>
    <rPh sb="0" eb="3">
      <t>ジドウシャ</t>
    </rPh>
    <rPh sb="4" eb="6">
      <t>ウンソウ</t>
    </rPh>
    <phoneticPr fontId="3"/>
  </si>
  <si>
    <t>衆議院議員小選挙区選出議員選挙</t>
    <rPh sb="0" eb="3">
      <t>シュウギイン</t>
    </rPh>
    <rPh sb="3" eb="5">
      <t>ギイン</t>
    </rPh>
    <rPh sb="5" eb="9">
      <t>ショウセンキョク</t>
    </rPh>
    <rPh sb="9" eb="11">
      <t>センシュツ</t>
    </rPh>
    <rPh sb="11" eb="13">
      <t>ギイン</t>
    </rPh>
    <rPh sb="13" eb="15">
      <t>センキョ</t>
    </rPh>
    <phoneticPr fontId="3"/>
  </si>
  <si>
    <t>いう。）と、　　　　　　　　　　　　　　　（以下「乙」という。）は、車輌の賃貸借につ</t>
    <rPh sb="22" eb="24">
      <t>イカ</t>
    </rPh>
    <rPh sb="25" eb="26">
      <t>オツ</t>
    </rPh>
    <rPh sb="34" eb="36">
      <t>シャリョウ</t>
    </rPh>
    <rPh sb="37" eb="40">
      <t>チンタイシャク</t>
    </rPh>
    <phoneticPr fontId="3"/>
  </si>
  <si>
    <t>いう。）と、　　　　　　　　　　　　　　　　　 （以下「乙」という。）は、選挙運動用自</t>
    <rPh sb="37" eb="39">
      <t>センキョ</t>
    </rPh>
    <rPh sb="39" eb="42">
      <t>ウンドウヨウ</t>
    </rPh>
    <rPh sb="42" eb="43">
      <t>ジ</t>
    </rPh>
    <phoneticPr fontId="3"/>
  </si>
  <si>
    <t>動車の燃料の供給について次のとおり契約を締結する。</t>
    <phoneticPr fontId="3"/>
  </si>
  <si>
    <t>いう。）と、　　　　　　　　　　　　　　　　　 （以下「乙」という。）は、甲が使用する</t>
    <rPh sb="37" eb="38">
      <t>コウ</t>
    </rPh>
    <rPh sb="39" eb="41">
      <t>シヨウ</t>
    </rPh>
    <phoneticPr fontId="3"/>
  </si>
  <si>
    <t>公職選挙法第１４１条に定める選挙運動用自動車の運転について次のとおり契約を締結する。</t>
    <rPh sb="0" eb="2">
      <t>コウショク</t>
    </rPh>
    <rPh sb="2" eb="5">
      <t>センキョホウ</t>
    </rPh>
    <rPh sb="5" eb="6">
      <t>ダイ</t>
    </rPh>
    <rPh sb="9" eb="10">
      <t>ジョウ</t>
    </rPh>
    <rPh sb="11" eb="12">
      <t>サダ</t>
    </rPh>
    <rPh sb="14" eb="16">
      <t>センキョ</t>
    </rPh>
    <rPh sb="16" eb="19">
      <t>ウンドウヨウ</t>
    </rPh>
    <rPh sb="19" eb="22">
      <t>ジドウシャ</t>
    </rPh>
    <rPh sb="23" eb="25">
      <t>ウンテン</t>
    </rPh>
    <phoneticPr fontId="3"/>
  </si>
  <si>
    <t>別紙８</t>
    <rPh sb="0" eb="2">
      <t>ベッシ</t>
    </rPh>
    <phoneticPr fontId="3"/>
  </si>
  <si>
    <t>選挙運動用通常葉書作成契約書</t>
    <rPh sb="0" eb="2">
      <t>センキョ</t>
    </rPh>
    <rPh sb="2" eb="5">
      <t>ウンドウヨウ</t>
    </rPh>
    <rPh sb="5" eb="7">
      <t>ツウジョウ</t>
    </rPh>
    <rPh sb="7" eb="9">
      <t>ハガキ</t>
    </rPh>
    <rPh sb="9" eb="11">
      <t>サクセイ</t>
    </rPh>
    <rPh sb="11" eb="14">
      <t>ケイヤクショ</t>
    </rPh>
    <phoneticPr fontId="3"/>
  </si>
  <si>
    <t>いう。）と、　　　　　　　　　　　　　　　　　 （以下「乙」という。）は、印刷物の作成</t>
    <rPh sb="37" eb="40">
      <t>インサツブツ</t>
    </rPh>
    <rPh sb="41" eb="43">
      <t>サクセイ</t>
    </rPh>
    <phoneticPr fontId="3"/>
  </si>
  <si>
    <t>について、次のとおり契約を締結する。</t>
    <phoneticPr fontId="3"/>
  </si>
  <si>
    <t xml:space="preserve">    公職選挙法第１４２条に定める選挙運動用通常葉書</t>
    <rPh sb="23" eb="25">
      <t>ツウジョウ</t>
    </rPh>
    <rPh sb="25" eb="27">
      <t>ハガキ</t>
    </rPh>
    <phoneticPr fontId="3"/>
  </si>
  <si>
    <t>別紙７</t>
    <rPh sb="0" eb="2">
      <t>ベッシ</t>
    </rPh>
    <phoneticPr fontId="3"/>
  </si>
  <si>
    <t>いう。）と、　　　　　　　　　　　　　　　　　 （以下「乙」という。）は、次の立札・看</t>
    <rPh sb="37" eb="38">
      <t>ツギ</t>
    </rPh>
    <rPh sb="39" eb="41">
      <t>タテフダ</t>
    </rPh>
    <rPh sb="42" eb="43">
      <t>カン</t>
    </rPh>
    <phoneticPr fontId="3"/>
  </si>
  <si>
    <t>板の作成について、次のとおり契約を締結する。</t>
    <rPh sb="0" eb="1">
      <t>イタ</t>
    </rPh>
    <rPh sb="2" eb="4">
      <t>サクセイ</t>
    </rPh>
    <phoneticPr fontId="3"/>
  </si>
  <si>
    <t>選挙事務所用立札・看板作成契約書</t>
    <rPh sb="0" eb="2">
      <t>センキョ</t>
    </rPh>
    <rPh sb="2" eb="4">
      <t>ジム</t>
    </rPh>
    <rPh sb="4" eb="5">
      <t>ショ</t>
    </rPh>
    <rPh sb="5" eb="6">
      <t>ヨウ</t>
    </rPh>
    <rPh sb="6" eb="8">
      <t>タテフダ</t>
    </rPh>
    <rPh sb="9" eb="11">
      <t>カンバン</t>
    </rPh>
    <rPh sb="11" eb="13">
      <t>サクセイ</t>
    </rPh>
    <rPh sb="13" eb="16">
      <t>ケイヤクショ</t>
    </rPh>
    <phoneticPr fontId="3"/>
  </si>
  <si>
    <t xml:space="preserve">    公職選挙法第１４３条に定める選挙事務所用立札・看板</t>
    <rPh sb="20" eb="22">
      <t>ジム</t>
    </rPh>
    <rPh sb="22" eb="23">
      <t>ショ</t>
    </rPh>
    <rPh sb="24" eb="26">
      <t>タテフダ</t>
    </rPh>
    <rPh sb="27" eb="29">
      <t>カンバン</t>
    </rPh>
    <phoneticPr fontId="3"/>
  </si>
  <si>
    <t>別紙１０</t>
    <rPh sb="0" eb="2">
      <t>ベッシ</t>
    </rPh>
    <phoneticPr fontId="3"/>
  </si>
  <si>
    <t>選挙運動用自動車等取付用立札・看板作成契約書</t>
    <rPh sb="0" eb="2">
      <t>センキョ</t>
    </rPh>
    <rPh sb="2" eb="5">
      <t>ウンドウヨウ</t>
    </rPh>
    <rPh sb="5" eb="9">
      <t>ジドウシャトウ</t>
    </rPh>
    <rPh sb="9" eb="11">
      <t>トリツケ</t>
    </rPh>
    <rPh sb="11" eb="12">
      <t>ヨウ</t>
    </rPh>
    <rPh sb="12" eb="14">
      <t>タテフダ</t>
    </rPh>
    <rPh sb="15" eb="17">
      <t>カンバン</t>
    </rPh>
    <rPh sb="17" eb="19">
      <t>サクセイ</t>
    </rPh>
    <rPh sb="19" eb="22">
      <t>ケイヤクショ</t>
    </rPh>
    <phoneticPr fontId="3"/>
  </si>
  <si>
    <t xml:space="preserve">    公職選挙法第１４３条に定める選挙運動用自動車等取付用立札・看板</t>
    <rPh sb="20" eb="23">
      <t>ウンドウヨウ</t>
    </rPh>
    <rPh sb="23" eb="27">
      <t>ジドウシャトウ</t>
    </rPh>
    <rPh sb="27" eb="29">
      <t>トリツケ</t>
    </rPh>
    <rPh sb="30" eb="32">
      <t>タテフダ</t>
    </rPh>
    <rPh sb="33" eb="35">
      <t>カンバン</t>
    </rPh>
    <phoneticPr fontId="3"/>
  </si>
  <si>
    <t>別紙９</t>
    <rPh sb="0" eb="2">
      <t>ベッシ</t>
    </rPh>
    <phoneticPr fontId="3"/>
  </si>
  <si>
    <t>個人演説会場用立札・看板作成契約書</t>
    <rPh sb="0" eb="2">
      <t>コジン</t>
    </rPh>
    <rPh sb="2" eb="4">
      <t>エンゼツ</t>
    </rPh>
    <rPh sb="4" eb="6">
      <t>カイジョウ</t>
    </rPh>
    <rPh sb="6" eb="7">
      <t>ヨウ</t>
    </rPh>
    <rPh sb="7" eb="9">
      <t>タテフダ</t>
    </rPh>
    <rPh sb="10" eb="12">
      <t>カンバン</t>
    </rPh>
    <rPh sb="12" eb="14">
      <t>サクセイ</t>
    </rPh>
    <rPh sb="14" eb="17">
      <t>ケイヤクショ</t>
    </rPh>
    <phoneticPr fontId="3"/>
  </si>
  <si>
    <t xml:space="preserve">    公職選挙法第１６４条の２に定める個人演説会場用立札・看板</t>
    <rPh sb="20" eb="22">
      <t>コジン</t>
    </rPh>
    <rPh sb="22" eb="24">
      <t>エンゼツ</t>
    </rPh>
    <rPh sb="24" eb="26">
      <t>カイジョウ</t>
    </rPh>
    <rPh sb="27" eb="29">
      <t>タテフダ</t>
    </rPh>
    <rPh sb="30" eb="32">
      <t>カンバン</t>
    </rPh>
    <phoneticPr fontId="3"/>
  </si>
  <si>
    <t>いう。）と、　　　　　　　　　　　　　　　　　 （以下「乙」という。）は、次のとおり契</t>
    <rPh sb="37" eb="38">
      <t>ツギ</t>
    </rPh>
    <rPh sb="42" eb="43">
      <t>ケイ</t>
    </rPh>
    <phoneticPr fontId="3"/>
  </si>
  <si>
    <t>選挙の名称</t>
    <rPh sb="0" eb="2">
      <t>センキョ</t>
    </rPh>
    <rPh sb="3" eb="5">
      <t>メイショウ</t>
    </rPh>
    <phoneticPr fontId="3"/>
  </si>
  <si>
    <t>様式1</t>
    <phoneticPr fontId="3"/>
  </si>
  <si>
    <t>様式2</t>
    <phoneticPr fontId="3"/>
  </si>
  <si>
    <t>様式3</t>
    <phoneticPr fontId="3"/>
  </si>
  <si>
    <t>様式4</t>
    <phoneticPr fontId="3"/>
  </si>
  <si>
    <t>様式5</t>
    <phoneticPr fontId="3"/>
  </si>
  <si>
    <t>様式6</t>
    <phoneticPr fontId="3"/>
  </si>
  <si>
    <t>様式7</t>
    <phoneticPr fontId="3"/>
  </si>
  <si>
    <t>様式8</t>
    <phoneticPr fontId="3"/>
  </si>
  <si>
    <t>様式9</t>
    <phoneticPr fontId="3"/>
  </si>
  <si>
    <t>様式10</t>
    <phoneticPr fontId="3"/>
  </si>
  <si>
    <t>様式11</t>
    <phoneticPr fontId="3"/>
  </si>
  <si>
    <t>様式12</t>
    <phoneticPr fontId="3"/>
  </si>
  <si>
    <t>様式13</t>
    <phoneticPr fontId="3"/>
  </si>
  <si>
    <t>様式14</t>
    <phoneticPr fontId="3"/>
  </si>
  <si>
    <t>様式15</t>
    <phoneticPr fontId="3"/>
  </si>
  <si>
    <t>様式16</t>
    <phoneticPr fontId="3"/>
  </si>
  <si>
    <t>様式17</t>
    <phoneticPr fontId="3"/>
  </si>
  <si>
    <t>様式18</t>
    <phoneticPr fontId="3"/>
  </si>
  <si>
    <t>様式19</t>
    <phoneticPr fontId="3"/>
  </si>
  <si>
    <t>様式20</t>
    <phoneticPr fontId="3"/>
  </si>
  <si>
    <t>様式21</t>
    <phoneticPr fontId="3"/>
  </si>
  <si>
    <t>候補者となることができない者でない旨の宣誓書</t>
    <rPh sb="0" eb="3">
      <t>コウホシャ</t>
    </rPh>
    <rPh sb="13" eb="14">
      <t>シャ</t>
    </rPh>
    <rPh sb="17" eb="18">
      <t>ムネ</t>
    </rPh>
    <rPh sb="19" eb="22">
      <t>センセイショ</t>
    </rPh>
    <phoneticPr fontId="3"/>
  </si>
  <si>
    <t>（選挙立会人となるべき者の）承諾書</t>
    <rPh sb="1" eb="3">
      <t>センキョ</t>
    </rPh>
    <rPh sb="3" eb="5">
      <t>タチアイ</t>
    </rPh>
    <rPh sb="5" eb="6">
      <t>ニン</t>
    </rPh>
    <rPh sb="11" eb="12">
      <t>シャ</t>
    </rPh>
    <rPh sb="14" eb="17">
      <t>ショウダクショ</t>
    </rPh>
    <phoneticPr fontId="3"/>
  </si>
  <si>
    <t>（開票立会人となるべき者の）承諾書</t>
    <rPh sb="1" eb="3">
      <t>カイヒョウ</t>
    </rPh>
    <rPh sb="3" eb="5">
      <t>タチアイ</t>
    </rPh>
    <rPh sb="5" eb="6">
      <t>ニン</t>
    </rPh>
    <rPh sb="11" eb="12">
      <t>シャ</t>
    </rPh>
    <rPh sb="14" eb="17">
      <t>ショウダクショ</t>
    </rPh>
    <phoneticPr fontId="3"/>
  </si>
  <si>
    <t>選挙事務所設置届出書（候補者用）</t>
    <rPh sb="0" eb="2">
      <t>センキョ</t>
    </rPh>
    <rPh sb="2" eb="4">
      <t>ジム</t>
    </rPh>
    <rPh sb="4" eb="5">
      <t>ショ</t>
    </rPh>
    <rPh sb="5" eb="7">
      <t>セッチ</t>
    </rPh>
    <rPh sb="7" eb="10">
      <t>トドケデショ</t>
    </rPh>
    <rPh sb="11" eb="15">
      <t>コウホシャヨウ</t>
    </rPh>
    <phoneticPr fontId="3"/>
  </si>
  <si>
    <t>選挙事務所異動届出書（候補者用）</t>
    <rPh sb="0" eb="2">
      <t>センキョ</t>
    </rPh>
    <rPh sb="2" eb="4">
      <t>ジム</t>
    </rPh>
    <rPh sb="4" eb="5">
      <t>ショ</t>
    </rPh>
    <rPh sb="5" eb="7">
      <t>イドウ</t>
    </rPh>
    <rPh sb="7" eb="10">
      <t>トドケデショ</t>
    </rPh>
    <rPh sb="11" eb="15">
      <t>コウホシャヨウ</t>
    </rPh>
    <phoneticPr fontId="3"/>
  </si>
  <si>
    <t>出納責任者異動届</t>
    <rPh sb="0" eb="2">
      <t>スイトウ</t>
    </rPh>
    <rPh sb="2" eb="5">
      <t>セキニンシャ</t>
    </rPh>
    <rPh sb="5" eb="8">
      <t>イドウトドケ</t>
    </rPh>
    <phoneticPr fontId="3"/>
  </si>
  <si>
    <t>出納責任者職務代行者（廃止）届</t>
    <rPh sb="0" eb="2">
      <t>スイトウ</t>
    </rPh>
    <rPh sb="2" eb="5">
      <t>セキニンシャ</t>
    </rPh>
    <rPh sb="5" eb="7">
      <t>ショクム</t>
    </rPh>
    <rPh sb="7" eb="10">
      <t>ダイコウシャ</t>
    </rPh>
    <rPh sb="11" eb="13">
      <t>ハイシ</t>
    </rPh>
    <rPh sb="14" eb="15">
      <t>トド</t>
    </rPh>
    <phoneticPr fontId="3"/>
  </si>
  <si>
    <t>（報酬を支給する選挙運動のために使用する者の）届出書</t>
    <rPh sb="1" eb="3">
      <t>ホウシュウ</t>
    </rPh>
    <rPh sb="4" eb="6">
      <t>シキュウ</t>
    </rPh>
    <rPh sb="8" eb="10">
      <t>センキョ</t>
    </rPh>
    <rPh sb="10" eb="12">
      <t>ウンドウ</t>
    </rPh>
    <rPh sb="16" eb="18">
      <t>シヨウ</t>
    </rPh>
    <rPh sb="20" eb="21">
      <t>シャ</t>
    </rPh>
    <rPh sb="23" eb="26">
      <t>トドケデショ</t>
    </rPh>
    <phoneticPr fontId="3"/>
  </si>
  <si>
    <t>候補者経歴書</t>
    <rPh sb="0" eb="3">
      <t>コウホシャ</t>
    </rPh>
    <rPh sb="3" eb="6">
      <t>ケイレキショ</t>
    </rPh>
    <phoneticPr fontId="3"/>
  </si>
  <si>
    <t>選挙公報掲載申請書</t>
    <rPh sb="0" eb="2">
      <t>センキョ</t>
    </rPh>
    <rPh sb="2" eb="4">
      <t>コウホウ</t>
    </rPh>
    <rPh sb="4" eb="6">
      <t>ケイサイ</t>
    </rPh>
    <rPh sb="6" eb="9">
      <t>シンセイショ</t>
    </rPh>
    <phoneticPr fontId="3"/>
  </si>
  <si>
    <t>選挙公報掲載文修正申請書</t>
    <rPh sb="0" eb="2">
      <t>センキョ</t>
    </rPh>
    <rPh sb="2" eb="4">
      <t>コウホウ</t>
    </rPh>
    <rPh sb="4" eb="6">
      <t>ケイサイ</t>
    </rPh>
    <rPh sb="6" eb="7">
      <t>ブン</t>
    </rPh>
    <rPh sb="7" eb="9">
      <t>シュウセイ</t>
    </rPh>
    <rPh sb="9" eb="12">
      <t>シンセイショ</t>
    </rPh>
    <phoneticPr fontId="3"/>
  </si>
  <si>
    <t>選挙公報掲載文撤回申請書</t>
    <rPh sb="0" eb="2">
      <t>センキョ</t>
    </rPh>
    <rPh sb="2" eb="4">
      <t>コウホウ</t>
    </rPh>
    <rPh sb="4" eb="6">
      <t>ケイサイ</t>
    </rPh>
    <rPh sb="6" eb="7">
      <t>ブン</t>
    </rPh>
    <rPh sb="7" eb="9">
      <t>テッカイ</t>
    </rPh>
    <rPh sb="9" eb="12">
      <t>シンセイショ</t>
    </rPh>
    <phoneticPr fontId="3"/>
  </si>
  <si>
    <t>◎　様式中に黄色で塗りつぶしているセルがある場合は、当該様式に入力後印刷するか、印刷後に手書き等により必要事項を御記入ください。</t>
    <rPh sb="9" eb="10">
      <t>ヌ</t>
    </rPh>
    <rPh sb="22" eb="24">
      <t>バアイ</t>
    </rPh>
    <rPh sb="26" eb="28">
      <t>トウガイ</t>
    </rPh>
    <rPh sb="28" eb="30">
      <t>ヨウシキ</t>
    </rPh>
    <rPh sb="31" eb="34">
      <t>ニュウリョクゴ</t>
    </rPh>
    <rPh sb="34" eb="36">
      <t>インサツ</t>
    </rPh>
    <phoneticPr fontId="3"/>
  </si>
  <si>
    <t>◎　本ソフトは推薦届出には対応しておりませんので、推薦届出の場合は、手書きで必要書類を作成の上、提出してください。</t>
    <rPh sb="2" eb="3">
      <t>ホン</t>
    </rPh>
    <rPh sb="7" eb="9">
      <t>スイセン</t>
    </rPh>
    <rPh sb="9" eb="10">
      <t>トドケ</t>
    </rPh>
    <rPh sb="10" eb="11">
      <t>デ</t>
    </rPh>
    <rPh sb="13" eb="15">
      <t>タイオウ</t>
    </rPh>
    <rPh sb="25" eb="27">
      <t>スイセン</t>
    </rPh>
    <rPh sb="27" eb="29">
      <t>トドケデ</t>
    </rPh>
    <rPh sb="30" eb="32">
      <t>バアイ</t>
    </rPh>
    <rPh sb="34" eb="36">
      <t>テガ</t>
    </rPh>
    <rPh sb="38" eb="40">
      <t>ヒツヨウ</t>
    </rPh>
    <phoneticPr fontId="3"/>
  </si>
  <si>
    <t>公営18</t>
    <rPh sb="0" eb="2">
      <t>コウエイ</t>
    </rPh>
    <phoneticPr fontId="3"/>
  </si>
  <si>
    <t>公営19</t>
    <rPh sb="0" eb="2">
      <t>コウエイ</t>
    </rPh>
    <phoneticPr fontId="3"/>
  </si>
  <si>
    <t>公営20</t>
    <rPh sb="0" eb="2">
      <t>コウエイ</t>
    </rPh>
    <phoneticPr fontId="3"/>
  </si>
  <si>
    <t>公営21</t>
    <rPh sb="0" eb="2">
      <t>コウエイ</t>
    </rPh>
    <phoneticPr fontId="3"/>
  </si>
  <si>
    <t>公営22</t>
    <rPh sb="0" eb="2">
      <t>コウエイ</t>
    </rPh>
    <phoneticPr fontId="3"/>
  </si>
  <si>
    <t>公営33</t>
    <rPh sb="0" eb="2">
      <t>コウエイ</t>
    </rPh>
    <phoneticPr fontId="3"/>
  </si>
  <si>
    <t>公営23</t>
    <rPh sb="0" eb="2">
      <t>コウエイ</t>
    </rPh>
    <phoneticPr fontId="3"/>
  </si>
  <si>
    <t>公営24</t>
    <rPh sb="0" eb="2">
      <t>コウエイ</t>
    </rPh>
    <phoneticPr fontId="3"/>
  </si>
  <si>
    <t>公営25</t>
    <rPh sb="0" eb="2">
      <t>コウエイ</t>
    </rPh>
    <phoneticPr fontId="3"/>
  </si>
  <si>
    <t>公営26</t>
    <rPh sb="0" eb="2">
      <t>コウエイ</t>
    </rPh>
    <phoneticPr fontId="3"/>
  </si>
  <si>
    <t>公営27</t>
    <rPh sb="0" eb="2">
      <t>コウエイ</t>
    </rPh>
    <phoneticPr fontId="3"/>
  </si>
  <si>
    <t>公営28</t>
    <rPh sb="0" eb="2">
      <t>コウエイ</t>
    </rPh>
    <phoneticPr fontId="3"/>
  </si>
  <si>
    <t>公営29</t>
    <rPh sb="0" eb="2">
      <t>コウエイ</t>
    </rPh>
    <phoneticPr fontId="3"/>
  </si>
  <si>
    <t>公営30</t>
    <rPh sb="0" eb="2">
      <t>コウエイ</t>
    </rPh>
    <phoneticPr fontId="3"/>
  </si>
  <si>
    <t>公営31</t>
    <rPh sb="0" eb="2">
      <t>コウエイ</t>
    </rPh>
    <phoneticPr fontId="3"/>
  </si>
  <si>
    <t>公営32</t>
    <rPh sb="0" eb="2">
      <t>コウエイ</t>
    </rPh>
    <phoneticPr fontId="3"/>
  </si>
  <si>
    <t>公営34</t>
    <rPh sb="0" eb="2">
      <t>コウエイ</t>
    </rPh>
    <phoneticPr fontId="3"/>
  </si>
  <si>
    <t>公営35</t>
    <rPh sb="0" eb="2">
      <t>コウエイ</t>
    </rPh>
    <phoneticPr fontId="3"/>
  </si>
  <si>
    <t>公営36</t>
    <rPh sb="0" eb="2">
      <t>コウエイ</t>
    </rPh>
    <phoneticPr fontId="3"/>
  </si>
  <si>
    <t>公営37</t>
    <rPh sb="0" eb="2">
      <t>コウエイ</t>
    </rPh>
    <phoneticPr fontId="3"/>
  </si>
  <si>
    <t>通常葉書作成契約届出書</t>
  </si>
  <si>
    <t>通常葉書作成枚数確認申請書</t>
  </si>
  <si>
    <t>通常葉書作成枚数確認書</t>
  </si>
  <si>
    <t>通常葉書作成証明書</t>
  </si>
  <si>
    <t>請求書（通常葉書の作成）</t>
  </si>
  <si>
    <t>選挙事務所用立札・看板作成契約届出書</t>
  </si>
  <si>
    <t>選挙事務所用立札・看板作成枚数確認申請書</t>
  </si>
  <si>
    <t>選挙事務所用立札・看板作成枚数確認書</t>
  </si>
  <si>
    <t>選挙事務所用立札・看板作成証明書</t>
  </si>
  <si>
    <t>請求書（選挙事務所用立札・看板の作成）</t>
  </si>
  <si>
    <t>ビラ作成契約届出書</t>
  </si>
  <si>
    <t>ビラ作成枚数確認申請書</t>
  </si>
  <si>
    <t>ビラ作成枚数確認書</t>
  </si>
  <si>
    <t>ビラ作成証明書</t>
  </si>
  <si>
    <t>自動車等取付用立札・看板作成契約届出書</t>
  </si>
  <si>
    <t>自動車等取付用立札・看板作成枚数確認申請書</t>
  </si>
  <si>
    <t>自動車等取付用立札・看板作成枚数確認書</t>
  </si>
  <si>
    <t>自動車等取付用立札・看板作成証明書</t>
  </si>
  <si>
    <t>請求書（自動車等取付用立札・看板の作成）</t>
  </si>
  <si>
    <t>個人演説会場用立札・看板作成契約届出書</t>
  </si>
  <si>
    <t>個人演説会場用立札・看板作成枚数確認申請書</t>
  </si>
  <si>
    <t>個人演説会場用立札・看板作成枚数確認書</t>
  </si>
  <si>
    <t>個人演説会場用立札・看板作成証明書</t>
  </si>
  <si>
    <t>請求書（個人演説会場用立札・看板の作成）</t>
  </si>
  <si>
    <t>ポスター作成枚数確認書</t>
  </si>
  <si>
    <t>ポスター作成証明書</t>
  </si>
  <si>
    <t>請求書（ポスターの作成）</t>
  </si>
  <si>
    <t>契約7</t>
    <rPh sb="0" eb="2">
      <t>ケイヤク</t>
    </rPh>
    <phoneticPr fontId="3"/>
  </si>
  <si>
    <t>契約8</t>
    <rPh sb="0" eb="2">
      <t>ケイヤク</t>
    </rPh>
    <phoneticPr fontId="3"/>
  </si>
  <si>
    <t>契約9</t>
    <rPh sb="0" eb="2">
      <t>ケイヤク</t>
    </rPh>
    <phoneticPr fontId="3"/>
  </si>
  <si>
    <t>契約10</t>
    <rPh sb="0" eb="2">
      <t>ケイヤク</t>
    </rPh>
    <phoneticPr fontId="3"/>
  </si>
  <si>
    <t>選挙運動用通常葉書作成契約書例</t>
    <rPh sb="5" eb="7">
      <t>ツウジョウ</t>
    </rPh>
    <rPh sb="7" eb="9">
      <t>ハガキ</t>
    </rPh>
    <phoneticPr fontId="3"/>
  </si>
  <si>
    <t>選挙事務所用立札・看板作成契約書例</t>
    <rPh sb="2" eb="4">
      <t>ジム</t>
    </rPh>
    <rPh sb="4" eb="5">
      <t>ショ</t>
    </rPh>
    <rPh sb="5" eb="6">
      <t>ヨウ</t>
    </rPh>
    <rPh sb="6" eb="8">
      <t>タテフダ</t>
    </rPh>
    <rPh sb="9" eb="11">
      <t>カンバン</t>
    </rPh>
    <phoneticPr fontId="3"/>
  </si>
  <si>
    <t>自動車等取付用立札・看板作成契約書例</t>
    <rPh sb="0" eb="4">
      <t>ジドウシャトウ</t>
    </rPh>
    <rPh sb="4" eb="6">
      <t>トリツケ</t>
    </rPh>
    <rPh sb="6" eb="7">
      <t>ヨウ</t>
    </rPh>
    <rPh sb="7" eb="9">
      <t>タテフダ</t>
    </rPh>
    <rPh sb="10" eb="12">
      <t>カンバン</t>
    </rPh>
    <phoneticPr fontId="3"/>
  </si>
  <si>
    <t>個人演説会場用立札・看板作成契約書例</t>
    <rPh sb="0" eb="2">
      <t>コジン</t>
    </rPh>
    <rPh sb="2" eb="4">
      <t>エンゼツ</t>
    </rPh>
    <rPh sb="4" eb="6">
      <t>カイジョウ</t>
    </rPh>
    <rPh sb="6" eb="7">
      <t>ヨウ</t>
    </rPh>
    <rPh sb="7" eb="9">
      <t>タテフダ</t>
    </rPh>
    <rPh sb="10" eb="12">
      <t>カンバン</t>
    </rPh>
    <phoneticPr fontId="3"/>
  </si>
  <si>
    <t>選挙運動のために頒布するビラ届出書</t>
    <rPh sb="0" eb="2">
      <t>センキョ</t>
    </rPh>
    <rPh sb="2" eb="4">
      <t>ウンドウ</t>
    </rPh>
    <rPh sb="8" eb="10">
      <t>ハンプ</t>
    </rPh>
    <rPh sb="14" eb="17">
      <t>トドケデショ</t>
    </rPh>
    <phoneticPr fontId="3"/>
  </si>
  <si>
    <t>立候補する選挙区名</t>
    <rPh sb="0" eb="3">
      <t>リッコウホ</t>
    </rPh>
    <rPh sb="5" eb="7">
      <t>センキョ</t>
    </rPh>
    <rPh sb="7" eb="8">
      <t>ク</t>
    </rPh>
    <rPh sb="8" eb="9">
      <t>メイ</t>
    </rPh>
    <phoneticPr fontId="3"/>
  </si>
  <si>
    <t>本部の郵便番号（半角数字で入力してください。）</t>
    <rPh sb="0" eb="2">
      <t>ホンブ</t>
    </rPh>
    <rPh sb="3" eb="5">
      <t>ユウビン</t>
    </rPh>
    <rPh sb="5" eb="7">
      <t>バンゴウ</t>
    </rPh>
    <rPh sb="8" eb="10">
      <t>ハンカク</t>
    </rPh>
    <rPh sb="10" eb="12">
      <t>スウジ</t>
    </rPh>
    <rPh sb="13" eb="15">
      <t>ニュウリョク</t>
    </rPh>
    <phoneticPr fontId="3"/>
  </si>
  <si>
    <t>本部の電話番号（半角数字で入力してください。）</t>
    <rPh sb="0" eb="2">
      <t>ホンブ</t>
    </rPh>
    <rPh sb="3" eb="5">
      <t>デンワ</t>
    </rPh>
    <rPh sb="5" eb="7">
      <t>バンゴウ</t>
    </rPh>
    <rPh sb="8" eb="10">
      <t>ハンカク</t>
    </rPh>
    <rPh sb="10" eb="12">
      <t>スウジ</t>
    </rPh>
    <rPh sb="13" eb="15">
      <t>ニュウリョク</t>
    </rPh>
    <phoneticPr fontId="3"/>
  </si>
  <si>
    <t>⇒選挙長名（自動表示）</t>
    <rPh sb="1" eb="3">
      <t>センキョ</t>
    </rPh>
    <rPh sb="3" eb="4">
      <t>チョウ</t>
    </rPh>
    <rPh sb="4" eb="5">
      <t>ナ</t>
    </rPh>
    <rPh sb="6" eb="8">
      <t>ジドウ</t>
    </rPh>
    <rPh sb="8" eb="10">
      <t>ヒョウジ</t>
    </rPh>
    <phoneticPr fontId="3"/>
  </si>
  <si>
    <t>ポスター掲示場数</t>
    <rPh sb="4" eb="6">
      <t>ケイジ</t>
    </rPh>
    <rPh sb="6" eb="7">
      <t>バ</t>
    </rPh>
    <rPh sb="7" eb="8">
      <t>スウ</t>
    </rPh>
    <phoneticPr fontId="3"/>
  </si>
  <si>
    <t>ポスター作成単価（円）</t>
    <rPh sb="4" eb="6">
      <t>サクセイ</t>
    </rPh>
    <rPh sb="6" eb="8">
      <t>タンカ</t>
    </rPh>
    <rPh sb="9" eb="10">
      <t>エン</t>
    </rPh>
    <phoneticPr fontId="3"/>
  </si>
  <si>
    <t>⇒選挙区ごとのポスター作成単価（限度額・自動表示）</t>
    <rPh sb="1" eb="4">
      <t>センキョク</t>
    </rPh>
    <rPh sb="11" eb="13">
      <t>サクセイ</t>
    </rPh>
    <rPh sb="13" eb="15">
      <t>タンカ</t>
    </rPh>
    <rPh sb="16" eb="18">
      <t>ゲンド</t>
    </rPh>
    <rPh sb="18" eb="19">
      <t>ガク</t>
    </rPh>
    <rPh sb="20" eb="22">
      <t>ジドウ</t>
    </rPh>
    <rPh sb="22" eb="24">
      <t>ヒョウジ</t>
    </rPh>
    <phoneticPr fontId="3"/>
  </si>
  <si>
    <t>⇒選挙区ごとのポスター掲示場数（自動表示）</t>
    <rPh sb="1" eb="4">
      <t>センキョク</t>
    </rPh>
    <rPh sb="11" eb="13">
      <t>ケイジ</t>
    </rPh>
    <rPh sb="13" eb="14">
      <t>ジョウ</t>
    </rPh>
    <rPh sb="14" eb="15">
      <t>カズ</t>
    </rPh>
    <rPh sb="16" eb="18">
      <t>ジドウ</t>
    </rPh>
    <rPh sb="18" eb="20">
      <t>ヒョウジ</t>
    </rPh>
    <phoneticPr fontId="3"/>
  </si>
  <si>
    <t>に</t>
    <phoneticPr fontId="3"/>
  </si>
  <si>
    <t>青森県選挙管理委員会事務局（電話：０１７－７３４－９０７６）</t>
    <rPh sb="0" eb="2">
      <t>アオモリ</t>
    </rPh>
    <rPh sb="2" eb="3">
      <t>ケン</t>
    </rPh>
    <rPh sb="3" eb="5">
      <t>センキョ</t>
    </rPh>
    <rPh sb="5" eb="7">
      <t>カンリ</t>
    </rPh>
    <rPh sb="7" eb="10">
      <t>イインカイ</t>
    </rPh>
    <rPh sb="10" eb="13">
      <t>ジムキョク</t>
    </rPh>
    <phoneticPr fontId="10"/>
  </si>
  <si>
    <t>選挙区選出議員選挙の</t>
    <rPh sb="0" eb="2">
      <t>センキョ</t>
    </rPh>
    <rPh sb="2" eb="3">
      <t>ク</t>
    </rPh>
    <rPh sb="3" eb="5">
      <t>センシュツ</t>
    </rPh>
    <rPh sb="5" eb="7">
      <t>ギイン</t>
    </rPh>
    <rPh sb="7" eb="9">
      <t>センキョ</t>
    </rPh>
    <phoneticPr fontId="3"/>
  </si>
  <si>
    <t>において候補者となることができない</t>
    <phoneticPr fontId="3"/>
  </si>
  <si>
    <t>者でないことを誓います。</t>
    <rPh sb="0" eb="1">
      <t>シャ</t>
    </rPh>
    <rPh sb="7" eb="8">
      <t>チカ</t>
    </rPh>
    <phoneticPr fontId="3"/>
  </si>
  <si>
    <t>おける選挙立会人となるべきことを承諾します。</t>
    <phoneticPr fontId="3"/>
  </si>
  <si>
    <t>生年月日西暦表示</t>
    <rPh sb="0" eb="2">
      <t>セイネン</t>
    </rPh>
    <rPh sb="2" eb="4">
      <t>ガッピ</t>
    </rPh>
    <rPh sb="4" eb="6">
      <t>セイレキ</t>
    </rPh>
    <rPh sb="6" eb="8">
      <t>ヒョウジ</t>
    </rPh>
    <phoneticPr fontId="3"/>
  </si>
  <si>
    <t>生年月日和暦表示</t>
    <rPh sb="0" eb="2">
      <t>セイネン</t>
    </rPh>
    <rPh sb="2" eb="4">
      <t>ガッピ</t>
    </rPh>
    <rPh sb="4" eb="6">
      <t>ワレキ</t>
    </rPh>
    <rPh sb="6" eb="8">
      <t>ヒョウジ</t>
    </rPh>
    <phoneticPr fontId="3"/>
  </si>
  <si>
    <t>ける開票立会人となるべきことを承諾します。</t>
    <rPh sb="2" eb="4">
      <t>カイヒョウ</t>
    </rPh>
    <phoneticPr fontId="3"/>
  </si>
  <si>
    <t>候補者用選挙事務所建物の名称</t>
    <rPh sb="6" eb="8">
      <t>ジム</t>
    </rPh>
    <rPh sb="8" eb="9">
      <t>ショ</t>
    </rPh>
    <rPh sb="9" eb="11">
      <t>タテモノ</t>
    </rPh>
    <rPh sb="12" eb="14">
      <t>メイショウ</t>
    </rPh>
    <phoneticPr fontId="3"/>
  </si>
  <si>
    <t>候補者用選挙事務所電話番号</t>
    <rPh sb="6" eb="8">
      <t>ジム</t>
    </rPh>
    <rPh sb="8" eb="9">
      <t>ショ</t>
    </rPh>
    <rPh sb="9" eb="11">
      <t>デンワ</t>
    </rPh>
    <rPh sb="11" eb="13">
      <t>バンゴウ</t>
    </rPh>
    <phoneticPr fontId="3"/>
  </si>
  <si>
    <t>候補者用選挙事務所異動年月日</t>
    <rPh sb="6" eb="8">
      <t>ジム</t>
    </rPh>
    <rPh sb="8" eb="9">
      <t>ショ</t>
    </rPh>
    <rPh sb="9" eb="11">
      <t>イドウ</t>
    </rPh>
    <rPh sb="11" eb="14">
      <t>ネンガッピ</t>
    </rPh>
    <phoneticPr fontId="3"/>
  </si>
  <si>
    <t>候補者用選挙事務所異動設置市町村</t>
    <rPh sb="6" eb="8">
      <t>ジム</t>
    </rPh>
    <rPh sb="8" eb="9">
      <t>ショ</t>
    </rPh>
    <rPh sb="9" eb="11">
      <t>イドウ</t>
    </rPh>
    <rPh sb="11" eb="13">
      <t>セッチ</t>
    </rPh>
    <rPh sb="13" eb="16">
      <t>シチョウソン</t>
    </rPh>
    <phoneticPr fontId="3"/>
  </si>
  <si>
    <t>候補者用選挙事務所建物の名称（異動後）</t>
    <rPh sb="6" eb="8">
      <t>ジム</t>
    </rPh>
    <rPh sb="8" eb="9">
      <t>ショ</t>
    </rPh>
    <rPh sb="9" eb="11">
      <t>タテモノ</t>
    </rPh>
    <rPh sb="12" eb="14">
      <t>メイショウ</t>
    </rPh>
    <rPh sb="15" eb="17">
      <t>イドウ</t>
    </rPh>
    <rPh sb="17" eb="18">
      <t>ゴ</t>
    </rPh>
    <phoneticPr fontId="3"/>
  </si>
  <si>
    <t>候補者用選挙事務所電話番号（異動後）</t>
    <rPh sb="6" eb="8">
      <t>ジム</t>
    </rPh>
    <rPh sb="8" eb="9">
      <t>ショ</t>
    </rPh>
    <rPh sb="9" eb="11">
      <t>デンワ</t>
    </rPh>
    <rPh sb="11" eb="13">
      <t>バンゴウ</t>
    </rPh>
    <rPh sb="14" eb="16">
      <t>イドウ</t>
    </rPh>
    <rPh sb="16" eb="17">
      <t>ゴ</t>
    </rPh>
    <phoneticPr fontId="3"/>
  </si>
  <si>
    <t>候補者用選挙事務所設置市町村</t>
    <rPh sb="0" eb="3">
      <t>コウホシャ</t>
    </rPh>
    <rPh sb="3" eb="4">
      <t>ヨウ</t>
    </rPh>
    <rPh sb="4" eb="6">
      <t>センキョ</t>
    </rPh>
    <rPh sb="6" eb="8">
      <t>ジム</t>
    </rPh>
    <rPh sb="8" eb="9">
      <t>ショ</t>
    </rPh>
    <rPh sb="9" eb="11">
      <t>セッチ</t>
    </rPh>
    <rPh sb="11" eb="14">
      <t>シチョウソン</t>
    </rPh>
    <phoneticPr fontId="3"/>
  </si>
  <si>
    <t>候補者用選挙事務所設置年月日</t>
    <rPh sb="0" eb="4">
      <t>コウホシャヨウ</t>
    </rPh>
    <rPh sb="4" eb="6">
      <t>センキョ</t>
    </rPh>
    <rPh sb="6" eb="8">
      <t>ジム</t>
    </rPh>
    <rPh sb="8" eb="9">
      <t>ショ</t>
    </rPh>
    <rPh sb="9" eb="11">
      <t>セッチ</t>
    </rPh>
    <rPh sb="11" eb="14">
      <t>ネンガッピ</t>
    </rPh>
    <phoneticPr fontId="3"/>
  </si>
  <si>
    <t>候補者用選挙事務所異動届提出年月日</t>
    <rPh sb="6" eb="8">
      <t>ジム</t>
    </rPh>
    <rPh sb="8" eb="9">
      <t>ショ</t>
    </rPh>
    <rPh sb="9" eb="11">
      <t>イドウ</t>
    </rPh>
    <rPh sb="11" eb="12">
      <t>トド</t>
    </rPh>
    <rPh sb="12" eb="14">
      <t>テイシュツ</t>
    </rPh>
    <rPh sb="14" eb="17">
      <t>ネンガッピ</t>
    </rPh>
    <phoneticPr fontId="3"/>
  </si>
  <si>
    <t>（候補者用選挙事務所の異動があった場合のみ入力）</t>
    <rPh sb="7" eb="9">
      <t>ジム</t>
    </rPh>
    <rPh sb="9" eb="10">
      <t>ショ</t>
    </rPh>
    <rPh sb="11" eb="13">
      <t>イドウ</t>
    </rPh>
    <rPh sb="17" eb="19">
      <t>バアイ</t>
    </rPh>
    <rPh sb="21" eb="23">
      <t>ニュウリョク</t>
    </rPh>
    <phoneticPr fontId="3"/>
  </si>
  <si>
    <t>（手入力・半角）</t>
    <rPh sb="1" eb="2">
      <t>テ</t>
    </rPh>
    <rPh sb="2" eb="4">
      <t>ニュウリョク</t>
    </rPh>
    <rPh sb="5" eb="7">
      <t>ハンカク</t>
    </rPh>
    <phoneticPr fontId="3"/>
  </si>
  <si>
    <t>出納責任者異動届提出年月日</t>
    <rPh sb="0" eb="2">
      <t>スイトウ</t>
    </rPh>
    <rPh sb="2" eb="5">
      <t>セキニンシャ</t>
    </rPh>
    <rPh sb="5" eb="8">
      <t>イドウトドケ</t>
    </rPh>
    <rPh sb="8" eb="10">
      <t>テイシュツ</t>
    </rPh>
    <rPh sb="10" eb="13">
      <t>ネンガッピ</t>
    </rPh>
    <phoneticPr fontId="3"/>
  </si>
  <si>
    <t>衆議院小選挙区選出議員選挙</t>
    <rPh sb="0" eb="3">
      <t>シュウギイン</t>
    </rPh>
    <rPh sb="3" eb="7">
      <t>ショウセンキョク</t>
    </rPh>
    <rPh sb="7" eb="9">
      <t>センシュツ</t>
    </rPh>
    <rPh sb="9" eb="11">
      <t>ギイン</t>
    </rPh>
    <rPh sb="11" eb="13">
      <t>センキョ</t>
    </rPh>
    <phoneticPr fontId="3"/>
  </si>
  <si>
    <t>出納責任者選任承諾年月日</t>
    <rPh sb="0" eb="2">
      <t>スイトウ</t>
    </rPh>
    <rPh sb="2" eb="5">
      <t>セキニンシャ</t>
    </rPh>
    <rPh sb="5" eb="7">
      <t>センニン</t>
    </rPh>
    <rPh sb="7" eb="9">
      <t>ショウダク</t>
    </rPh>
    <rPh sb="9" eb="12">
      <t>ネンガッピ</t>
    </rPh>
    <phoneticPr fontId="3"/>
  </si>
  <si>
    <t>職務代行者届等提出年月日</t>
    <rPh sb="0" eb="2">
      <t>ショクム</t>
    </rPh>
    <rPh sb="2" eb="5">
      <t>ダイコウシャ</t>
    </rPh>
    <rPh sb="5" eb="6">
      <t>トドケ</t>
    </rPh>
    <rPh sb="6" eb="7">
      <t>トウ</t>
    </rPh>
    <rPh sb="7" eb="9">
      <t>テイシュツ</t>
    </rPh>
    <rPh sb="9" eb="12">
      <t>ネンガッピ</t>
    </rPh>
    <phoneticPr fontId="3"/>
  </si>
  <si>
    <t>漢数字表記</t>
    <rPh sb="0" eb="3">
      <t>カンスウジ</t>
    </rPh>
    <rPh sb="3" eb="5">
      <t>ヒョウキ</t>
    </rPh>
    <phoneticPr fontId="3"/>
  </si>
  <si>
    <t>青森県第一区</t>
    <rPh sb="0" eb="3">
      <t>アオモリケン</t>
    </rPh>
    <rPh sb="3" eb="4">
      <t>ダイ</t>
    </rPh>
    <rPh sb="4" eb="6">
      <t>１ク</t>
    </rPh>
    <phoneticPr fontId="3"/>
  </si>
  <si>
    <t>青森県第二区</t>
    <rPh sb="0" eb="3">
      <t>アオモリケン</t>
    </rPh>
    <rPh sb="3" eb="6">
      <t>ダイニク</t>
    </rPh>
    <phoneticPr fontId="3"/>
  </si>
  <si>
    <t>青森県第三区</t>
    <rPh sb="0" eb="3">
      <t>アオモリケン</t>
    </rPh>
    <rPh sb="3" eb="4">
      <t>ダイ</t>
    </rPh>
    <rPh sb="4" eb="6">
      <t>３ク</t>
    </rPh>
    <phoneticPr fontId="3"/>
  </si>
  <si>
    <t>⇒漢数字表記</t>
    <rPh sb="1" eb="4">
      <t>カンスウジ</t>
    </rPh>
    <rPh sb="4" eb="6">
      <t>ヒョウキ</t>
    </rPh>
    <phoneticPr fontId="3"/>
  </si>
  <si>
    <t>候補者電話番号（半角数字で入力してください。）</t>
    <rPh sb="0" eb="3">
      <t>コウホシャ</t>
    </rPh>
    <rPh sb="3" eb="5">
      <t>デンワ</t>
    </rPh>
    <rPh sb="5" eb="7">
      <t>バンゴウ</t>
    </rPh>
    <rPh sb="8" eb="10">
      <t>ハンカク</t>
    </rPh>
    <rPh sb="10" eb="12">
      <t>スウジ</t>
    </rPh>
    <rPh sb="13" eb="15">
      <t>ニュウリョク</t>
    </rPh>
    <phoneticPr fontId="3"/>
  </si>
  <si>
    <t>職務代行開始（廃止）年月日</t>
    <rPh sb="0" eb="2">
      <t>ショクム</t>
    </rPh>
    <rPh sb="2" eb="4">
      <t>ダイコウ</t>
    </rPh>
    <rPh sb="4" eb="6">
      <t>カイシ</t>
    </rPh>
    <rPh sb="7" eb="9">
      <t>ハイシ</t>
    </rPh>
    <rPh sb="10" eb="13">
      <t>ネンガッピ</t>
    </rPh>
    <phoneticPr fontId="3"/>
  </si>
  <si>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3"/>
  </si>
  <si>
    <t>小選挙区選出議員選挙</t>
    <rPh sb="2" eb="3">
      <t>キョ</t>
    </rPh>
    <rPh sb="3" eb="4">
      <t>ク</t>
    </rPh>
    <rPh sb="4" eb="6">
      <t>センシュツ</t>
    </rPh>
    <rPh sb="6" eb="8">
      <t>ギイン</t>
    </rPh>
    <rPh sb="8" eb="10">
      <t>センキョ</t>
    </rPh>
    <phoneticPr fontId="3"/>
  </si>
  <si>
    <t>氏　　名</t>
    <rPh sb="0" eb="1">
      <t>シ</t>
    </rPh>
    <rPh sb="3" eb="4">
      <t>メイ</t>
    </rPh>
    <phoneticPr fontId="3"/>
  </si>
  <si>
    <t>代表者の氏名（ふりがな）</t>
    <rPh sb="0" eb="3">
      <t>ダイヒョウシャ</t>
    </rPh>
    <rPh sb="4" eb="6">
      <t>シメイ</t>
    </rPh>
    <phoneticPr fontId="3"/>
  </si>
  <si>
    <t>（自動変換）</t>
    <rPh sb="1" eb="3">
      <t>ジドウ</t>
    </rPh>
    <rPh sb="3" eb="5">
      <t>ヘンカン</t>
    </rPh>
    <phoneticPr fontId="3"/>
  </si>
  <si>
    <t>本部の所在地（数字は半角で入力してください。）</t>
    <rPh sb="0" eb="2">
      <t>ホンブ</t>
    </rPh>
    <rPh sb="3" eb="6">
      <t>ショザイチ</t>
    </rPh>
    <rPh sb="7" eb="9">
      <t>スウジ</t>
    </rPh>
    <rPh sb="10" eb="12">
      <t>ハンカク</t>
    </rPh>
    <rPh sb="13" eb="15">
      <t>ニュウリョク</t>
    </rPh>
    <phoneticPr fontId="3"/>
  </si>
  <si>
    <t>選挙立会人住所（数字は半角で入力してください。）</t>
    <rPh sb="0" eb="2">
      <t>センキョ</t>
    </rPh>
    <rPh sb="2" eb="4">
      <t>タチアイ</t>
    </rPh>
    <rPh sb="4" eb="5">
      <t>ニン</t>
    </rPh>
    <rPh sb="5" eb="7">
      <t>ジュウショ</t>
    </rPh>
    <rPh sb="8" eb="10">
      <t>スウジ</t>
    </rPh>
    <rPh sb="11" eb="13">
      <t>ハンカク</t>
    </rPh>
    <rPh sb="14" eb="16">
      <t>ニュウリョク</t>
    </rPh>
    <phoneticPr fontId="3"/>
  </si>
  <si>
    <t>候補者用選挙事務所異動後住所（数字は半角）</t>
    <rPh sb="6" eb="8">
      <t>ジム</t>
    </rPh>
    <rPh sb="8" eb="9">
      <t>ショ</t>
    </rPh>
    <rPh sb="9" eb="11">
      <t>イドウ</t>
    </rPh>
    <rPh sb="11" eb="12">
      <t>ゴ</t>
    </rPh>
    <rPh sb="12" eb="14">
      <t>ジュウショ</t>
    </rPh>
    <rPh sb="15" eb="17">
      <t>スウジ</t>
    </rPh>
    <rPh sb="18" eb="20">
      <t>ハンカク</t>
    </rPh>
    <phoneticPr fontId="3"/>
  </si>
  <si>
    <t>新出納責任者の住所（数字は半角）</t>
    <rPh sb="0" eb="1">
      <t>シン</t>
    </rPh>
    <rPh sb="1" eb="3">
      <t>スイトウ</t>
    </rPh>
    <rPh sb="3" eb="6">
      <t>セキニンシャ</t>
    </rPh>
    <rPh sb="7" eb="9">
      <t>ジュウショ</t>
    </rPh>
    <rPh sb="10" eb="12">
      <t>スウジ</t>
    </rPh>
    <rPh sb="13" eb="15">
      <t>ハンカク</t>
    </rPh>
    <phoneticPr fontId="3"/>
  </si>
  <si>
    <t>職務代行者の住所（数字は半角）</t>
    <rPh sb="0" eb="2">
      <t>ショクム</t>
    </rPh>
    <rPh sb="2" eb="5">
      <t>ダイコウシャ</t>
    </rPh>
    <rPh sb="6" eb="8">
      <t>ジュウショ</t>
    </rPh>
    <rPh sb="9" eb="11">
      <t>スウジ</t>
    </rPh>
    <rPh sb="12" eb="14">
      <t>ハンカク</t>
    </rPh>
    <phoneticPr fontId="3"/>
  </si>
  <si>
    <t>候補者用選挙事務所住所（数字は半角）</t>
    <rPh sb="6" eb="8">
      <t>ジム</t>
    </rPh>
    <rPh sb="8" eb="9">
      <t>ショ</t>
    </rPh>
    <rPh sb="9" eb="11">
      <t>ジュウショ</t>
    </rPh>
    <rPh sb="12" eb="14">
      <t>スウジ</t>
    </rPh>
    <rPh sb="15" eb="17">
      <t>ハンカク</t>
    </rPh>
    <phoneticPr fontId="3"/>
  </si>
  <si>
    <t>候補者本籍（数字は半角で入力）</t>
    <rPh sb="0" eb="3">
      <t>コウホシャ</t>
    </rPh>
    <rPh sb="3" eb="5">
      <t>ホンセキ</t>
    </rPh>
    <rPh sb="6" eb="8">
      <t>スウジ</t>
    </rPh>
    <rPh sb="9" eb="11">
      <t>ハンカク</t>
    </rPh>
    <rPh sb="12" eb="14">
      <t>ニュウリョク</t>
    </rPh>
    <phoneticPr fontId="3"/>
  </si>
  <si>
    <t>候補者住所（数字は半角で入力）</t>
    <rPh sb="0" eb="3">
      <t>コウホシャ</t>
    </rPh>
    <rPh sb="3" eb="5">
      <t>ジュウショ</t>
    </rPh>
    <rPh sb="6" eb="8">
      <t>スウジ</t>
    </rPh>
    <rPh sb="9" eb="11">
      <t>ハンカク</t>
    </rPh>
    <rPh sb="12" eb="14">
      <t>ニュウリョク</t>
    </rPh>
    <phoneticPr fontId="3"/>
  </si>
  <si>
    <t>本部の所在地（漢数字変換その1）</t>
    <rPh sb="0" eb="2">
      <t>ホンブ</t>
    </rPh>
    <rPh sb="3" eb="6">
      <t>ショザイチ</t>
    </rPh>
    <rPh sb="7" eb="10">
      <t>カンスウジ</t>
    </rPh>
    <rPh sb="10" eb="12">
      <t>ヘンカン</t>
    </rPh>
    <phoneticPr fontId="3"/>
  </si>
  <si>
    <t>本部の所在地（漢数字変換その2）</t>
    <rPh sb="0" eb="2">
      <t>ホンブ</t>
    </rPh>
    <rPh sb="3" eb="6">
      <t>ショザイチ</t>
    </rPh>
    <rPh sb="7" eb="10">
      <t>カンスウジ</t>
    </rPh>
    <rPh sb="10" eb="12">
      <t>ヘンカン</t>
    </rPh>
    <phoneticPr fontId="3"/>
  </si>
  <si>
    <t>　　　「燃料供給金額」欄は、燃料の供給を受けた日ごとに記載してください。</t>
    <rPh sb="4" eb="6">
      <t>ネンリョウ</t>
    </rPh>
    <rPh sb="6" eb="8">
      <t>キョウキュウ</t>
    </rPh>
    <rPh sb="8" eb="10">
      <t>キンガク</t>
    </rPh>
    <rPh sb="11" eb="12">
      <t>ラン</t>
    </rPh>
    <rPh sb="14" eb="16">
      <t>ネンリョウ</t>
    </rPh>
    <rPh sb="17" eb="19">
      <t>キョウキュウ</t>
    </rPh>
    <rPh sb="20" eb="21">
      <t>ウ</t>
    </rPh>
    <rPh sb="23" eb="24">
      <t>ヒ</t>
    </rPh>
    <rPh sb="27" eb="29">
      <t>キサイ</t>
    </rPh>
    <phoneticPr fontId="3"/>
  </si>
  <si>
    <t>　　３　「燃料の供給を受けた選挙運動用自動車の自動車登録番号」欄、「燃料供給量」欄及び</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1" eb="32">
      <t>ラン</t>
    </rPh>
    <rPh sb="34" eb="36">
      <t>ネンリョウ</t>
    </rPh>
    <rPh sb="36" eb="38">
      <t>キョウキュウ</t>
    </rPh>
    <rPh sb="38" eb="39">
      <t>リョウ</t>
    </rPh>
    <rPh sb="40" eb="41">
      <t>ラン</t>
    </rPh>
    <rPh sb="41" eb="42">
      <t>オヨ</t>
    </rPh>
    <phoneticPr fontId="3"/>
  </si>
  <si>
    <t>　　　料の供給を受けた日付、燃料の供給を受けた選挙運動用自動車の自動車登録番号のうち自動</t>
    <phoneticPr fontId="3"/>
  </si>
  <si>
    <t>　　　車登録規則（昭和４５年運輸省令第７号）第１３条第１項第４号に規定する４けた以下のア</t>
    <phoneticPr fontId="3"/>
  </si>
  <si>
    <t>　　　ラビア数字、燃料供給量及び燃料供給金額が記載された書面で、燃料供給業者から給油の際</t>
    <phoneticPr fontId="3"/>
  </si>
  <si>
    <t>　　　に受領したものをいう。以下同じ。）の写しを添えて、候補者から燃料供給業者に提出して</t>
    <phoneticPr fontId="3"/>
  </si>
  <si>
    <t>　　　れた選挙運動用自動車の自動車登録番号を記載してください。</t>
    <phoneticPr fontId="3"/>
  </si>
  <si>
    <t>　　　に添付してください。</t>
    <phoneticPr fontId="3"/>
  </si>
  <si>
    <t xml:space="preserve">    ６　公費負担の限度額は、候補者から燃料供給業者に提出された確認書に記載された金額まで</t>
    <phoneticPr fontId="3"/>
  </si>
  <si>
    <t>　　　です。</t>
    <phoneticPr fontId="3"/>
  </si>
  <si>
    <t>　　８　上記の表中、記載欄に不足を生じる場合には、備考欄に「別紙のとおり」と記入の上、別</t>
    <rPh sb="4" eb="6">
      <t>ジョウキ</t>
    </rPh>
    <rPh sb="7" eb="9">
      <t>ヒョウチュウ</t>
    </rPh>
    <rPh sb="10" eb="12">
      <t>キサイ</t>
    </rPh>
    <rPh sb="12" eb="13">
      <t>ラン</t>
    </rPh>
    <rPh sb="14" eb="16">
      <t>フソク</t>
    </rPh>
    <rPh sb="17" eb="18">
      <t>ショウ</t>
    </rPh>
    <rPh sb="20" eb="22">
      <t>バアイ</t>
    </rPh>
    <rPh sb="25" eb="27">
      <t>ビコウ</t>
    </rPh>
    <rPh sb="27" eb="28">
      <t>ラン</t>
    </rPh>
    <rPh sb="30" eb="32">
      <t>ベッシ</t>
    </rPh>
    <rPh sb="38" eb="40">
      <t>キニュウ</t>
    </rPh>
    <rPh sb="41" eb="42">
      <t>ウエ</t>
    </rPh>
    <rPh sb="43" eb="44">
      <t>ベツ</t>
    </rPh>
    <phoneticPr fontId="3"/>
  </si>
  <si>
    <t>　　　別紙に記載し、この証明書に添付してください。</t>
    <rPh sb="3" eb="4">
      <t>ベツ</t>
    </rPh>
    <rPh sb="4" eb="5">
      <t>カミ</t>
    </rPh>
    <rPh sb="6" eb="8">
      <t>キサイ</t>
    </rPh>
    <rPh sb="12" eb="15">
      <t>ショウメイショ</t>
    </rPh>
    <rPh sb="16" eb="18">
      <t>テンプ</t>
    </rPh>
    <phoneticPr fontId="3"/>
  </si>
  <si>
    <t xml:space="preserve">    ３　運転手が青森県に支払を請求するときは、この証明書を請求書に添付してください。</t>
    <phoneticPr fontId="3"/>
  </si>
  <si>
    <t xml:space="preserve">    ５　公費負担の限度額は、選挙運動用自動車１台につき１日を通じて12,500円までです。</t>
    <phoneticPr fontId="3"/>
  </si>
  <si>
    <t xml:space="preserve">    ７　候補者の指定した運転手以外の運転手は、青森県に支払を請求することはできません。</t>
    <phoneticPr fontId="3"/>
  </si>
  <si>
    <t>備考１　この証明書は、使用の実績に基づいて、運転手ごとに別々に作成し、候補者から運転手に</t>
    <rPh sb="11" eb="13">
      <t>シヨウ</t>
    </rPh>
    <rPh sb="14" eb="16">
      <t>ジッセキ</t>
    </rPh>
    <rPh sb="17" eb="18">
      <t>モト</t>
    </rPh>
    <phoneticPr fontId="3"/>
  </si>
  <si>
    <t>　　２　「備考」欄には、選挙運動期間中に使用した選挙運動用自動車の台数を使用した日ごとに</t>
    <rPh sb="5" eb="7">
      <t>ビコウ</t>
    </rPh>
    <rPh sb="8" eb="9">
      <t>ラン</t>
    </rPh>
    <rPh sb="12" eb="14">
      <t>センキョ</t>
    </rPh>
    <rPh sb="14" eb="16">
      <t>ウンドウ</t>
    </rPh>
    <rPh sb="16" eb="18">
      <t>キカン</t>
    </rPh>
    <rPh sb="18" eb="19">
      <t>チュウ</t>
    </rPh>
    <rPh sb="20" eb="22">
      <t>シヨウ</t>
    </rPh>
    <rPh sb="24" eb="26">
      <t>センキョ</t>
    </rPh>
    <rPh sb="26" eb="29">
      <t>ウンドウヨウ</t>
    </rPh>
    <rPh sb="29" eb="32">
      <t>ジドウシャ</t>
    </rPh>
    <rPh sb="33" eb="35">
      <t>ダイスウ</t>
    </rPh>
    <rPh sb="36" eb="38">
      <t>シヨウ</t>
    </rPh>
    <rPh sb="40" eb="41">
      <t>ヒ</t>
    </rPh>
    <phoneticPr fontId="3"/>
  </si>
  <si>
    <t>　　　記載してください。</t>
    <rPh sb="3" eb="5">
      <t>キサイ</t>
    </rPh>
    <phoneticPr fontId="3"/>
  </si>
  <si>
    <t xml:space="preserve">    ４　この証明書を発行した候補者について供託物が没収された場合には、運転手は、青森県に</t>
    <phoneticPr fontId="3"/>
  </si>
  <si>
    <t>　　　支払を請求することはできません。</t>
    <phoneticPr fontId="3"/>
  </si>
  <si>
    <t xml:space="preserve">    ６　同一の日において２人以上の選挙運動用自動車の運転手が雇用された場合には、公費負担</t>
    <rPh sb="44" eb="46">
      <t>フタン</t>
    </rPh>
    <phoneticPr fontId="3"/>
  </si>
  <si>
    <t>　　　の対象となるのは候補者の指定する１人に限られていますので、その指定した１人のみにつ</t>
    <phoneticPr fontId="3"/>
  </si>
  <si>
    <t>　　　いて記載してください。</t>
    <phoneticPr fontId="3"/>
  </si>
  <si>
    <t>確認枚数</t>
    <phoneticPr fontId="3"/>
  </si>
  <si>
    <t>１</t>
    <phoneticPr fontId="3"/>
  </si>
  <si>
    <t>２　</t>
    <phoneticPr fontId="3"/>
  </si>
  <si>
    <t>候補者の氏名</t>
  </si>
  <si>
    <t>確 　認　 数</t>
    <phoneticPr fontId="3"/>
  </si>
  <si>
    <t>作成契約数</t>
    <rPh sb="0" eb="2">
      <t>サクセイ</t>
    </rPh>
    <rPh sb="2" eb="4">
      <t>ケイヤク</t>
    </rPh>
    <rPh sb="4" eb="5">
      <t>カズ</t>
    </rPh>
    <phoneticPr fontId="3"/>
  </si>
  <si>
    <t>確 認 枚 数</t>
    <rPh sb="4" eb="5">
      <t>マイ</t>
    </rPh>
    <phoneticPr fontId="3"/>
  </si>
  <si>
    <t xml:space="preserve">      (1) 枚　数　　当該選挙区におけるポスター掲示場数×２</t>
    <phoneticPr fontId="3"/>
  </si>
  <si>
    <t>単価×確認された作成枚数＝限度額（</t>
    <phoneticPr fontId="3"/>
  </si>
  <si>
    <t>円）</t>
    <rPh sb="0" eb="1">
      <t>エン</t>
    </rPh>
    <phoneticPr fontId="3"/>
  </si>
  <si>
    <t>　公職選挙法施行令第１１０条の４第２項の規定により、次の金額の支払を請求します。</t>
    <rPh sb="1" eb="3">
      <t>コウショク</t>
    </rPh>
    <rPh sb="3" eb="6">
      <t>センキョホウ</t>
    </rPh>
    <rPh sb="6" eb="9">
      <t>セコウレイ</t>
    </rPh>
    <rPh sb="9" eb="10">
      <t>ダイ</t>
    </rPh>
    <rPh sb="13" eb="14">
      <t>ジョウ</t>
    </rPh>
    <rPh sb="16" eb="17">
      <t>ダイ</t>
    </rPh>
    <rPh sb="18" eb="19">
      <t>コウ</t>
    </rPh>
    <rPh sb="20" eb="22">
      <t>キテイ</t>
    </rPh>
    <rPh sb="26" eb="27">
      <t>ツギ</t>
    </rPh>
    <rPh sb="28" eb="30">
      <t>キンガク</t>
    </rPh>
    <rPh sb="31" eb="33">
      <t>シハライ</t>
    </rPh>
    <rPh sb="34" eb="36">
      <t>セイキュウ</t>
    </rPh>
    <phoneticPr fontId="3"/>
  </si>
  <si>
    <t xml:space="preserve">    （単価　　　円　　　銭×数量　　　　）</t>
    <phoneticPr fontId="3"/>
  </si>
  <si>
    <t>◎　入力シート中、黄色で塗りつぶしているセルに候補者の氏名、住所等のデータを入力すると、各様式に入力した事項が自動表示・自動計算されるソフトです。</t>
    <rPh sb="2" eb="4">
      <t>ニュウリョク</t>
    </rPh>
    <rPh sb="7" eb="8">
      <t>チュウ</t>
    </rPh>
    <rPh sb="9" eb="11">
      <t>キイロ</t>
    </rPh>
    <rPh sb="12" eb="13">
      <t>ヌ</t>
    </rPh>
    <rPh sb="23" eb="26">
      <t>コウホシャ</t>
    </rPh>
    <rPh sb="27" eb="29">
      <t>シメイ</t>
    </rPh>
    <rPh sb="30" eb="32">
      <t>ジュウショ</t>
    </rPh>
    <rPh sb="32" eb="33">
      <t>トウ</t>
    </rPh>
    <rPh sb="38" eb="40">
      <t>ニュウリョク</t>
    </rPh>
    <phoneticPr fontId="10"/>
  </si>
  <si>
    <t>◎　提出に当たっては、「立候補の手引」をよくお読みくださるようお願いします。御不明な点や御要望がありましたら、当委員会まで御連絡くださるようお願いします。</t>
    <rPh sb="2" eb="4">
      <t>テイシュツ</t>
    </rPh>
    <rPh sb="5" eb="6">
      <t>ア</t>
    </rPh>
    <rPh sb="12" eb="15">
      <t>リッコウホ</t>
    </rPh>
    <rPh sb="16" eb="18">
      <t>テビ</t>
    </rPh>
    <rPh sb="23" eb="24">
      <t>ヨ</t>
    </rPh>
    <rPh sb="38" eb="41">
      <t>ゴフメイ</t>
    </rPh>
    <rPh sb="42" eb="43">
      <t>テン</t>
    </rPh>
    <rPh sb="44" eb="47">
      <t>ゴヨウボウ</t>
    </rPh>
    <rPh sb="55" eb="56">
      <t>トウ</t>
    </rPh>
    <rPh sb="56" eb="59">
      <t>イインカイ</t>
    </rPh>
    <rPh sb="61" eb="64">
      <t>ゴレンラク</t>
    </rPh>
    <rPh sb="71" eb="72">
      <t>ネガ</t>
    </rPh>
    <phoneticPr fontId="3"/>
  </si>
  <si>
    <t>青森市長島1丁目1番2号</t>
    <rPh sb="0" eb="3">
      <t>アオモリシ</t>
    </rPh>
    <rPh sb="3" eb="5">
      <t>ナガシマ</t>
    </rPh>
    <rPh sb="6" eb="8">
      <t>チョウメ</t>
    </rPh>
    <rPh sb="9" eb="10">
      <t>バン</t>
    </rPh>
    <rPh sb="11" eb="12">
      <t>ゴウ</t>
    </rPh>
    <phoneticPr fontId="3"/>
  </si>
  <si>
    <t>◎　候補者届出政党届出用は、別途作成しております。候補者届出政党届出により立候補される方は、候補者届出政党届出用のソフトを御利用くださるようお願いします。</t>
    <rPh sb="2" eb="5">
      <t>コウホシャ</t>
    </rPh>
    <rPh sb="5" eb="7">
      <t>トドケデ</t>
    </rPh>
    <rPh sb="7" eb="9">
      <t>セイトウ</t>
    </rPh>
    <rPh sb="9" eb="11">
      <t>トドケデ</t>
    </rPh>
    <rPh sb="11" eb="12">
      <t>ヨウ</t>
    </rPh>
    <rPh sb="14" eb="16">
      <t>ベット</t>
    </rPh>
    <rPh sb="16" eb="18">
      <t>サクセイ</t>
    </rPh>
    <rPh sb="25" eb="28">
      <t>コウホシャ</t>
    </rPh>
    <rPh sb="28" eb="30">
      <t>トドケデ</t>
    </rPh>
    <rPh sb="30" eb="32">
      <t>セイトウ</t>
    </rPh>
    <rPh sb="32" eb="34">
      <t>トドケデ</t>
    </rPh>
    <rPh sb="37" eb="40">
      <t>リッコウホ</t>
    </rPh>
    <rPh sb="43" eb="44">
      <t>カタ</t>
    </rPh>
    <rPh sb="46" eb="49">
      <t>コウホシャ</t>
    </rPh>
    <rPh sb="49" eb="51">
      <t>トドケデ</t>
    </rPh>
    <rPh sb="51" eb="53">
      <t>セイトウ</t>
    </rPh>
    <rPh sb="53" eb="55">
      <t>トドケデ</t>
    </rPh>
    <rPh sb="55" eb="56">
      <t>ヨウ</t>
    </rPh>
    <rPh sb="61" eb="64">
      <t>ゴリヨウ</t>
    </rPh>
    <rPh sb="71" eb="72">
      <t>ネガ</t>
    </rPh>
    <phoneticPr fontId="3"/>
  </si>
  <si>
    <t>　１　供託証明書</t>
    <rPh sb="3" eb="5">
      <t>キョウタク</t>
    </rPh>
    <rPh sb="5" eb="7">
      <t>ショウメイ</t>
    </rPh>
    <rPh sb="7" eb="8">
      <t>ショ</t>
    </rPh>
    <phoneticPr fontId="3"/>
  </si>
  <si>
    <t>　上記のとおり関係書類を添えて立候補の届出をします。</t>
  </si>
  <si>
    <t>衆議院小選挙区選出議員選挙候補者届出書（本人届出）</t>
    <rPh sb="0" eb="3">
      <t>シュウギイン</t>
    </rPh>
    <rPh sb="3" eb="7">
      <t>ショウセンキョク</t>
    </rPh>
    <rPh sb="7" eb="9">
      <t>センシュツ</t>
    </rPh>
    <rPh sb="9" eb="11">
      <t>ギイン</t>
    </rPh>
    <phoneticPr fontId="3"/>
  </si>
  <si>
    <t>　２　供託証明書</t>
    <rPh sb="3" eb="5">
      <t>キョウタク</t>
    </rPh>
    <rPh sb="5" eb="7">
      <t>ショウメイ</t>
    </rPh>
    <rPh sb="7" eb="8">
      <t>ショ</t>
    </rPh>
    <phoneticPr fontId="3"/>
  </si>
  <si>
    <t>　３　供託証明書</t>
    <rPh sb="3" eb="5">
      <t>キョウタク</t>
    </rPh>
    <rPh sb="5" eb="7">
      <t>ショウメイ</t>
    </rPh>
    <rPh sb="7" eb="8">
      <t>ショ</t>
    </rPh>
    <phoneticPr fontId="3"/>
  </si>
  <si>
    <t>　４　供託証明書</t>
    <rPh sb="3" eb="5">
      <t>キョウタク</t>
    </rPh>
    <rPh sb="5" eb="7">
      <t>ショウメイ</t>
    </rPh>
    <rPh sb="7" eb="8">
      <t>ショ</t>
    </rPh>
    <phoneticPr fontId="3"/>
  </si>
  <si>
    <t>　５　供託証明書</t>
    <rPh sb="3" eb="5">
      <t>キョウタク</t>
    </rPh>
    <rPh sb="5" eb="7">
      <t>ショウメイ</t>
    </rPh>
    <rPh sb="7" eb="8">
      <t>ショ</t>
    </rPh>
    <phoneticPr fontId="3"/>
  </si>
  <si>
    <t>団体所属に関する文書</t>
    <rPh sb="0" eb="2">
      <t>ダンタイ</t>
    </rPh>
    <rPh sb="2" eb="4">
      <t>ショゾク</t>
    </rPh>
    <rPh sb="5" eb="6">
      <t>カン</t>
    </rPh>
    <rPh sb="8" eb="10">
      <t>ブンショ</t>
    </rPh>
    <phoneticPr fontId="3"/>
  </si>
  <si>
    <t>団体所属証明書</t>
    <rPh sb="0" eb="2">
      <t>ダンタイ</t>
    </rPh>
    <rPh sb="2" eb="4">
      <t>ショゾク</t>
    </rPh>
    <rPh sb="4" eb="7">
      <t>ショウメイショ</t>
    </rPh>
    <phoneticPr fontId="3"/>
  </si>
  <si>
    <t>候補者の戸籍の謄本又は抄本</t>
    <rPh sb="0" eb="3">
      <t>コウホシャ</t>
    </rPh>
    <rPh sb="4" eb="6">
      <t>コセキ</t>
    </rPh>
    <rPh sb="7" eb="9">
      <t>トウホン</t>
    </rPh>
    <rPh sb="9" eb="10">
      <t>マタ</t>
    </rPh>
    <rPh sb="11" eb="13">
      <t>ショウホン</t>
    </rPh>
    <phoneticPr fontId="3"/>
  </si>
  <si>
    <t>所属する政党（政治団体）に関する文書</t>
    <rPh sb="0" eb="2">
      <t>ショゾク</t>
    </rPh>
    <rPh sb="4" eb="6">
      <t>セイトウ</t>
    </rPh>
    <rPh sb="7" eb="9">
      <t>セイジ</t>
    </rPh>
    <rPh sb="9" eb="11">
      <t>ダンタイ</t>
    </rPh>
    <rPh sb="13" eb="14">
      <t>カン</t>
    </rPh>
    <rPh sb="16" eb="18">
      <t>ブンショ</t>
    </rPh>
    <phoneticPr fontId="3"/>
  </si>
  <si>
    <t>　私は、</t>
    <rPh sb="1" eb="2">
      <t>ワタシ</t>
    </rPh>
    <phoneticPr fontId="3"/>
  </si>
  <si>
    <t>に所属する者であります。</t>
    <rPh sb="1" eb="3">
      <t>ショゾク</t>
    </rPh>
    <rPh sb="5" eb="6">
      <t>シャ</t>
    </rPh>
    <phoneticPr fontId="3"/>
  </si>
  <si>
    <t>所属する政党（政治団体）の名称</t>
    <rPh sb="0" eb="2">
      <t>ショゾク</t>
    </rPh>
    <rPh sb="4" eb="6">
      <t>セイトウ</t>
    </rPh>
    <rPh sb="7" eb="9">
      <t>セイジ</t>
    </rPh>
    <rPh sb="9" eb="11">
      <t>ダンタイ</t>
    </rPh>
    <rPh sb="13" eb="15">
      <t>メイショウ</t>
    </rPh>
    <phoneticPr fontId="3"/>
  </si>
  <si>
    <t>所属する政党（政治団体）の名称（ふりがな）</t>
    <rPh sb="0" eb="2">
      <t>ショゾク</t>
    </rPh>
    <rPh sb="4" eb="6">
      <t>セイトウ</t>
    </rPh>
    <rPh sb="7" eb="9">
      <t>セイジ</t>
    </rPh>
    <rPh sb="9" eb="11">
      <t>ダンタイ</t>
    </rPh>
    <rPh sb="13" eb="15">
      <t>メイショウ</t>
    </rPh>
    <phoneticPr fontId="3"/>
  </si>
  <si>
    <t>　　上記の者は、本政党（政治団体）に所属する者であることを証明する。</t>
    <phoneticPr fontId="3"/>
  </si>
  <si>
    <t>政党（支部）（政治団体）名　</t>
    <rPh sb="0" eb="2">
      <t>セイトウ</t>
    </rPh>
    <rPh sb="3" eb="5">
      <t>シブ</t>
    </rPh>
    <rPh sb="7" eb="9">
      <t>セイジ</t>
    </rPh>
    <rPh sb="9" eb="11">
      <t>ダンタイ</t>
    </rPh>
    <rPh sb="12" eb="13">
      <t>メイ</t>
    </rPh>
    <phoneticPr fontId="3"/>
  </si>
  <si>
    <t>代表者（支部長、責任者）氏名　</t>
    <rPh sb="0" eb="3">
      <t>ダイヒョウシャ</t>
    </rPh>
    <rPh sb="4" eb="7">
      <t>シブチョウ</t>
    </rPh>
    <rPh sb="8" eb="11">
      <t>セキニンシャ</t>
    </rPh>
    <rPh sb="12" eb="14">
      <t>シメイ</t>
    </rPh>
    <phoneticPr fontId="3"/>
  </si>
  <si>
    <t>公職選挙法施行令第８８条第９項において準用する同条第８項の規定により上記の呼称を通</t>
    <rPh sb="0" eb="2">
      <t>コウショク</t>
    </rPh>
    <rPh sb="2" eb="5">
      <t>センキョホウ</t>
    </rPh>
    <rPh sb="5" eb="7">
      <t>セコウ</t>
    </rPh>
    <rPh sb="7" eb="8">
      <t>レイ</t>
    </rPh>
    <rPh sb="8" eb="9">
      <t>ダイ</t>
    </rPh>
    <rPh sb="11" eb="12">
      <t>ジョウ</t>
    </rPh>
    <rPh sb="12" eb="13">
      <t>ダイ</t>
    </rPh>
    <rPh sb="14" eb="15">
      <t>コウ</t>
    </rPh>
    <rPh sb="19" eb="21">
      <t>ジュンヨウ</t>
    </rPh>
    <rPh sb="23" eb="25">
      <t>ドウジョウ</t>
    </rPh>
    <rPh sb="25" eb="26">
      <t>ダイ</t>
    </rPh>
    <rPh sb="27" eb="28">
      <t>コウ</t>
    </rPh>
    <rPh sb="29" eb="31">
      <t>キテイ</t>
    </rPh>
    <phoneticPr fontId="3"/>
  </si>
  <si>
    <t>称として認定されたく申請します。</t>
    <phoneticPr fontId="3"/>
  </si>
  <si>
    <t>（党派　</t>
    <rPh sb="1" eb="3">
      <t>トウハ</t>
    </rPh>
    <phoneticPr fontId="3"/>
  </si>
  <si>
    <t>氏名　</t>
    <rPh sb="0" eb="2">
      <t>シメイ</t>
    </rPh>
    <phoneticPr fontId="3"/>
  </si>
  <si>
    <t>様式８</t>
  </si>
  <si>
    <t>様式８</t>
    <phoneticPr fontId="3"/>
  </si>
  <si>
    <t>様式９</t>
  </si>
  <si>
    <t>（設置市町村選管提出用）</t>
    <rPh sb="1" eb="3">
      <t>セッチ</t>
    </rPh>
    <rPh sb="3" eb="6">
      <t>シチョウソン</t>
    </rPh>
    <rPh sb="6" eb="8">
      <t>センカン</t>
    </rPh>
    <rPh sb="8" eb="11">
      <t>テイシュツヨウ</t>
    </rPh>
    <phoneticPr fontId="3"/>
  </si>
  <si>
    <t>（県選管提出用）</t>
    <rPh sb="1" eb="2">
      <t>ケン</t>
    </rPh>
    <rPh sb="2" eb="4">
      <t>センカン</t>
    </rPh>
    <rPh sb="4" eb="7">
      <t>テイシュツヨウ</t>
    </rPh>
    <phoneticPr fontId="3"/>
  </si>
  <si>
    <t>（県選管提出用）</t>
    <rPh sb="1" eb="2">
      <t>ケン</t>
    </rPh>
    <rPh sb="2" eb="4">
      <t>センカン</t>
    </rPh>
    <rPh sb="4" eb="6">
      <t>テイシュツ</t>
    </rPh>
    <rPh sb="6" eb="7">
      <t>ヨウ</t>
    </rPh>
    <phoneticPr fontId="3"/>
  </si>
  <si>
    <t>候補者届出書（本人届出）</t>
    <rPh sb="0" eb="3">
      <t>コウホシャ</t>
    </rPh>
    <rPh sb="3" eb="6">
      <t>トドケデショ</t>
    </rPh>
    <rPh sb="7" eb="9">
      <t>ホンニン</t>
    </rPh>
    <rPh sb="9" eb="11">
      <t>トドケデ</t>
    </rPh>
    <phoneticPr fontId="3"/>
  </si>
  <si>
    <t>　（使用は任意です。）各候補者の届出内容により、提出する様式のみ作成・印刷し、提出してくださるようお願いします。</t>
    <rPh sb="2" eb="4">
      <t>シヨウ</t>
    </rPh>
    <rPh sb="5" eb="7">
      <t>ニンイ</t>
    </rPh>
    <rPh sb="11" eb="12">
      <t>カク</t>
    </rPh>
    <rPh sb="12" eb="15">
      <t>コウホシャ</t>
    </rPh>
    <rPh sb="16" eb="18">
      <t>トドケデ</t>
    </rPh>
    <rPh sb="18" eb="20">
      <t>ナイヨウ</t>
    </rPh>
    <rPh sb="24" eb="26">
      <t>テイシュツ</t>
    </rPh>
    <rPh sb="28" eb="30">
      <t>ヨウシキ</t>
    </rPh>
    <rPh sb="32" eb="34">
      <t>サクセイ</t>
    </rPh>
    <rPh sb="35" eb="37">
      <t>インサツ</t>
    </rPh>
    <rPh sb="39" eb="41">
      <t>テイシュツ</t>
    </rPh>
    <rPh sb="50" eb="51">
      <t>ネガ</t>
    </rPh>
    <phoneticPr fontId="3"/>
  </si>
  <si>
    <t>←　和暦・半角で入力してください。</t>
    <rPh sb="2" eb="3">
      <t>ワ</t>
    </rPh>
    <rPh sb="3" eb="4">
      <t>コヨミ</t>
    </rPh>
    <rPh sb="5" eb="7">
      <t>ハンカク</t>
    </rPh>
    <rPh sb="8" eb="10">
      <t>ニュウリョク</t>
    </rPh>
    <phoneticPr fontId="3"/>
  </si>
  <si>
    <t>　　　ください。</t>
    <phoneticPr fontId="3"/>
  </si>
  <si>
    <t>　　　さい。</t>
    <phoneticPr fontId="3"/>
  </si>
  <si>
    <t>青森</t>
    <rPh sb="0" eb="2">
      <t>アオモリ</t>
    </rPh>
    <phoneticPr fontId="3"/>
  </si>
  <si>
    <t>あおもり</t>
    <phoneticPr fontId="3"/>
  </si>
  <si>
    <t>甲乙</t>
    <rPh sb="0" eb="2">
      <t>コウオツ</t>
    </rPh>
    <phoneticPr fontId="3"/>
  </si>
  <si>
    <t>こうおつ</t>
    <phoneticPr fontId="3"/>
  </si>
  <si>
    <t>一のｳｪﾌﾞｻｲﾄ等のｱﾄﾞﾚｽ（候補者）</t>
  </si>
  <si>
    <t>一のｳｪﾌﾞｻｲﾄ等のｱﾄﾞﾚｽ</t>
    <rPh sb="0" eb="1">
      <t>イチ</t>
    </rPh>
    <rPh sb="9" eb="10">
      <t>トウ</t>
    </rPh>
    <phoneticPr fontId="3"/>
  </si>
  <si>
    <t>種類</t>
    <rPh sb="0" eb="2">
      <t>シュルイ</t>
    </rPh>
    <phoneticPr fontId="3"/>
  </si>
  <si>
    <t>参考様式</t>
    <rPh sb="0" eb="2">
      <t>サンコウ</t>
    </rPh>
    <rPh sb="2" eb="4">
      <t>ヨウシキ</t>
    </rPh>
    <phoneticPr fontId="3"/>
  </si>
  <si>
    <t>候補者届出事項の異動届出書</t>
    <rPh sb="0" eb="3">
      <t>コウホシャ</t>
    </rPh>
    <rPh sb="3" eb="4">
      <t>トド</t>
    </rPh>
    <rPh sb="4" eb="5">
      <t>デ</t>
    </rPh>
    <rPh sb="5" eb="7">
      <t>ジコウ</t>
    </rPh>
    <rPh sb="8" eb="10">
      <t>イドウ</t>
    </rPh>
    <rPh sb="10" eb="13">
      <t>トドケデショ</t>
    </rPh>
    <phoneticPr fontId="3"/>
  </si>
  <si>
    <t>について、下記のとおり異動があったので届け出ます。</t>
    <rPh sb="5" eb="7">
      <t>カキ</t>
    </rPh>
    <rPh sb="11" eb="13">
      <t>イドウ</t>
    </rPh>
    <rPh sb="19" eb="20">
      <t>トド</t>
    </rPh>
    <rPh sb="21" eb="22">
      <t>デ</t>
    </rPh>
    <phoneticPr fontId="3"/>
  </si>
  <si>
    <t>異動の内容</t>
    <rPh sb="0" eb="2">
      <t>イドウ</t>
    </rPh>
    <rPh sb="3" eb="5">
      <t>ナイヨウ</t>
    </rPh>
    <phoneticPr fontId="3"/>
  </si>
  <si>
    <t>新</t>
    <rPh sb="0" eb="1">
      <t>シン</t>
    </rPh>
    <phoneticPr fontId="3"/>
  </si>
  <si>
    <t>旧</t>
    <rPh sb="0" eb="1">
      <t>キュウ</t>
    </rPh>
    <phoneticPr fontId="3"/>
  </si>
  <si>
    <t>衆議院小選挙区選出議員選挙候補者</t>
    <rPh sb="0" eb="3">
      <t>シュウギイン</t>
    </rPh>
    <rPh sb="3" eb="7">
      <t>ショウセンキョク</t>
    </rPh>
    <rPh sb="7" eb="9">
      <t>センシュツ</t>
    </rPh>
    <rPh sb="9" eb="11">
      <t>ギイン</t>
    </rPh>
    <rPh sb="11" eb="13">
      <t>センキョ</t>
    </rPh>
    <rPh sb="13" eb="16">
      <t>コウホシャ</t>
    </rPh>
    <phoneticPr fontId="3"/>
  </si>
  <si>
    <t>　氏　名</t>
    <rPh sb="1" eb="2">
      <t>ウジ</t>
    </rPh>
    <rPh sb="3" eb="4">
      <t>メイ</t>
    </rPh>
    <phoneticPr fontId="3"/>
  </si>
  <si>
    <t>　住　所</t>
    <rPh sb="1" eb="2">
      <t>ジュウ</t>
    </rPh>
    <rPh sb="3" eb="4">
      <t>ショ</t>
    </rPh>
    <phoneticPr fontId="3"/>
  </si>
  <si>
    <t>候補者届出事項の異動届出書</t>
    <rPh sb="0" eb="3">
      <t>コウホシャ</t>
    </rPh>
    <rPh sb="3" eb="5">
      <t>トドケデ</t>
    </rPh>
    <rPh sb="5" eb="7">
      <t>ジコウ</t>
    </rPh>
    <rPh sb="8" eb="10">
      <t>イドウ</t>
    </rPh>
    <rPh sb="10" eb="13">
      <t>トドケデショ</t>
    </rPh>
    <phoneticPr fontId="3"/>
  </si>
  <si>
    <t>東北町</t>
    <rPh sb="0" eb="3">
      <t>トウホクマチ</t>
    </rPh>
    <phoneticPr fontId="3"/>
  </si>
  <si>
    <t>西目屋村</t>
    <rPh sb="0" eb="4">
      <t>ニシメヤムラ</t>
    </rPh>
    <phoneticPr fontId="3"/>
  </si>
  <si>
    <t>板柳町</t>
    <rPh sb="0" eb="2">
      <t>イタヤナギ</t>
    </rPh>
    <rPh sb="2" eb="3">
      <t>マチ</t>
    </rPh>
    <phoneticPr fontId="3"/>
  </si>
  <si>
    <t>鶴田町</t>
    <rPh sb="0" eb="2">
      <t>ツルタ</t>
    </rPh>
    <rPh sb="2" eb="3">
      <t>マチ</t>
    </rPh>
    <phoneticPr fontId="3"/>
  </si>
  <si>
    <t>中泊町</t>
    <rPh sb="0" eb="3">
      <t>ナカドマリマチ</t>
    </rPh>
    <phoneticPr fontId="3"/>
  </si>
  <si>
    <t>◎　様式に住所等がすべて表示されない場合は、印刷前に、様式中の文字の大きさを小さくするなどして対応くださるようお願いします。</t>
    <rPh sb="2" eb="4">
      <t>ヨウシキ</t>
    </rPh>
    <rPh sb="5" eb="8">
      <t>ジュウショトウ</t>
    </rPh>
    <rPh sb="12" eb="14">
      <t>ヒョウジ</t>
    </rPh>
    <rPh sb="18" eb="20">
      <t>バアイ</t>
    </rPh>
    <rPh sb="22" eb="24">
      <t>インサツ</t>
    </rPh>
    <rPh sb="24" eb="25">
      <t>マエ</t>
    </rPh>
    <rPh sb="27" eb="29">
      <t>ヨウシキ</t>
    </rPh>
    <rPh sb="29" eb="30">
      <t>チュウ</t>
    </rPh>
    <rPh sb="31" eb="33">
      <t>モジ</t>
    </rPh>
    <rPh sb="34" eb="35">
      <t>オオ</t>
    </rPh>
    <rPh sb="38" eb="39">
      <t>チイ</t>
    </rPh>
    <rPh sb="47" eb="49">
      <t>タイオウ</t>
    </rPh>
    <phoneticPr fontId="3"/>
  </si>
  <si>
    <t>６　候補者の住民票の抄本</t>
    <rPh sb="2" eb="5">
      <t>コウホシャ</t>
    </rPh>
    <rPh sb="6" eb="9">
      <t>ジュウミンヒョウ</t>
    </rPh>
    <rPh sb="10" eb="12">
      <t>ショウホン</t>
    </rPh>
    <phoneticPr fontId="3"/>
  </si>
  <si>
    <t>７　通称認定申請書）</t>
    <rPh sb="2" eb="4">
      <t>ツウショウ</t>
    </rPh>
    <rPh sb="4" eb="6">
      <t>ニンテイ</t>
    </rPh>
    <rPh sb="6" eb="9">
      <t>シンセイショ</t>
    </rPh>
    <phoneticPr fontId="3"/>
  </si>
  <si>
    <t>記載上の注意</t>
    <phoneticPr fontId="3"/>
  </si>
  <si>
    <t>令和　　年　　月　　日</t>
    <rPh sb="0" eb="2">
      <t>レイワ</t>
    </rPh>
    <rPh sb="4" eb="5">
      <t>ネン</t>
    </rPh>
    <rPh sb="7" eb="8">
      <t>ガツ</t>
    </rPh>
    <rPh sb="10" eb="11">
      <t>ニチ</t>
    </rPh>
    <phoneticPr fontId="3"/>
  </si>
  <si>
    <t>令和　　年　 月　　日</t>
    <rPh sb="0" eb="2">
      <t>レイワ</t>
    </rPh>
    <rPh sb="7" eb="8">
      <t>ツキ</t>
    </rPh>
    <rPh sb="10" eb="11">
      <t>ヒ</t>
    </rPh>
    <phoneticPr fontId="3"/>
  </si>
  <si>
    <t>　　　話通訳者」と、専ら要約筆記のために使用する者にあっては、「要約筆記者」と記載してください。</t>
    <rPh sb="10" eb="11">
      <t>モッパ</t>
    </rPh>
    <rPh sb="12" eb="14">
      <t>ヨウヤク</t>
    </rPh>
    <rPh sb="14" eb="16">
      <t>ヒッキ</t>
    </rPh>
    <rPh sb="20" eb="22">
      <t>シヨウ</t>
    </rPh>
    <rPh sb="24" eb="25">
      <t>シャ</t>
    </rPh>
    <rPh sb="32" eb="34">
      <t>ヨウヤク</t>
    </rPh>
    <rPh sb="34" eb="37">
      <t>ヒッキシャ</t>
    </rPh>
    <rPh sb="39" eb="41">
      <t>キサイ</t>
    </rPh>
    <phoneticPr fontId="3"/>
  </si>
  <si>
    <t>　　２　既に届け出た者につき、その者に係る使用する期間中、その者に代えて異なる者を届け出る場合にお</t>
    <phoneticPr fontId="3"/>
  </si>
  <si>
    <t>　　　いては、その旨を「備考」欄に記載してください。</t>
    <phoneticPr fontId="3"/>
  </si>
  <si>
    <t>令和　年　月　日から</t>
    <rPh sb="0" eb="2">
      <t>レイワ</t>
    </rPh>
    <rPh sb="5" eb="6">
      <t>ツキ</t>
    </rPh>
    <rPh sb="7" eb="8">
      <t>ヒ</t>
    </rPh>
    <phoneticPr fontId="3"/>
  </si>
  <si>
    <t>令和　年　月　日まで</t>
    <rPh sb="0" eb="2">
      <t>レイワ</t>
    </rPh>
    <rPh sb="5" eb="6">
      <t>ツキ</t>
    </rPh>
    <rPh sb="7" eb="8">
      <t>ヒ</t>
    </rPh>
    <phoneticPr fontId="3"/>
  </si>
  <si>
    <t>　令和　　年　　月　　日申請した選挙公報の掲載文を修正したいので、修正した掲載文を添</t>
    <rPh sb="1" eb="3">
      <t>レイワ</t>
    </rPh>
    <rPh sb="41" eb="42">
      <t>ソ</t>
    </rPh>
    <phoneticPr fontId="3"/>
  </si>
  <si>
    <t>　令和　　年　　月　　日申請した選挙公報の掲載文を撤回したいので、申請します。</t>
    <rPh sb="1" eb="3">
      <t>レイワ</t>
    </rPh>
    <phoneticPr fontId="3"/>
  </si>
  <si>
    <t>令和　　年　　月　　日　</t>
    <rPh sb="0" eb="2">
      <t>レイワ</t>
    </rPh>
    <rPh sb="4" eb="5">
      <t>ネン</t>
    </rPh>
    <rPh sb="7" eb="8">
      <t>ツキ</t>
    </rPh>
    <rPh sb="10" eb="11">
      <t>ヒ</t>
    </rPh>
    <phoneticPr fontId="3"/>
  </si>
  <si>
    <t>令和　　年　　月　　日</t>
    <rPh sb="0" eb="2">
      <t>レイワ</t>
    </rPh>
    <rPh sb="4" eb="5">
      <t>ネン</t>
    </rPh>
    <rPh sb="7" eb="8">
      <t>ツキ</t>
    </rPh>
    <rPh sb="10" eb="11">
      <t>ヒ</t>
    </rPh>
    <phoneticPr fontId="3"/>
  </si>
  <si>
    <r>
      <t>令和　</t>
    </r>
    <r>
      <rPr>
        <sz val="12"/>
        <color indexed="8"/>
        <rFont val="ＭＳ ゴシック"/>
        <family val="3"/>
        <charset val="128"/>
      </rPr>
      <t>年　月　日</t>
    </r>
    <rPh sb="0" eb="2">
      <t>レイワ</t>
    </rPh>
    <rPh sb="3" eb="4">
      <t>ネン</t>
    </rPh>
    <rPh sb="5" eb="6">
      <t>ツキ</t>
    </rPh>
    <rPh sb="7" eb="8">
      <t>ヒ</t>
    </rPh>
    <phoneticPr fontId="3"/>
  </si>
  <si>
    <t>令和　　年　　月　　日</t>
    <rPh sb="0" eb="2">
      <t>レイワ</t>
    </rPh>
    <rPh sb="4" eb="5">
      <t>ネン</t>
    </rPh>
    <rPh sb="7" eb="8">
      <t>ツキ</t>
    </rPh>
    <rPh sb="10" eb="11">
      <t>ニチ</t>
    </rPh>
    <phoneticPr fontId="3"/>
  </si>
  <si>
    <t>ってはその代表者の氏名　　　</t>
    <rPh sb="5" eb="8">
      <t>ダイヒョウシャ</t>
    </rPh>
    <rPh sb="9" eb="11">
      <t>シメイ</t>
    </rPh>
    <phoneticPr fontId="3"/>
  </si>
  <si>
    <t>車種及び自動車登録番号</t>
    <rPh sb="0" eb="2">
      <t>シャシュ</t>
    </rPh>
    <rPh sb="2" eb="3">
      <t>オヨ</t>
    </rPh>
    <rPh sb="4" eb="7">
      <t>ジドウシャ</t>
    </rPh>
    <rPh sb="7" eb="9">
      <t>トウロク</t>
    </rPh>
    <rPh sb="9" eb="11">
      <t>バンゴウ</t>
    </rPh>
    <phoneticPr fontId="3"/>
  </si>
  <si>
    <t>令和　年　月　日</t>
    <rPh sb="0" eb="2">
      <t>レイワ</t>
    </rPh>
    <rPh sb="3" eb="4">
      <t>ネン</t>
    </rPh>
    <rPh sb="5" eb="6">
      <t>ガツ</t>
    </rPh>
    <rPh sb="7" eb="8">
      <t>ヒ</t>
    </rPh>
    <phoneticPr fontId="3"/>
  </si>
  <si>
    <t>　　　公費負担の対象となるのは候補者の指定する一の契約に限られますので、その指定した一の</t>
    <rPh sb="42" eb="43">
      <t>イチ</t>
    </rPh>
    <phoneticPr fontId="3"/>
  </si>
  <si>
    <t>　　　契約のみについて記載してください。</t>
    <phoneticPr fontId="3"/>
  </si>
  <si>
    <t>　　　定する１台に限られていますので、その指定した１台のみについて記載してください。</t>
    <phoneticPr fontId="3"/>
  </si>
  <si>
    <t>　　８　上記の表中、記載欄に不足を生じる場合は、備考欄に「別紙のとおり」と記入のうえ、別</t>
    <rPh sb="4" eb="6">
      <t>ジョウキ</t>
    </rPh>
    <rPh sb="7" eb="9">
      <t>ヒョウチュウ</t>
    </rPh>
    <rPh sb="10" eb="12">
      <t>キサイ</t>
    </rPh>
    <rPh sb="12" eb="13">
      <t>ラン</t>
    </rPh>
    <rPh sb="14" eb="16">
      <t>フソク</t>
    </rPh>
    <rPh sb="17" eb="18">
      <t>ショウ</t>
    </rPh>
    <rPh sb="20" eb="22">
      <t>バアイ</t>
    </rPh>
    <rPh sb="24" eb="26">
      <t>ビコウ</t>
    </rPh>
    <rPh sb="26" eb="27">
      <t>ラン</t>
    </rPh>
    <rPh sb="29" eb="31">
      <t>ベッシ</t>
    </rPh>
    <rPh sb="37" eb="39">
      <t>キニュウ</t>
    </rPh>
    <rPh sb="43" eb="44">
      <t>ベツ</t>
    </rPh>
    <phoneticPr fontId="3"/>
  </si>
  <si>
    <t>　　　紙に記載し、この証明書を添付してください。</t>
    <rPh sb="3" eb="4">
      <t>カミ</t>
    </rPh>
    <rPh sb="5" eb="7">
      <t>キサイ</t>
    </rPh>
    <rPh sb="11" eb="14">
      <t>ショウメイショ</t>
    </rPh>
    <rPh sb="15" eb="17">
      <t>テンプ</t>
    </rPh>
    <phoneticPr fontId="3"/>
  </si>
  <si>
    <t>様式３の別紙その１</t>
    <rPh sb="0" eb="2">
      <t>ヨウシキ</t>
    </rPh>
    <rPh sb="4" eb="6">
      <t>ベッシ</t>
    </rPh>
    <phoneticPr fontId="3"/>
  </si>
  <si>
    <t>令和　年　月　日</t>
    <rPh sb="0" eb="2">
      <t>レイワ</t>
    </rPh>
    <rPh sb="3" eb="4">
      <t>ネン</t>
    </rPh>
    <rPh sb="5" eb="6">
      <t>ツキ</t>
    </rPh>
    <rPh sb="7" eb="8">
      <t>ニチ</t>
    </rPh>
    <phoneticPr fontId="3"/>
  </si>
  <si>
    <t>様式３の別紙その２</t>
    <rPh sb="0" eb="2">
      <t>ヨウシキ</t>
    </rPh>
    <rPh sb="4" eb="6">
      <t>ベッシ</t>
    </rPh>
    <phoneticPr fontId="3"/>
  </si>
  <si>
    <t>備考１　「基準限度額」(ロ)の計の欄には、確認書に記載された額の合計を記載してください。</t>
    <rPh sb="15" eb="16">
      <t>ケイ</t>
    </rPh>
    <phoneticPr fontId="3"/>
  </si>
  <si>
    <t>　  ２　「請求金額」の計の欄には、販売金額(イ)の計の欄又は基準限度額(ロ)の計の欄のうちいずれか少ない</t>
    <rPh sb="12" eb="13">
      <t>ケイ</t>
    </rPh>
    <rPh sb="18" eb="20">
      <t>ハンバイ</t>
    </rPh>
    <rPh sb="20" eb="22">
      <t>キンガク</t>
    </rPh>
    <rPh sb="31" eb="33">
      <t>キジュン</t>
    </rPh>
    <rPh sb="33" eb="36">
      <t>ゲンドガク</t>
    </rPh>
    <phoneticPr fontId="3"/>
  </si>
  <si>
    <t>　　　方の額を記載してください。</t>
    <rPh sb="3" eb="4">
      <t>カタ</t>
    </rPh>
    <rPh sb="5" eb="6">
      <t>ガク</t>
    </rPh>
    <rPh sb="7" eb="9">
      <t>キサイ</t>
    </rPh>
    <phoneticPr fontId="3"/>
  </si>
  <si>
    <t>令和　年　月　日</t>
    <rPh sb="0" eb="2">
      <t>レイワ</t>
    </rPh>
    <rPh sb="7" eb="8">
      <t>ヒ</t>
    </rPh>
    <phoneticPr fontId="3"/>
  </si>
  <si>
    <t>令和　　年　　月　　日　</t>
    <rPh sb="0" eb="2">
      <t>レイワ</t>
    </rPh>
    <rPh sb="4" eb="5">
      <t>ネン</t>
    </rPh>
    <rPh sb="7" eb="8">
      <t>ツキ</t>
    </rPh>
    <rPh sb="10" eb="11">
      <t>ニチ</t>
    </rPh>
    <phoneticPr fontId="3"/>
  </si>
  <si>
    <t>　公職選挙法施行令第１０９条の４第２項第２号ロの規定に基づき、次の自動車燃料代は、</t>
    <rPh sb="1" eb="3">
      <t>コウショク</t>
    </rPh>
    <rPh sb="3" eb="6">
      <t>センキョホウ</t>
    </rPh>
    <rPh sb="6" eb="8">
      <t>セコウ</t>
    </rPh>
    <rPh sb="8" eb="9">
      <t>レイ</t>
    </rPh>
    <rPh sb="9" eb="10">
      <t>ダイ</t>
    </rPh>
    <rPh sb="13" eb="14">
      <t>ジョウ</t>
    </rPh>
    <rPh sb="16" eb="17">
      <t>ダイ</t>
    </rPh>
    <rPh sb="18" eb="19">
      <t>コウ</t>
    </rPh>
    <rPh sb="19" eb="20">
      <t>ダイ</t>
    </rPh>
    <rPh sb="21" eb="22">
      <t>ゴウ</t>
    </rPh>
    <rPh sb="24" eb="26">
      <t>キテイ</t>
    </rPh>
    <rPh sb="27" eb="28">
      <t>モト</t>
    </rPh>
    <rPh sb="31" eb="32">
      <t>ツギ</t>
    </rPh>
    <rPh sb="33" eb="36">
      <t>ジドウシャ</t>
    </rPh>
    <rPh sb="36" eb="39">
      <t>ネンリョウダイ</t>
    </rPh>
    <phoneticPr fontId="3"/>
  </si>
  <si>
    <t>同号ロに定める金額の範囲内のものであることを確認する。</t>
    <rPh sb="0" eb="2">
      <t>ドウゴウ</t>
    </rPh>
    <rPh sb="7" eb="9">
      <t>キンガク</t>
    </rPh>
    <rPh sb="10" eb="13">
      <t>ハンイナイ</t>
    </rPh>
    <phoneticPr fontId="3"/>
  </si>
  <si>
    <t>　令和　　年　　月　　日</t>
    <rPh sb="1" eb="3">
      <t>レイワ</t>
    </rPh>
    <rPh sb="5" eb="6">
      <t>ネン</t>
    </rPh>
    <rPh sb="8" eb="9">
      <t>ツキ</t>
    </rPh>
    <rPh sb="11" eb="12">
      <t>ニチ</t>
    </rPh>
    <phoneticPr fontId="3"/>
  </si>
  <si>
    <t>　　　の燃料の供給に限られています。</t>
    <rPh sb="4" eb="6">
      <t>ネンリョウ</t>
    </rPh>
    <rPh sb="7" eb="9">
      <t>キョウキュウ</t>
    </rPh>
    <rPh sb="10" eb="11">
      <t>カギ</t>
    </rPh>
    <phoneticPr fontId="3"/>
  </si>
  <si>
    <t>　次のとおり燃料を使用したものであることを証明します。</t>
    <rPh sb="1" eb="2">
      <t>ツギ</t>
    </rPh>
    <rPh sb="6" eb="8">
      <t>ネンリョウ</t>
    </rPh>
    <phoneticPr fontId="3"/>
  </si>
  <si>
    <t>　　７　上記の表中、記載欄に不足を生じる場合には、備考欄に「別紙のとおり」と記入のうえ、</t>
    <rPh sb="4" eb="6">
      <t>ジョウキ</t>
    </rPh>
    <rPh sb="7" eb="9">
      <t>ヒョウチュウ</t>
    </rPh>
    <rPh sb="10" eb="12">
      <t>キサイ</t>
    </rPh>
    <rPh sb="12" eb="13">
      <t>ラン</t>
    </rPh>
    <rPh sb="14" eb="16">
      <t>フソク</t>
    </rPh>
    <rPh sb="17" eb="18">
      <t>ショウ</t>
    </rPh>
    <rPh sb="20" eb="22">
      <t>バアイ</t>
    </rPh>
    <rPh sb="25" eb="27">
      <t>ビコウ</t>
    </rPh>
    <rPh sb="27" eb="28">
      <t>ラン</t>
    </rPh>
    <rPh sb="30" eb="32">
      <t>ベッシ</t>
    </rPh>
    <rPh sb="38" eb="40">
      <t>キニュウ</t>
    </rPh>
    <phoneticPr fontId="3"/>
  </si>
  <si>
    <t>　　ってはその代表者の氏名　　　</t>
    <rPh sb="7" eb="10">
      <t>ダイヒョウシャ</t>
    </rPh>
    <rPh sb="11" eb="13">
      <t>シメイ</t>
    </rPh>
    <phoneticPr fontId="3"/>
  </si>
  <si>
    <t>　　　紙に記載し、この証明書に添付してください。</t>
    <rPh sb="3" eb="4">
      <t>カミ</t>
    </rPh>
    <rPh sb="5" eb="7">
      <t>キサイ</t>
    </rPh>
    <rPh sb="11" eb="14">
      <t>ショウメイショ</t>
    </rPh>
    <rPh sb="15" eb="17">
      <t>テンプ</t>
    </rPh>
    <phoneticPr fontId="3"/>
  </si>
  <si>
    <t>ってはその代表者の氏名　　　　</t>
    <rPh sb="5" eb="8">
      <t>ダイヒョウシャ</t>
    </rPh>
    <rPh sb="9" eb="11">
      <t>シメイ</t>
    </rPh>
    <phoneticPr fontId="3"/>
  </si>
  <si>
    <t>令和　年　月　日</t>
    <rPh sb="0" eb="2">
      <t>レイワ</t>
    </rPh>
    <rPh sb="3" eb="4">
      <t>ネン</t>
    </rPh>
    <rPh sb="5" eb="6">
      <t>ツキ</t>
    </rPh>
    <rPh sb="7" eb="8">
      <t>ヒ</t>
    </rPh>
    <phoneticPr fontId="3"/>
  </si>
  <si>
    <t>あってはその代表者の氏名　　　　</t>
    <rPh sb="6" eb="9">
      <t>ダイヒョウシャ</t>
    </rPh>
    <rPh sb="10" eb="12">
      <t>シメイ</t>
    </rPh>
    <phoneticPr fontId="3"/>
  </si>
  <si>
    <t xml:space="preserve">      (2) 限度額</t>
    <phoneticPr fontId="3"/>
  </si>
  <si>
    <t>　　３　(D)欄には、次の単価を記載してください。</t>
    <rPh sb="7" eb="8">
      <t>ラン</t>
    </rPh>
    <rPh sb="11" eb="12">
      <t>ツギ</t>
    </rPh>
    <rPh sb="13" eb="15">
      <t>タンカ</t>
    </rPh>
    <rPh sb="16" eb="18">
      <t>キサイ</t>
    </rPh>
    <phoneticPr fontId="3"/>
  </si>
  <si>
    <t xml:space="preserve">      令和    年　　月　　日から</t>
    <rPh sb="6" eb="8">
      <t>レイワ</t>
    </rPh>
    <phoneticPr fontId="3"/>
  </si>
  <si>
    <t xml:space="preserve">      令和    年    月    日まで            日間</t>
    <rPh sb="6" eb="8">
      <t>レイワ</t>
    </rPh>
    <phoneticPr fontId="3"/>
  </si>
  <si>
    <t xml:space="preserve">    令和　　年　　月　　日（契約締結年月日）</t>
    <rPh sb="4" eb="6">
      <t>レイワ</t>
    </rPh>
    <phoneticPr fontId="3"/>
  </si>
  <si>
    <t xml:space="preserve">    令和　　年　　月　　日から令和　　年　　月　　日まで</t>
    <rPh sb="4" eb="6">
      <t>レイワ</t>
    </rPh>
    <rPh sb="17" eb="19">
      <t>レイワ</t>
    </rPh>
    <phoneticPr fontId="3"/>
  </si>
  <si>
    <t xml:space="preserve">    令和　年　　月　　日（契約締結年月日）</t>
    <rPh sb="4" eb="6">
      <t>レイワ</t>
    </rPh>
    <phoneticPr fontId="3"/>
  </si>
  <si>
    <t xml:space="preserve">      令和　　年　　月　　日から</t>
    <rPh sb="6" eb="8">
      <t>レイワ</t>
    </rPh>
    <phoneticPr fontId="3"/>
  </si>
  <si>
    <t xml:space="preserve">      令和　　年    月    日まで            日間</t>
    <rPh sb="6" eb="8">
      <t>レイワ</t>
    </rPh>
    <phoneticPr fontId="3"/>
  </si>
  <si>
    <r>
      <t xml:space="preserve">    令和　　</t>
    </r>
    <r>
      <rPr>
        <sz val="12"/>
        <color indexed="8"/>
        <rFont val="ＭＳ ゴシック"/>
        <family val="3"/>
        <charset val="128"/>
      </rPr>
      <t>年　　月　　日（契約締結年月日）</t>
    </r>
    <rPh sb="4" eb="6">
      <t>レイワ</t>
    </rPh>
    <phoneticPr fontId="3"/>
  </si>
  <si>
    <t xml:space="preserve">    令和　　年　　月　　日</t>
    <rPh sb="4" eb="6">
      <t>レイワ</t>
    </rPh>
    <phoneticPr fontId="3"/>
  </si>
  <si>
    <t>令和　　　年　　月　　日</t>
    <rPh sb="0" eb="2">
      <t>レイワ</t>
    </rPh>
    <rPh sb="5" eb="6">
      <t>ネン</t>
    </rPh>
    <rPh sb="8" eb="9">
      <t>ツキ</t>
    </rPh>
    <rPh sb="11" eb="12">
      <t>ニチ</t>
    </rPh>
    <phoneticPr fontId="3"/>
  </si>
  <si>
    <t>　令和　　年　　月　　日に届出した衆議院小選挙区選出議員選挙候補者届出書の記載事項</t>
    <rPh sb="1" eb="3">
      <t>レイワ</t>
    </rPh>
    <rPh sb="5" eb="6">
      <t>ネン</t>
    </rPh>
    <rPh sb="8" eb="9">
      <t>ツキ</t>
    </rPh>
    <rPh sb="11" eb="12">
      <t>ニチ</t>
    </rPh>
    <rPh sb="13" eb="15">
      <t>トドケデ</t>
    </rPh>
    <rPh sb="17" eb="20">
      <t>シュウギイン</t>
    </rPh>
    <rPh sb="20" eb="24">
      <t>ショウセンキョク</t>
    </rPh>
    <rPh sb="24" eb="25">
      <t>セン</t>
    </rPh>
    <rPh sb="25" eb="26">
      <t>シュツ</t>
    </rPh>
    <rPh sb="26" eb="28">
      <t>ギイン</t>
    </rPh>
    <rPh sb="28" eb="30">
      <t>センキョ</t>
    </rPh>
    <rPh sb="30" eb="33">
      <t>コウホシャ</t>
    </rPh>
    <rPh sb="33" eb="34">
      <t>トド</t>
    </rPh>
    <rPh sb="34" eb="35">
      <t>デ</t>
    </rPh>
    <rPh sb="35" eb="36">
      <t>ショ</t>
    </rPh>
    <rPh sb="37" eb="39">
      <t>キサイ</t>
    </rPh>
    <rPh sb="39" eb="41">
      <t>ジコウ</t>
    </rPh>
    <phoneticPr fontId="3"/>
  </si>
  <si>
    <t>参考様式1</t>
    <rPh sb="0" eb="2">
      <t>サンコウ</t>
    </rPh>
    <rPh sb="2" eb="4">
      <t>ヨウシキ</t>
    </rPh>
    <phoneticPr fontId="3"/>
  </si>
  <si>
    <t>参考様式2</t>
    <rPh sb="0" eb="2">
      <t>サンコウ</t>
    </rPh>
    <rPh sb="2" eb="4">
      <t>ヨウシキ</t>
    </rPh>
    <phoneticPr fontId="3"/>
  </si>
  <si>
    <t>代理人証明書（委任状）</t>
    <rPh sb="0" eb="3">
      <t>ダイリニン</t>
    </rPh>
    <rPh sb="3" eb="6">
      <t>ショウメイショ</t>
    </rPh>
    <rPh sb="7" eb="10">
      <t>イニンジョウ</t>
    </rPh>
    <phoneticPr fontId="3"/>
  </si>
  <si>
    <t>３　「一のウェブサイト等のアドレス」欄には、選挙運動のために使用する文書図画を頒</t>
    <rPh sb="3" eb="4">
      <t>イチ</t>
    </rPh>
    <rPh sb="11" eb="12">
      <t>トウ</t>
    </rPh>
    <rPh sb="18" eb="19">
      <t>ラン</t>
    </rPh>
    <rPh sb="22" eb="24">
      <t>センキョ</t>
    </rPh>
    <rPh sb="24" eb="26">
      <t>ウンドウ</t>
    </rPh>
    <rPh sb="30" eb="32">
      <t>シヨウ</t>
    </rPh>
    <rPh sb="34" eb="36">
      <t>ブンショ</t>
    </rPh>
    <rPh sb="36" eb="38">
      <t>ズガ</t>
    </rPh>
    <rPh sb="39" eb="40">
      <t>ハン</t>
    </rPh>
    <phoneticPr fontId="3"/>
  </si>
  <si>
    <t>　布するために利用する一のウェブサイト等のアドレスを記載することができます。</t>
    <rPh sb="1" eb="2">
      <t>ヌノ</t>
    </rPh>
    <rPh sb="7" eb="9">
      <t>リヨウ</t>
    </rPh>
    <rPh sb="11" eb="12">
      <t>イチ</t>
    </rPh>
    <rPh sb="19" eb="20">
      <t>トウ</t>
    </rPh>
    <rPh sb="26" eb="28">
      <t>キサイ</t>
    </rPh>
    <phoneticPr fontId="3"/>
  </si>
  <si>
    <t>（注）　この申請書を提出するときは、併せて当該呼称が戸籍簿に記載された氏名に代わるものと</t>
    <phoneticPr fontId="3"/>
  </si>
  <si>
    <t xml:space="preserve">      して広く通用していることを証するに足りる資料を提示しなければなりません。</t>
    <phoneticPr fontId="3"/>
  </si>
  <si>
    <t>（備考）候補者本人が届け出る場合には、本人確認書類の提示又は提出を、代理人が届け出</t>
    <rPh sb="1" eb="3">
      <t>ビコウ</t>
    </rPh>
    <rPh sb="4" eb="7">
      <t>コウホシャ</t>
    </rPh>
    <rPh sb="7" eb="9">
      <t>ホンニン</t>
    </rPh>
    <rPh sb="10" eb="11">
      <t>トド</t>
    </rPh>
    <rPh sb="12" eb="13">
      <t>デ</t>
    </rPh>
    <rPh sb="14" eb="16">
      <t>バアイ</t>
    </rPh>
    <rPh sb="19" eb="21">
      <t>ホンニン</t>
    </rPh>
    <rPh sb="21" eb="24">
      <t>カクニンショ</t>
    </rPh>
    <rPh sb="24" eb="25">
      <t>ルイ</t>
    </rPh>
    <rPh sb="26" eb="28">
      <t>テイジ</t>
    </rPh>
    <rPh sb="28" eb="29">
      <t>マタ</t>
    </rPh>
    <rPh sb="30" eb="32">
      <t>テイシュツ</t>
    </rPh>
    <rPh sb="34" eb="37">
      <t>ダイリニン</t>
    </rPh>
    <rPh sb="38" eb="39">
      <t>トド</t>
    </rPh>
    <rPh sb="40" eb="41">
      <t>デ</t>
    </rPh>
    <phoneticPr fontId="3"/>
  </si>
  <si>
    <t>　　　る場合には、委任状の提示又は提出及び当該代理人の本人確認書類の提示又は提出を</t>
    <rPh sb="4" eb="6">
      <t>バアイ</t>
    </rPh>
    <rPh sb="9" eb="12">
      <t>イニンジョウ</t>
    </rPh>
    <rPh sb="13" eb="15">
      <t>テイジ</t>
    </rPh>
    <rPh sb="15" eb="16">
      <t>マタ</t>
    </rPh>
    <rPh sb="17" eb="19">
      <t>テイシュツ</t>
    </rPh>
    <rPh sb="19" eb="20">
      <t>オヨ</t>
    </rPh>
    <rPh sb="21" eb="23">
      <t>トウガイ</t>
    </rPh>
    <rPh sb="23" eb="26">
      <t>ダイリニン</t>
    </rPh>
    <rPh sb="27" eb="29">
      <t>ホンニン</t>
    </rPh>
    <rPh sb="29" eb="31">
      <t>カクニン</t>
    </rPh>
    <rPh sb="31" eb="33">
      <t>ショルイ</t>
    </rPh>
    <rPh sb="34" eb="36">
      <t>テイジ</t>
    </rPh>
    <rPh sb="36" eb="37">
      <t>マタ</t>
    </rPh>
    <rPh sb="38" eb="40">
      <t>テイシュツ</t>
    </rPh>
    <phoneticPr fontId="3"/>
  </si>
  <si>
    <t>　　　行ってください。ただし、政党その他の政治団体の代表者本人の署名や記名押印があ</t>
    <rPh sb="3" eb="4">
      <t>オコナ</t>
    </rPh>
    <rPh sb="15" eb="17">
      <t>セイトウ</t>
    </rPh>
    <rPh sb="19" eb="20">
      <t>タ</t>
    </rPh>
    <rPh sb="21" eb="23">
      <t>セイジ</t>
    </rPh>
    <rPh sb="23" eb="25">
      <t>ダンタイ</t>
    </rPh>
    <rPh sb="26" eb="29">
      <t>ダイヒョウシャ</t>
    </rPh>
    <rPh sb="29" eb="31">
      <t>ホンニン</t>
    </rPh>
    <rPh sb="32" eb="34">
      <t>ショメイ</t>
    </rPh>
    <rPh sb="35" eb="37">
      <t>キメイ</t>
    </rPh>
    <rPh sb="37" eb="39">
      <t>オウイン</t>
    </rPh>
    <phoneticPr fontId="3"/>
  </si>
  <si>
    <t>　　　る場合はこの限りではありません。</t>
    <rPh sb="4" eb="6">
      <t>バアイ</t>
    </rPh>
    <rPh sb="9" eb="10">
      <t>カギ</t>
    </rPh>
    <phoneticPr fontId="3"/>
  </si>
  <si>
    <t>　公職選挙法第１９７条の２第２項の規定により、報酬を支給する者を次のとおり届け出ます。</t>
    <phoneticPr fontId="3"/>
  </si>
  <si>
    <t>　　３　候補者本人が届け出る場合には、本人確認書類の提示又は提出を、代理人が届け出る場合には、委任</t>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rPh sb="40" eb="41">
      <t>デ</t>
    </rPh>
    <rPh sb="42" eb="44">
      <t>バアイ</t>
    </rPh>
    <rPh sb="47" eb="49">
      <t>イニン</t>
    </rPh>
    <phoneticPr fontId="3"/>
  </si>
  <si>
    <t>　　　状の提示又は提出及び当該代理人の本人確認書類の提示又は提出を行ってください。ただし、候補者本</t>
    <rPh sb="3" eb="4">
      <t>ジョウ</t>
    </rPh>
    <rPh sb="5" eb="7">
      <t>テイジ</t>
    </rPh>
    <rPh sb="7" eb="8">
      <t>マタ</t>
    </rPh>
    <rPh sb="9" eb="11">
      <t>テイシュツ</t>
    </rPh>
    <rPh sb="11" eb="12">
      <t>オヨ</t>
    </rPh>
    <rPh sb="13" eb="15">
      <t>トウガイ</t>
    </rPh>
    <rPh sb="15" eb="18">
      <t>ダイリニン</t>
    </rPh>
    <rPh sb="19" eb="21">
      <t>ホンニン</t>
    </rPh>
    <rPh sb="21" eb="23">
      <t>カクニン</t>
    </rPh>
    <rPh sb="23" eb="25">
      <t>ショルイ</t>
    </rPh>
    <rPh sb="26" eb="28">
      <t>テイジ</t>
    </rPh>
    <rPh sb="28" eb="29">
      <t>マタ</t>
    </rPh>
    <rPh sb="30" eb="32">
      <t>テイシュツ</t>
    </rPh>
    <rPh sb="33" eb="34">
      <t>オコナ</t>
    </rPh>
    <rPh sb="45" eb="48">
      <t>コウホシャ</t>
    </rPh>
    <rPh sb="48" eb="49">
      <t>ボン</t>
    </rPh>
    <phoneticPr fontId="3"/>
  </si>
  <si>
    <t>　　　人の署名や記名押印がある場合はこの限りではありません。</t>
    <rPh sb="3" eb="4">
      <t>ヒト</t>
    </rPh>
    <rPh sb="5" eb="7">
      <t>ショメイ</t>
    </rPh>
    <rPh sb="8" eb="10">
      <t>キメイ</t>
    </rPh>
    <rPh sb="10" eb="12">
      <t>オウイン</t>
    </rPh>
    <rPh sb="15" eb="17">
      <t>バアイ</t>
    </rPh>
    <rPh sb="20" eb="21">
      <t>カギ</t>
    </rPh>
    <phoneticPr fontId="3"/>
  </si>
  <si>
    <t>（備考）候補者本人が申請する場合には、本人確認書類の提示又は提出を、代理人が申請す</t>
    <rPh sb="1" eb="3">
      <t>ビコウ</t>
    </rPh>
    <rPh sb="4" eb="7">
      <t>コウホシャ</t>
    </rPh>
    <rPh sb="7" eb="9">
      <t>ホンニン</t>
    </rPh>
    <rPh sb="10" eb="12">
      <t>シンセイ</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シンセイ</t>
    </rPh>
    <phoneticPr fontId="3"/>
  </si>
  <si>
    <t>　　る場合には、委任状の提示又は提出及び当該代理人の本人確認書類の提示又は提出を行</t>
    <rPh sb="3" eb="5">
      <t>バアイ</t>
    </rPh>
    <rPh sb="8" eb="11">
      <t>イニンジョウ</t>
    </rPh>
    <rPh sb="12" eb="14">
      <t>テイジ</t>
    </rPh>
    <rPh sb="14" eb="15">
      <t>マタ</t>
    </rPh>
    <rPh sb="16" eb="18">
      <t>テイシュツ</t>
    </rPh>
    <rPh sb="18" eb="19">
      <t>オヨ</t>
    </rPh>
    <rPh sb="20" eb="22">
      <t>トウガイ</t>
    </rPh>
    <rPh sb="22" eb="25">
      <t>ダイリニン</t>
    </rPh>
    <rPh sb="26" eb="28">
      <t>ホンニン</t>
    </rPh>
    <rPh sb="28" eb="30">
      <t>カクニン</t>
    </rPh>
    <rPh sb="30" eb="32">
      <t>ショルイ</t>
    </rPh>
    <rPh sb="33" eb="35">
      <t>テイジ</t>
    </rPh>
    <rPh sb="35" eb="36">
      <t>マタ</t>
    </rPh>
    <rPh sb="37" eb="39">
      <t>テイシュツ</t>
    </rPh>
    <rPh sb="40" eb="41">
      <t>オコナ</t>
    </rPh>
    <phoneticPr fontId="3"/>
  </si>
  <si>
    <t>　　ってください。ただし、候補者本人の署名や記名押印がある場合はこの限りではありま</t>
    <rPh sb="13" eb="16">
      <t>コウホシャ</t>
    </rPh>
    <rPh sb="16" eb="18">
      <t>ホンニン</t>
    </rPh>
    <rPh sb="19" eb="21">
      <t>ショメイ</t>
    </rPh>
    <rPh sb="22" eb="24">
      <t>キメイ</t>
    </rPh>
    <rPh sb="24" eb="26">
      <t>オウイン</t>
    </rPh>
    <rPh sb="29" eb="31">
      <t>バアイ</t>
    </rPh>
    <rPh sb="34" eb="35">
      <t>カギ</t>
    </rPh>
    <phoneticPr fontId="3"/>
  </si>
  <si>
    <t>　　せん。</t>
    <phoneticPr fontId="3"/>
  </si>
  <si>
    <t>　　候補者氏名</t>
    <rPh sb="2" eb="5">
      <t>コウホシャ</t>
    </rPh>
    <rPh sb="5" eb="7">
      <t>シメイ</t>
    </rPh>
    <phoneticPr fontId="3"/>
  </si>
  <si>
    <t>（備考）候補者本人が届け出る場合には、本人確認書類の提示又は提出を、代理人が届け出</t>
    <rPh sb="1" eb="3">
      <t>ビコウ</t>
    </rPh>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rPh sb="40" eb="41">
      <t>デ</t>
    </rPh>
    <phoneticPr fontId="3"/>
  </si>
  <si>
    <t xml:space="preserve">    ２　２の「契約内容」欄の「借入れ期間等」には、「自動車の借入れ」にあっては借入れ期間を、「運</t>
    <rPh sb="44" eb="46">
      <t>キカン</t>
    </rPh>
    <rPh sb="49" eb="50">
      <t>ウン</t>
    </rPh>
    <phoneticPr fontId="3"/>
  </si>
  <si>
    <t>　　　転手の雇用」にあっては雇用期間を、「燃料代」にあっては燃料供給期間を記載してください。</t>
    <rPh sb="34" eb="36">
      <t>キカン</t>
    </rPh>
    <rPh sb="37" eb="39">
      <t>キサイ</t>
    </rPh>
    <phoneticPr fontId="3"/>
  </si>
  <si>
    <t>　　３　「燃料代」にあっては、単価契約を締結した場合には、２の「契約内容」欄の「契約金額」に契約</t>
    <rPh sb="5" eb="8">
      <t>ネンリョウダイ</t>
    </rPh>
    <rPh sb="15" eb="17">
      <t>タンカ</t>
    </rPh>
    <rPh sb="17" eb="19">
      <t>ケイヤク</t>
    </rPh>
    <rPh sb="20" eb="22">
      <t>テイケツ</t>
    </rPh>
    <rPh sb="24" eb="26">
      <t>バアイ</t>
    </rPh>
    <rPh sb="32" eb="34">
      <t>ケイヤク</t>
    </rPh>
    <rPh sb="34" eb="36">
      <t>ナイヨウ</t>
    </rPh>
    <rPh sb="37" eb="38">
      <t>ラン</t>
    </rPh>
    <rPh sb="40" eb="42">
      <t>ケイヤク</t>
    </rPh>
    <rPh sb="42" eb="44">
      <t>キンガク</t>
    </rPh>
    <rPh sb="46" eb="48">
      <t>ケイヤク</t>
    </rPh>
    <phoneticPr fontId="3"/>
  </si>
  <si>
    <t>　　　単価を、「備考」欄に燃料の供給を受ける選挙運動用自動車の自動車登録番号を記載してください。</t>
    <rPh sb="3" eb="5">
      <t>タンカ</t>
    </rPh>
    <rPh sb="8" eb="10">
      <t>ビコウ</t>
    </rPh>
    <rPh sb="11" eb="12">
      <t>ラン</t>
    </rPh>
    <rPh sb="13" eb="15">
      <t>ネンリョウ</t>
    </rPh>
    <rPh sb="16" eb="18">
      <t>キョウキュウ</t>
    </rPh>
    <rPh sb="19" eb="20">
      <t>ウ</t>
    </rPh>
    <rPh sb="22" eb="24">
      <t>センキョ</t>
    </rPh>
    <rPh sb="24" eb="27">
      <t>ウンドウヨウ</t>
    </rPh>
    <rPh sb="27" eb="30">
      <t>ジドウシャ</t>
    </rPh>
    <rPh sb="31" eb="34">
      <t>ジドウシャ</t>
    </rPh>
    <rPh sb="34" eb="36">
      <t>トウロク</t>
    </rPh>
    <rPh sb="36" eb="38">
      <t>バンゴウ</t>
    </rPh>
    <rPh sb="39" eb="41">
      <t>キサイ</t>
    </rPh>
    <phoneticPr fontId="3"/>
  </si>
  <si>
    <t>任状の提示又は提出及び当該代理人の本人確認書類の提示又は提出を行ってください。ただし、候補</t>
    <rPh sb="0" eb="1">
      <t>ニン</t>
    </rPh>
    <rPh sb="1" eb="2">
      <t>ジョウ</t>
    </rPh>
    <rPh sb="3" eb="5">
      <t>テイジ</t>
    </rPh>
    <rPh sb="5" eb="6">
      <t>マタ</t>
    </rPh>
    <rPh sb="7" eb="9">
      <t>テイシュツ</t>
    </rPh>
    <rPh sb="9" eb="10">
      <t>オヨ</t>
    </rPh>
    <rPh sb="11" eb="13">
      <t>トウガイ</t>
    </rPh>
    <rPh sb="13" eb="16">
      <t>ダイリニン</t>
    </rPh>
    <rPh sb="17" eb="19">
      <t>ホンニン</t>
    </rPh>
    <rPh sb="19" eb="21">
      <t>カクニン</t>
    </rPh>
    <rPh sb="21" eb="23">
      <t>ショルイ</t>
    </rPh>
    <rPh sb="24" eb="26">
      <t>テイジ</t>
    </rPh>
    <rPh sb="26" eb="27">
      <t>マタ</t>
    </rPh>
    <rPh sb="28" eb="30">
      <t>テイシュツ</t>
    </rPh>
    <rPh sb="31" eb="32">
      <t>オコナ</t>
    </rPh>
    <rPh sb="43" eb="45">
      <t>コウホ</t>
    </rPh>
    <phoneticPr fontId="3"/>
  </si>
  <si>
    <t>者本人の署名や記名押印がある場合はこの限りではありません。</t>
    <rPh sb="0" eb="1">
      <t>シャ</t>
    </rPh>
    <rPh sb="1" eb="3">
      <t>ホンニン</t>
    </rPh>
    <rPh sb="4" eb="6">
      <t>ショメイ</t>
    </rPh>
    <rPh sb="7" eb="9">
      <t>キメイ</t>
    </rPh>
    <rPh sb="9" eb="11">
      <t>オウイン</t>
    </rPh>
    <rPh sb="14" eb="16">
      <t>バアイ</t>
    </rPh>
    <rPh sb="19" eb="20">
      <t>カギ</t>
    </rPh>
    <phoneticPr fontId="3"/>
  </si>
  <si>
    <t>備考１　この請求書は、候補者から受領した選挙運動用自動車使用証明書（燃料代の請求の場合に</t>
    <rPh sb="41" eb="43">
      <t>バアイ</t>
    </rPh>
    <phoneticPr fontId="3"/>
  </si>
  <si>
    <t>　　　は、このほかに自動車燃料代確認書及び給油伝票（燃料の供給を受けた日付、燃料の供給を</t>
    <rPh sb="19" eb="20">
      <t>オヨ</t>
    </rPh>
    <rPh sb="21" eb="23">
      <t>キュウユ</t>
    </rPh>
    <rPh sb="23" eb="25">
      <t>デンピョウ</t>
    </rPh>
    <rPh sb="26" eb="28">
      <t>ネンリョウ</t>
    </rPh>
    <rPh sb="29" eb="31">
      <t>キョウキュウ</t>
    </rPh>
    <rPh sb="32" eb="33">
      <t>ウ</t>
    </rPh>
    <rPh sb="35" eb="37">
      <t>ヒヅケ</t>
    </rPh>
    <rPh sb="38" eb="40">
      <t>ネンリョウ</t>
    </rPh>
    <rPh sb="41" eb="43">
      <t>キョウキュウ</t>
    </rPh>
    <phoneticPr fontId="3"/>
  </si>
  <si>
    <t>　　　受けた選挙運動用自動車の自動車登録番号のうち自動車登録規則（昭和４５年運輸省令第７</t>
    <rPh sb="37" eb="38">
      <t>ネン</t>
    </rPh>
    <rPh sb="38" eb="42">
      <t>ウンユショウレイ</t>
    </rPh>
    <rPh sb="42" eb="43">
      <t>ダイ</t>
    </rPh>
    <phoneticPr fontId="3"/>
  </si>
  <si>
    <t>　　　号）第１３条第１項第４号に規定する４けた以下のアラビア数字、燃料供給量及び燃料供給</t>
    <rPh sb="33" eb="35">
      <t>ネンリョウ</t>
    </rPh>
    <rPh sb="35" eb="38">
      <t>キョウキュウリョウ</t>
    </rPh>
    <rPh sb="38" eb="39">
      <t>オヨ</t>
    </rPh>
    <rPh sb="40" eb="42">
      <t>ネンリョウ</t>
    </rPh>
    <rPh sb="42" eb="44">
      <t>キョウキュウ</t>
    </rPh>
    <phoneticPr fontId="3"/>
  </si>
  <si>
    <t>　　　金額が記載された書面で、燃料供給業者から給油の際に受領したものをいう。）の写し）と　</t>
    <rPh sb="40" eb="41">
      <t>ウツ</t>
    </rPh>
    <phoneticPr fontId="3"/>
  </si>
  <si>
    <t>　　　ともに選挙の期日後速やかに提出してください。　　</t>
    <phoneticPr fontId="3"/>
  </si>
  <si>
    <t>　　３　燃料代の請求は、契約届出書に記載された選挙運動用自動車に供給したもので、自動車燃</t>
    <rPh sb="4" eb="7">
      <t>ネンリョウダイ</t>
    </rPh>
    <rPh sb="8" eb="10">
      <t>セイキュウ</t>
    </rPh>
    <rPh sb="12" eb="14">
      <t>ケイヤク</t>
    </rPh>
    <rPh sb="14" eb="17">
      <t>トドケデショ</t>
    </rPh>
    <rPh sb="18" eb="20">
      <t>キサイ</t>
    </rPh>
    <rPh sb="23" eb="25">
      <t>センキョ</t>
    </rPh>
    <rPh sb="25" eb="28">
      <t>ウンドウヨウ</t>
    </rPh>
    <rPh sb="28" eb="31">
      <t>ジドウシャ</t>
    </rPh>
    <rPh sb="32" eb="34">
      <t>キョウキュウ</t>
    </rPh>
    <rPh sb="40" eb="43">
      <t>ジドウシャ</t>
    </rPh>
    <rPh sb="43" eb="44">
      <t>ネン</t>
    </rPh>
    <phoneticPr fontId="3"/>
  </si>
  <si>
    <t>　　　料代確認書に記載された「確認金額」の範囲内に限られています。</t>
    <rPh sb="3" eb="4">
      <t>リョウ</t>
    </rPh>
    <rPh sb="4" eb="5">
      <t>ダイ</t>
    </rPh>
    <rPh sb="5" eb="8">
      <t>カクニンショ</t>
    </rPh>
    <rPh sb="9" eb="11">
      <t>キサイ</t>
    </rPh>
    <rPh sb="15" eb="17">
      <t>カクニン</t>
    </rPh>
    <rPh sb="17" eb="19">
      <t>キンガク</t>
    </rPh>
    <rPh sb="21" eb="24">
      <t>ハンイナイ</t>
    </rPh>
    <rPh sb="25" eb="26">
      <t>カギ</t>
    </rPh>
    <phoneticPr fontId="3"/>
  </si>
  <si>
    <t>　　４　契約業者等（法人の場合は代表者）本人が提出する場合には、本人確認書類の提示又は提</t>
    <rPh sb="4" eb="6">
      <t>ケイヤク</t>
    </rPh>
    <rPh sb="6" eb="8">
      <t>ギョウシャ</t>
    </rPh>
    <rPh sb="8" eb="9">
      <t>トウ</t>
    </rPh>
    <rPh sb="10" eb="12">
      <t>ホウジン</t>
    </rPh>
    <rPh sb="13" eb="15">
      <t>バアイ</t>
    </rPh>
    <rPh sb="16" eb="19">
      <t>ダイヒョウシャ</t>
    </rPh>
    <rPh sb="20" eb="22">
      <t>ホンニン</t>
    </rPh>
    <rPh sb="23" eb="25">
      <t>テイシュツ</t>
    </rPh>
    <rPh sb="27" eb="29">
      <t>バアイ</t>
    </rPh>
    <rPh sb="32" eb="34">
      <t>ホンニン</t>
    </rPh>
    <rPh sb="34" eb="36">
      <t>カクニン</t>
    </rPh>
    <rPh sb="36" eb="38">
      <t>ショルイ</t>
    </rPh>
    <rPh sb="39" eb="41">
      <t>テイジ</t>
    </rPh>
    <rPh sb="41" eb="42">
      <t>マタ</t>
    </rPh>
    <rPh sb="43" eb="44">
      <t>テイ</t>
    </rPh>
    <phoneticPr fontId="3"/>
  </si>
  <si>
    <t>出を、代理人が提出する場合には、委任状の提示又は提出及び当該代理人の本人確認書類の</t>
    <rPh sb="0" eb="1">
      <t>デ</t>
    </rPh>
    <rPh sb="3" eb="6">
      <t>ダイリニン</t>
    </rPh>
    <rPh sb="7" eb="9">
      <t>テイシュツ</t>
    </rPh>
    <rPh sb="11" eb="13">
      <t>バアイ</t>
    </rPh>
    <rPh sb="16" eb="19">
      <t>イニンジョウ</t>
    </rPh>
    <rPh sb="20" eb="22">
      <t>テイジ</t>
    </rPh>
    <rPh sb="22" eb="23">
      <t>マタ</t>
    </rPh>
    <rPh sb="24" eb="26">
      <t>テイシュツ</t>
    </rPh>
    <rPh sb="26" eb="27">
      <t>オヨ</t>
    </rPh>
    <rPh sb="28" eb="30">
      <t>トウガイ</t>
    </rPh>
    <rPh sb="30" eb="33">
      <t>ダイリニン</t>
    </rPh>
    <rPh sb="34" eb="36">
      <t>ホンニン</t>
    </rPh>
    <rPh sb="36" eb="38">
      <t>カクニン</t>
    </rPh>
    <rPh sb="38" eb="40">
      <t>ショルイ</t>
    </rPh>
    <phoneticPr fontId="3"/>
  </si>
  <si>
    <t>提示又は提出を行ってください。ただし、契約業者等（法人の場合は代表者）本人の署名や</t>
    <rPh sb="0" eb="2">
      <t>テイジ</t>
    </rPh>
    <rPh sb="2" eb="3">
      <t>マタ</t>
    </rPh>
    <rPh sb="4" eb="6">
      <t>テイシュツ</t>
    </rPh>
    <rPh sb="7" eb="8">
      <t>オコナ</t>
    </rPh>
    <rPh sb="19" eb="21">
      <t>ケイヤク</t>
    </rPh>
    <rPh sb="21" eb="23">
      <t>ギョウシャ</t>
    </rPh>
    <rPh sb="23" eb="24">
      <t>トウ</t>
    </rPh>
    <rPh sb="25" eb="27">
      <t>ホウジン</t>
    </rPh>
    <rPh sb="28" eb="30">
      <t>バアイ</t>
    </rPh>
    <rPh sb="31" eb="34">
      <t>ダイヒョウシャ</t>
    </rPh>
    <rPh sb="35" eb="37">
      <t>ホンニン</t>
    </rPh>
    <rPh sb="38" eb="40">
      <t>ショメイ</t>
    </rPh>
    <phoneticPr fontId="3"/>
  </si>
  <si>
    <t>記名押印がある場合はこの限りではありません。</t>
    <rPh sb="0" eb="2">
      <t>キメイ</t>
    </rPh>
    <rPh sb="2" eb="4">
      <t>オウイン</t>
    </rPh>
    <rPh sb="7" eb="9">
      <t>バアイ</t>
    </rPh>
    <rPh sb="12" eb="13">
      <t>カギ</t>
    </rPh>
    <phoneticPr fontId="3"/>
  </si>
  <si>
    <t>備考１　この申請書は、燃料供給業者ごとに別々に候補者から青森県選挙管理委員会に提出してくだ</t>
    <phoneticPr fontId="3"/>
  </si>
  <si>
    <t xml:space="preserve">    ２　この申請書は、選挙運動用自動車の燃料代について公費負担の対象となるものの確認を受け</t>
    <rPh sb="42" eb="44">
      <t>カクニン</t>
    </rPh>
    <rPh sb="45" eb="46">
      <t>ウ</t>
    </rPh>
    <phoneticPr fontId="3"/>
  </si>
  <si>
    <t>　　３　「燃料の供給を受ける選挙運動用自動車の自動車登録番号」には、契約届出書に記載された</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4" eb="36">
      <t>ケイヤク</t>
    </rPh>
    <rPh sb="36" eb="39">
      <t>トドケデショ</t>
    </rPh>
    <rPh sb="40" eb="42">
      <t>キサイ</t>
    </rPh>
    <phoneticPr fontId="3"/>
  </si>
  <si>
    <t>　　　選挙運動用自動車の自動車登録番号を記載してください。</t>
    <rPh sb="3" eb="11">
      <t>センキョウンドウヨウジドウシャ</t>
    </rPh>
    <rPh sb="12" eb="19">
      <t>ジドウシャトウロクバンゴウ</t>
    </rPh>
    <rPh sb="20" eb="22">
      <t>キサイ</t>
    </rPh>
    <phoneticPr fontId="3"/>
  </si>
  <si>
    <t xml:space="preserve">    ４　「前回までの累積金額」には、他の燃料供給業者から購入した金額をも含めて記載してくだ</t>
    <phoneticPr fontId="3"/>
  </si>
  <si>
    <t xml:space="preserve">    ５　候補者本人が提出する場合には、本人確認書類の提示又は提出を、代理人が提出する場合に</t>
    <rPh sb="6" eb="9">
      <t>コウホシャ</t>
    </rPh>
    <rPh sb="9" eb="11">
      <t>ホンニン</t>
    </rPh>
    <rPh sb="12" eb="14">
      <t>テイシュツ</t>
    </rPh>
    <rPh sb="16" eb="18">
      <t>バアイ</t>
    </rPh>
    <rPh sb="21" eb="23">
      <t>ホンニン</t>
    </rPh>
    <rPh sb="23" eb="25">
      <t>カクニン</t>
    </rPh>
    <rPh sb="25" eb="27">
      <t>ショルイ</t>
    </rPh>
    <rPh sb="28" eb="30">
      <t>テイジ</t>
    </rPh>
    <rPh sb="30" eb="31">
      <t>マタ</t>
    </rPh>
    <rPh sb="32" eb="34">
      <t>テイシュツ</t>
    </rPh>
    <rPh sb="36" eb="39">
      <t>ダイリニン</t>
    </rPh>
    <rPh sb="40" eb="42">
      <t>テイシュツ</t>
    </rPh>
    <rPh sb="44" eb="46">
      <t>バアイ</t>
    </rPh>
    <phoneticPr fontId="3"/>
  </si>
  <si>
    <t>　　　は、委任状の提示又は提出及び当該代理人の本人確認書類の提示又は提出を行ってください。</t>
    <rPh sb="5" eb="8">
      <t>イニンジョウ</t>
    </rPh>
    <rPh sb="9" eb="11">
      <t>テイジ</t>
    </rPh>
    <rPh sb="11" eb="12">
      <t>マタ</t>
    </rPh>
    <rPh sb="13" eb="15">
      <t>テイシュツ</t>
    </rPh>
    <rPh sb="15" eb="16">
      <t>オヨ</t>
    </rPh>
    <rPh sb="17" eb="19">
      <t>トウガイ</t>
    </rPh>
    <rPh sb="19" eb="22">
      <t>ダイリニン</t>
    </rPh>
    <rPh sb="23" eb="25">
      <t>ホンニン</t>
    </rPh>
    <rPh sb="25" eb="27">
      <t>カクニン</t>
    </rPh>
    <rPh sb="27" eb="29">
      <t>ショルイ</t>
    </rPh>
    <rPh sb="30" eb="32">
      <t>テイジ</t>
    </rPh>
    <rPh sb="32" eb="33">
      <t>マタ</t>
    </rPh>
    <rPh sb="34" eb="36">
      <t>テイシュツ</t>
    </rPh>
    <rPh sb="37" eb="38">
      <t>オコナ</t>
    </rPh>
    <phoneticPr fontId="3"/>
  </si>
  <si>
    <t>ただし、候補者本人の署名や記名押印がある場合はこの限りではありません。</t>
    <rPh sb="4" eb="7">
      <t>コウホシャ</t>
    </rPh>
    <rPh sb="7" eb="9">
      <t>ホンニン</t>
    </rPh>
    <rPh sb="10" eb="12">
      <t>ショメイ</t>
    </rPh>
    <rPh sb="13" eb="15">
      <t>キメイ</t>
    </rPh>
    <rPh sb="15" eb="17">
      <t>オウイン</t>
    </rPh>
    <rPh sb="20" eb="22">
      <t>バアイ</t>
    </rPh>
    <rPh sb="25" eb="26">
      <t>カギ</t>
    </rPh>
    <phoneticPr fontId="3"/>
  </si>
  <si>
    <t>備考１　この確認書は、燃料代について確認を受けた候補者から燃料供給業者に提出してくださ</t>
    <phoneticPr fontId="3"/>
  </si>
  <si>
    <t xml:space="preserve">　　　い。 </t>
    <phoneticPr fontId="3"/>
  </si>
  <si>
    <t>　　２　この確認書を受領した燃料供給業者は、公費の支払の請求をする場合には、選挙運動用</t>
    <rPh sb="40" eb="43">
      <t>ウンドウヨウ</t>
    </rPh>
    <phoneticPr fontId="3"/>
  </si>
  <si>
    <t>　　　自動車使用証明書（燃料）とともに当該確認書を請求書に添付してください。</t>
    <phoneticPr fontId="3"/>
  </si>
  <si>
    <t>　　　　なお、公費の支払いの請求ができるのは、この確認書に記載された選挙運動用自動車へ</t>
    <rPh sb="7" eb="9">
      <t>コウヒ</t>
    </rPh>
    <rPh sb="10" eb="12">
      <t>シハラ</t>
    </rPh>
    <rPh sb="14" eb="16">
      <t>セイキュウ</t>
    </rPh>
    <rPh sb="25" eb="28">
      <t>カクニンショ</t>
    </rPh>
    <rPh sb="29" eb="31">
      <t>キサイ</t>
    </rPh>
    <rPh sb="34" eb="36">
      <t>センキョ</t>
    </rPh>
    <rPh sb="36" eb="39">
      <t>ウンドウヨウ</t>
    </rPh>
    <rPh sb="39" eb="42">
      <t>ジドウシャ</t>
    </rPh>
    <phoneticPr fontId="3"/>
  </si>
  <si>
    <t xml:space="preserve">    ３　この確認書に記載された候補者について供託物が没収された場合には、燃料供給業者は、</t>
    <rPh sb="42" eb="44">
      <t>ギョウシャ</t>
    </rPh>
    <phoneticPr fontId="3"/>
  </si>
  <si>
    <t>備考</t>
    <phoneticPr fontId="3"/>
  </si>
  <si>
    <t>　１　契約届出書には、契約書の写しを添付してください。</t>
    <rPh sb="3" eb="5">
      <t>ケイヤク</t>
    </rPh>
    <rPh sb="5" eb="8">
      <t>トドケデショ</t>
    </rPh>
    <rPh sb="11" eb="14">
      <t>ケイヤクショ</t>
    </rPh>
    <rPh sb="15" eb="16">
      <t>ウツ</t>
    </rPh>
    <rPh sb="18" eb="20">
      <t>テンプ</t>
    </rPh>
    <phoneticPr fontId="3"/>
  </si>
  <si>
    <t>　２　候補者本人が届け出る場合には、本人確認書類の提示又は提出を、代理人が届け出る場合に</t>
    <rPh sb="3" eb="6">
      <t>コウホシャ</t>
    </rPh>
    <rPh sb="6" eb="8">
      <t>ホンニン</t>
    </rPh>
    <rPh sb="9" eb="10">
      <t>トド</t>
    </rPh>
    <rPh sb="11" eb="12">
      <t>デ</t>
    </rPh>
    <rPh sb="13" eb="15">
      <t>バアイ</t>
    </rPh>
    <rPh sb="18" eb="20">
      <t>ホンニン</t>
    </rPh>
    <rPh sb="20" eb="22">
      <t>カクニン</t>
    </rPh>
    <rPh sb="22" eb="24">
      <t>ショルイ</t>
    </rPh>
    <rPh sb="25" eb="27">
      <t>テイジ</t>
    </rPh>
    <rPh sb="27" eb="28">
      <t>マタ</t>
    </rPh>
    <rPh sb="29" eb="31">
      <t>テイシュツ</t>
    </rPh>
    <rPh sb="33" eb="36">
      <t>ダイリニン</t>
    </rPh>
    <rPh sb="37" eb="38">
      <t>トド</t>
    </rPh>
    <rPh sb="39" eb="40">
      <t>デ</t>
    </rPh>
    <rPh sb="41" eb="43">
      <t>バアイ</t>
    </rPh>
    <phoneticPr fontId="3"/>
  </si>
  <si>
    <t>　　</t>
    <phoneticPr fontId="3"/>
  </si>
  <si>
    <t>は、委任状の提示又は提出及び当該代理人の本人確認書類の提示又は提出を行ってくださ</t>
    <rPh sb="2" eb="5">
      <t>イニンジョウ</t>
    </rPh>
    <rPh sb="6" eb="8">
      <t>テイジ</t>
    </rPh>
    <rPh sb="8" eb="9">
      <t>マタ</t>
    </rPh>
    <rPh sb="10" eb="12">
      <t>テイシュツ</t>
    </rPh>
    <rPh sb="12" eb="13">
      <t>オヨ</t>
    </rPh>
    <rPh sb="14" eb="16">
      <t>トウガイ</t>
    </rPh>
    <rPh sb="16" eb="19">
      <t>ダイリニン</t>
    </rPh>
    <rPh sb="20" eb="22">
      <t>ホンニン</t>
    </rPh>
    <rPh sb="22" eb="24">
      <t>カクニン</t>
    </rPh>
    <rPh sb="24" eb="26">
      <t>ショルイ</t>
    </rPh>
    <rPh sb="27" eb="29">
      <t>テイジ</t>
    </rPh>
    <rPh sb="29" eb="30">
      <t>マタ</t>
    </rPh>
    <rPh sb="31" eb="33">
      <t>テイシュツ</t>
    </rPh>
    <rPh sb="34" eb="35">
      <t>オコナ</t>
    </rPh>
    <phoneticPr fontId="3"/>
  </si>
  <si>
    <t>い。ただし、候補者本人の署名や記名押印がある場合はこの限りではありません。</t>
    <rPh sb="6" eb="9">
      <t>コウホシャ</t>
    </rPh>
    <rPh sb="9" eb="11">
      <t>ホンニン</t>
    </rPh>
    <rPh sb="12" eb="14">
      <t>ショメイ</t>
    </rPh>
    <rPh sb="15" eb="17">
      <t>キメイ</t>
    </rPh>
    <rPh sb="17" eb="19">
      <t>オウイン</t>
    </rPh>
    <rPh sb="22" eb="24">
      <t>バアイ</t>
    </rPh>
    <rPh sb="27" eb="28">
      <t>カギ</t>
    </rPh>
    <phoneticPr fontId="3"/>
  </si>
  <si>
    <t>備考１　この申請書は、通常葉書作成業者ごとに別々に候補者から青森県選挙管理委員会に提出</t>
    <rPh sb="41" eb="43">
      <t>テイシュツ</t>
    </rPh>
    <phoneticPr fontId="3"/>
  </si>
  <si>
    <t xml:space="preserve">    ２　この申請書は、通常葉書作成枚数について公費負担の対象となるものの確認を受けるた</t>
    <phoneticPr fontId="3"/>
  </si>
  <si>
    <t xml:space="preserve">    ３　「前回までの累積枚数」には、他の通常葉書作成業者によって作成された枚数をも含め</t>
    <rPh sb="43" eb="44">
      <t>フク</t>
    </rPh>
    <phoneticPr fontId="3"/>
  </si>
  <si>
    <t>　　４　候補者本人が提出する場合には、本人確認書類の提示又は提出を、代理人が提出する場</t>
    <rPh sb="4" eb="7">
      <t>コウホシャ</t>
    </rPh>
    <rPh sb="7" eb="9">
      <t>ホンニン</t>
    </rPh>
    <rPh sb="10" eb="12">
      <t>テイシュツ</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テイシュツ</t>
    </rPh>
    <rPh sb="42" eb="43">
      <t>バ</t>
    </rPh>
    <phoneticPr fontId="3"/>
  </si>
  <si>
    <t>合には、委任状の提示又は提出及び当該代理人の本人確認書類の提示又は提出を行ってく</t>
    <rPh sb="0" eb="1">
      <t>ゴウ</t>
    </rPh>
    <rPh sb="4" eb="7">
      <t>イニンジョウ</t>
    </rPh>
    <rPh sb="8" eb="10">
      <t>テイジ</t>
    </rPh>
    <rPh sb="10" eb="11">
      <t>マタ</t>
    </rPh>
    <rPh sb="12" eb="14">
      <t>テイシュツ</t>
    </rPh>
    <rPh sb="14" eb="15">
      <t>オヨ</t>
    </rPh>
    <rPh sb="16" eb="18">
      <t>トウガイ</t>
    </rPh>
    <rPh sb="18" eb="21">
      <t>ダイリニン</t>
    </rPh>
    <rPh sb="22" eb="24">
      <t>ホンニン</t>
    </rPh>
    <rPh sb="24" eb="26">
      <t>カクニン</t>
    </rPh>
    <rPh sb="26" eb="28">
      <t>ショルイ</t>
    </rPh>
    <rPh sb="29" eb="31">
      <t>テイジ</t>
    </rPh>
    <rPh sb="31" eb="32">
      <t>マタ</t>
    </rPh>
    <rPh sb="33" eb="35">
      <t>テイシュツ</t>
    </rPh>
    <rPh sb="36" eb="37">
      <t>オコナ</t>
    </rPh>
    <phoneticPr fontId="3"/>
  </si>
  <si>
    <t>ださい。ただし、候補者本人の署名や記名押印がある場合はこの限りではありません。</t>
    <rPh sb="8" eb="11">
      <t>コウホシャ</t>
    </rPh>
    <rPh sb="11" eb="13">
      <t>ホンニン</t>
    </rPh>
    <rPh sb="14" eb="16">
      <t>ショメイ</t>
    </rPh>
    <rPh sb="17" eb="19">
      <t>キメイ</t>
    </rPh>
    <rPh sb="19" eb="21">
      <t>オウイン</t>
    </rPh>
    <rPh sb="24" eb="26">
      <t>バアイ</t>
    </rPh>
    <rPh sb="29" eb="30">
      <t>カギ</t>
    </rPh>
    <phoneticPr fontId="3"/>
  </si>
  <si>
    <t>備考１　この確認書は、通常葉書作成枚数について確認を受けた候補者から通常葉書作成業者に</t>
    <rPh sb="11" eb="13">
      <t>ツウジョウ</t>
    </rPh>
    <rPh sb="13" eb="15">
      <t>ハガキ</t>
    </rPh>
    <rPh sb="34" eb="36">
      <t>ツウジョウ</t>
    </rPh>
    <rPh sb="36" eb="38">
      <t>ハガキ</t>
    </rPh>
    <rPh sb="41" eb="42">
      <t>シャ</t>
    </rPh>
    <phoneticPr fontId="3"/>
  </si>
  <si>
    <t xml:space="preserve">    ２　この確認書を受領した通常葉書作成業者は、公費の支払の請求をする場合には、通常葉</t>
    <rPh sb="16" eb="18">
      <t>ツウジョウ</t>
    </rPh>
    <rPh sb="18" eb="20">
      <t>ハガキ</t>
    </rPh>
    <rPh sb="42" eb="44">
      <t>ツウジョウ</t>
    </rPh>
    <rPh sb="44" eb="45">
      <t>ハ</t>
    </rPh>
    <phoneticPr fontId="3"/>
  </si>
  <si>
    <t>　　　書作成証明書とともに当該確認書を請求書に添付してください。</t>
    <rPh sb="3" eb="4">
      <t>ショ</t>
    </rPh>
    <rPh sb="4" eb="6">
      <t>サクセイ</t>
    </rPh>
    <phoneticPr fontId="3"/>
  </si>
  <si>
    <t xml:space="preserve">    ３　この確認書に記載された候補者について供託物が没収された場合には、通常葉書作成業</t>
    <rPh sb="38" eb="40">
      <t>ツウジョウ</t>
    </rPh>
    <rPh sb="40" eb="42">
      <t>ハガキ</t>
    </rPh>
    <rPh sb="42" eb="44">
      <t>サクセイ</t>
    </rPh>
    <rPh sb="44" eb="45">
      <t>ギョウ</t>
    </rPh>
    <phoneticPr fontId="3"/>
  </si>
  <si>
    <t>備考１　この証明書は、作成の実績に基づいて、通常葉書作成業者ごとに別々に作成し、候補者か</t>
    <rPh sb="11" eb="13">
      <t>サクセイ</t>
    </rPh>
    <rPh sb="14" eb="16">
      <t>ジッセキ</t>
    </rPh>
    <rPh sb="17" eb="18">
      <t>モト</t>
    </rPh>
    <rPh sb="42" eb="43">
      <t>シャ</t>
    </rPh>
    <phoneticPr fontId="3"/>
  </si>
  <si>
    <t>　　　ら通常葉書作成業者に提出してください。</t>
    <phoneticPr fontId="3"/>
  </si>
  <si>
    <t xml:space="preserve">    ２　通常葉書作成業者が青森県に支払を請求するときは、この証明書を請求書に添付してくだ</t>
    <phoneticPr fontId="3"/>
  </si>
  <si>
    <t xml:space="preserve">    ３　この証明書を発行した候補者について供託物が没収された場合には、通常葉書作成業者は、</t>
    <rPh sb="43" eb="45">
      <t>ギョウシャ</t>
    </rPh>
    <phoneticPr fontId="3"/>
  </si>
  <si>
    <t xml:space="preserve">    ４　１人の候補者を通じて公費負担の対象となる枚数及びそれぞれの契約に基づく公費負担の</t>
    <rPh sb="43" eb="45">
      <t>フタン</t>
    </rPh>
    <phoneticPr fontId="3"/>
  </si>
  <si>
    <t>　　　度額は、次のとおりです。</t>
    <phoneticPr fontId="3"/>
  </si>
  <si>
    <t>備考１　この請求書は、候補者から受領した通常葉書作成枚数確認書及び通常葉書作成証明書ととも</t>
    <rPh sb="20" eb="22">
      <t>ツウジョウ</t>
    </rPh>
    <rPh sb="22" eb="24">
      <t>ハガキ</t>
    </rPh>
    <rPh sb="33" eb="35">
      <t>ツウジョウ</t>
    </rPh>
    <rPh sb="35" eb="37">
      <t>ハガキ</t>
    </rPh>
    <rPh sb="39" eb="41">
      <t>ショウメイ</t>
    </rPh>
    <rPh sb="41" eb="42">
      <t>ショ</t>
    </rPh>
    <phoneticPr fontId="3"/>
  </si>
  <si>
    <t>　　　に選挙の期日後速やかに提出してください。</t>
    <phoneticPr fontId="3"/>
  </si>
  <si>
    <t>備考　</t>
    <phoneticPr fontId="3"/>
  </si>
  <si>
    <t>　　は、委任状の提示又は提出及び当該代理人の本人確認書類の提示又は提出を行ってください。</t>
    <rPh sb="4" eb="7">
      <t>イニンジョウ</t>
    </rPh>
    <rPh sb="8" eb="10">
      <t>テイジ</t>
    </rPh>
    <rPh sb="10" eb="11">
      <t>マタ</t>
    </rPh>
    <rPh sb="12" eb="14">
      <t>テイシュツ</t>
    </rPh>
    <rPh sb="14" eb="15">
      <t>オヨ</t>
    </rPh>
    <rPh sb="16" eb="18">
      <t>トウガイ</t>
    </rPh>
    <rPh sb="18" eb="21">
      <t>ダイリニン</t>
    </rPh>
    <rPh sb="22" eb="24">
      <t>ホンニン</t>
    </rPh>
    <rPh sb="24" eb="26">
      <t>カクニン</t>
    </rPh>
    <rPh sb="26" eb="28">
      <t>ショルイ</t>
    </rPh>
    <rPh sb="29" eb="31">
      <t>テイジ</t>
    </rPh>
    <rPh sb="31" eb="32">
      <t>マタ</t>
    </rPh>
    <rPh sb="33" eb="35">
      <t>テイシュツ</t>
    </rPh>
    <rPh sb="36" eb="37">
      <t>オコナ</t>
    </rPh>
    <phoneticPr fontId="3"/>
  </si>
  <si>
    <t>　　ただし、候補者本人の署名や記名押印がある場合はこの限りではありません。</t>
    <rPh sb="6" eb="9">
      <t>コウホシャ</t>
    </rPh>
    <rPh sb="9" eb="11">
      <t>ホンニン</t>
    </rPh>
    <rPh sb="12" eb="14">
      <t>ショメイ</t>
    </rPh>
    <rPh sb="15" eb="17">
      <t>キメイ</t>
    </rPh>
    <rPh sb="17" eb="19">
      <t>オウイン</t>
    </rPh>
    <rPh sb="22" eb="24">
      <t>バアイ</t>
    </rPh>
    <rPh sb="27" eb="28">
      <t>カギ</t>
    </rPh>
    <phoneticPr fontId="3"/>
  </si>
  <si>
    <t>備考１　この申請書は、ビラ作成業者ごとに別々に候補者から青森県選挙管理委員会に提出して</t>
    <rPh sb="39" eb="41">
      <t>テイシュツ</t>
    </rPh>
    <phoneticPr fontId="3"/>
  </si>
  <si>
    <t xml:space="preserve">    ２　この申請書は、ビラ作成枚数について公費負担の対象となるものの確認を受けるための</t>
    <phoneticPr fontId="3"/>
  </si>
  <si>
    <t>　　　ものです。</t>
    <phoneticPr fontId="3"/>
  </si>
  <si>
    <t xml:space="preserve">    ３　「前回までの累積枚数」には、他のビラ作成業者によって作成された枚数をも含めて記</t>
    <rPh sb="44" eb="45">
      <t>キ</t>
    </rPh>
    <phoneticPr fontId="3"/>
  </si>
  <si>
    <t>　　　載してください。</t>
    <phoneticPr fontId="3"/>
  </si>
  <si>
    <t>合には委任状の提示又は提出及び当該代理人の本人確認書類の提示又は提出を行ってくだ</t>
    <rPh sb="0" eb="1">
      <t>ゴウ</t>
    </rPh>
    <rPh sb="3" eb="6">
      <t>イニンジョウ</t>
    </rPh>
    <rPh sb="7" eb="9">
      <t>テイジ</t>
    </rPh>
    <rPh sb="9" eb="10">
      <t>マタ</t>
    </rPh>
    <rPh sb="11" eb="13">
      <t>テイシュツ</t>
    </rPh>
    <rPh sb="13" eb="14">
      <t>オヨ</t>
    </rPh>
    <rPh sb="15" eb="17">
      <t>トウガイ</t>
    </rPh>
    <rPh sb="17" eb="20">
      <t>ダイリニン</t>
    </rPh>
    <rPh sb="21" eb="23">
      <t>ホンニン</t>
    </rPh>
    <rPh sb="23" eb="25">
      <t>カクニン</t>
    </rPh>
    <rPh sb="25" eb="27">
      <t>ショルイ</t>
    </rPh>
    <rPh sb="28" eb="30">
      <t>テイジ</t>
    </rPh>
    <rPh sb="30" eb="31">
      <t>マタ</t>
    </rPh>
    <rPh sb="32" eb="34">
      <t>テイシュツ</t>
    </rPh>
    <rPh sb="35" eb="36">
      <t>オコナ</t>
    </rPh>
    <phoneticPr fontId="3"/>
  </si>
  <si>
    <t>さい。ただし、候補者本人の署名や記名押印がある場合はこの限りではありません。</t>
    <rPh sb="7" eb="10">
      <t>コウホシャ</t>
    </rPh>
    <rPh sb="10" eb="12">
      <t>ホンニン</t>
    </rPh>
    <rPh sb="13" eb="15">
      <t>ショメイ</t>
    </rPh>
    <rPh sb="16" eb="18">
      <t>キメイ</t>
    </rPh>
    <rPh sb="18" eb="20">
      <t>オウイン</t>
    </rPh>
    <rPh sb="23" eb="25">
      <t>バアイ</t>
    </rPh>
    <rPh sb="28" eb="29">
      <t>カギ</t>
    </rPh>
    <phoneticPr fontId="3"/>
  </si>
  <si>
    <t>備考１　この確認書は、ビラ作成枚数について確認を受けた候補者からビラ作成業者に提出して</t>
    <rPh sb="39" eb="41">
      <t>テイシュツ</t>
    </rPh>
    <phoneticPr fontId="3"/>
  </si>
  <si>
    <t xml:space="preserve">    ２　この確認書を受領したビラ作成業者は、公費の支払の請求をする場合には、ビラ作成証</t>
    <rPh sb="42" eb="44">
      <t>サクセイ</t>
    </rPh>
    <rPh sb="44" eb="45">
      <t>ショウ</t>
    </rPh>
    <phoneticPr fontId="3"/>
  </si>
  <si>
    <t>　　　明書とともに当該確認書を請求書に添付してください。</t>
    <phoneticPr fontId="3"/>
  </si>
  <si>
    <t xml:space="preserve">    ３　この確認書に記載された候補者について供託物が没収された場合には、ビラ作成業者は、</t>
    <rPh sb="42" eb="44">
      <t>ギョウシャ</t>
    </rPh>
    <phoneticPr fontId="3"/>
  </si>
  <si>
    <t>備考１　この証明書は、作成の実績に基づいて、ビラ作成業者ごとに別々に作成し、候補者からビラ</t>
    <rPh sb="11" eb="13">
      <t>サクセイ</t>
    </rPh>
    <rPh sb="14" eb="16">
      <t>ジッセキ</t>
    </rPh>
    <rPh sb="17" eb="18">
      <t>モト</t>
    </rPh>
    <phoneticPr fontId="3"/>
  </si>
  <si>
    <t>　　　作成業者に提出してください。</t>
    <phoneticPr fontId="3"/>
  </si>
  <si>
    <t xml:space="preserve">    ２　ビラ作成業者が青森県に支払を請求するときは、この証明書を請求書に添付してください。</t>
    <phoneticPr fontId="3"/>
  </si>
  <si>
    <t xml:space="preserve">    ３　この証明書を発行した候補者について供託物が没収された場合には、ビラ作成業者は、青森　</t>
    <rPh sb="45" eb="47">
      <t>アオモリ</t>
    </rPh>
    <phoneticPr fontId="3"/>
  </si>
  <si>
    <t>　　　県に支払を請求することはできません。</t>
    <phoneticPr fontId="3"/>
  </si>
  <si>
    <t xml:space="preserve">    ４　１人の候補者を通じて公費負担の対象となる枚数及びそれぞれの契約に基づく公費負担の限</t>
    <rPh sb="43" eb="45">
      <t>フタン</t>
    </rPh>
    <rPh sb="46" eb="47">
      <t>キリ</t>
    </rPh>
    <phoneticPr fontId="3"/>
  </si>
  <si>
    <t>備考１　この請求書は、候補者から受領したビラ作成枚数確認書及びビラ作成証明書とともに選挙</t>
    <rPh sb="22" eb="24">
      <t>サクセイ</t>
    </rPh>
    <rPh sb="33" eb="35">
      <t>サクセイ</t>
    </rPh>
    <rPh sb="35" eb="37">
      <t>ショウメイ</t>
    </rPh>
    <rPh sb="37" eb="38">
      <t>ショ</t>
    </rPh>
    <rPh sb="42" eb="44">
      <t>センキョ</t>
    </rPh>
    <phoneticPr fontId="3"/>
  </si>
  <si>
    <t>　　　の期日後速やかに提出してください。</t>
    <phoneticPr fontId="3"/>
  </si>
  <si>
    <t>　　２　この請求書には、作成したビラの見本１枚（２種類の場合には各１枚）を添付してくださ</t>
    <rPh sb="6" eb="9">
      <t>セイキュウショ</t>
    </rPh>
    <rPh sb="12" eb="14">
      <t>サクセイ</t>
    </rPh>
    <rPh sb="19" eb="21">
      <t>ミホン</t>
    </rPh>
    <rPh sb="22" eb="23">
      <t>マイ</t>
    </rPh>
    <rPh sb="25" eb="27">
      <t>シュルイ</t>
    </rPh>
    <rPh sb="28" eb="30">
      <t>バアイ</t>
    </rPh>
    <rPh sb="32" eb="33">
      <t>カク</t>
    </rPh>
    <rPh sb="34" eb="35">
      <t>マイ</t>
    </rPh>
    <rPh sb="37" eb="39">
      <t>テンプ</t>
    </rPh>
    <phoneticPr fontId="3"/>
  </si>
  <si>
    <t>　　８　契約業者等（法人の場合は代表者）本人が提出する場合には、本人確認書類の提示又は提</t>
    <rPh sb="4" eb="6">
      <t>ケイヤク</t>
    </rPh>
    <rPh sb="6" eb="8">
      <t>ギョウシャ</t>
    </rPh>
    <rPh sb="8" eb="9">
      <t>トウ</t>
    </rPh>
    <rPh sb="10" eb="12">
      <t>ホウジン</t>
    </rPh>
    <rPh sb="13" eb="15">
      <t>バアイ</t>
    </rPh>
    <rPh sb="16" eb="19">
      <t>ダイヒョウシャ</t>
    </rPh>
    <rPh sb="20" eb="22">
      <t>ホンニン</t>
    </rPh>
    <rPh sb="23" eb="25">
      <t>テイシュツ</t>
    </rPh>
    <rPh sb="27" eb="29">
      <t>バアイ</t>
    </rPh>
    <rPh sb="32" eb="34">
      <t>ホンニン</t>
    </rPh>
    <rPh sb="34" eb="36">
      <t>カクニン</t>
    </rPh>
    <rPh sb="36" eb="38">
      <t>ショルイ</t>
    </rPh>
    <rPh sb="39" eb="41">
      <t>テイジ</t>
    </rPh>
    <rPh sb="41" eb="42">
      <t>マタ</t>
    </rPh>
    <rPh sb="43" eb="44">
      <t>テイ</t>
    </rPh>
    <phoneticPr fontId="3"/>
  </si>
  <si>
    <t>　　　出を、代理人が提出する場合には、委任状の提示又は提出及び当該代理人の本人確認書類の</t>
    <rPh sb="3" eb="4">
      <t>デ</t>
    </rPh>
    <rPh sb="6" eb="9">
      <t>ダイリニン</t>
    </rPh>
    <rPh sb="10" eb="12">
      <t>テイシュツ</t>
    </rPh>
    <rPh sb="14" eb="16">
      <t>バアイ</t>
    </rPh>
    <rPh sb="19" eb="22">
      <t>イニンジョウ</t>
    </rPh>
    <rPh sb="23" eb="25">
      <t>テイジ</t>
    </rPh>
    <rPh sb="25" eb="26">
      <t>マタ</t>
    </rPh>
    <rPh sb="27" eb="29">
      <t>テイシュツ</t>
    </rPh>
    <rPh sb="29" eb="30">
      <t>オヨ</t>
    </rPh>
    <rPh sb="31" eb="33">
      <t>トウガイ</t>
    </rPh>
    <rPh sb="33" eb="36">
      <t>ダイリニン</t>
    </rPh>
    <rPh sb="37" eb="39">
      <t>ホンニン</t>
    </rPh>
    <rPh sb="39" eb="41">
      <t>カクニン</t>
    </rPh>
    <rPh sb="41" eb="43">
      <t>ショルイ</t>
    </rPh>
    <phoneticPr fontId="3"/>
  </si>
  <si>
    <t>　　　提示又は提出を行ってください。ただし、契約業者等（法人の場合は代表者）本人の署名や</t>
    <rPh sb="3" eb="5">
      <t>テイジ</t>
    </rPh>
    <rPh sb="5" eb="6">
      <t>マタ</t>
    </rPh>
    <rPh sb="7" eb="9">
      <t>テイシュツ</t>
    </rPh>
    <rPh sb="10" eb="11">
      <t>オコナ</t>
    </rPh>
    <rPh sb="22" eb="24">
      <t>ケイヤク</t>
    </rPh>
    <rPh sb="24" eb="26">
      <t>ギョウシャ</t>
    </rPh>
    <rPh sb="26" eb="27">
      <t>トウ</t>
    </rPh>
    <rPh sb="28" eb="30">
      <t>ホウジン</t>
    </rPh>
    <rPh sb="31" eb="33">
      <t>バアイ</t>
    </rPh>
    <rPh sb="34" eb="37">
      <t>ダイヒョウシャ</t>
    </rPh>
    <rPh sb="38" eb="40">
      <t>ホンニン</t>
    </rPh>
    <rPh sb="41" eb="43">
      <t>ショメイ</t>
    </rPh>
    <phoneticPr fontId="3"/>
  </si>
  <si>
    <t>　　　記名押印がある場合はこの限りではありません。</t>
    <rPh sb="3" eb="5">
      <t>キメイ</t>
    </rPh>
    <rPh sb="5" eb="7">
      <t>オウイン</t>
    </rPh>
    <rPh sb="10" eb="12">
      <t>バアイ</t>
    </rPh>
    <rPh sb="15" eb="16">
      <t>カギ</t>
    </rPh>
    <phoneticPr fontId="3"/>
  </si>
  <si>
    <t>備考１　この申請書は、立札・看板作成業者ごとに別々に候補者から青森県選挙管理委員会に提</t>
    <rPh sb="11" eb="13">
      <t>タテフダ</t>
    </rPh>
    <rPh sb="14" eb="16">
      <t>カンバン</t>
    </rPh>
    <rPh sb="40" eb="41">
      <t>カイ</t>
    </rPh>
    <rPh sb="42" eb="43">
      <t>テイ</t>
    </rPh>
    <phoneticPr fontId="3"/>
  </si>
  <si>
    <t>　　　出してください。</t>
    <phoneticPr fontId="3"/>
  </si>
  <si>
    <t xml:space="preserve">    ２　この申請書は、選挙事務所用立札・看板作成数について公費負担の対象となるものの確</t>
    <rPh sb="13" eb="15">
      <t>センキョ</t>
    </rPh>
    <rPh sb="15" eb="17">
      <t>ジム</t>
    </rPh>
    <rPh sb="17" eb="18">
      <t>ショ</t>
    </rPh>
    <rPh sb="18" eb="19">
      <t>ヨウ</t>
    </rPh>
    <rPh sb="19" eb="21">
      <t>タテフダ</t>
    </rPh>
    <rPh sb="22" eb="24">
      <t>カンバン</t>
    </rPh>
    <rPh sb="44" eb="45">
      <t>カク</t>
    </rPh>
    <phoneticPr fontId="3"/>
  </si>
  <si>
    <t>　　　認を受けるためのものです。</t>
    <rPh sb="3" eb="4">
      <t>ニン</t>
    </rPh>
    <rPh sb="5" eb="6">
      <t>ウ</t>
    </rPh>
    <phoneticPr fontId="3"/>
  </si>
  <si>
    <t xml:space="preserve">    ３　「前回までの累積数」には、他の立札・看板作成業者によって作成された数をも含めて</t>
    <rPh sb="21" eb="23">
      <t>タテフダ</t>
    </rPh>
    <rPh sb="24" eb="26">
      <t>カンバン</t>
    </rPh>
    <rPh sb="42" eb="43">
      <t>フク</t>
    </rPh>
    <phoneticPr fontId="3"/>
  </si>
  <si>
    <t>　　　記載してください。</t>
    <phoneticPr fontId="3"/>
  </si>
  <si>
    <t>備考１　この確認書は、選挙事務所用立札・看板作成数について確認を受けた候補者から立札・</t>
    <rPh sb="11" eb="13">
      <t>センキョ</t>
    </rPh>
    <rPh sb="13" eb="15">
      <t>ジム</t>
    </rPh>
    <rPh sb="15" eb="16">
      <t>ショ</t>
    </rPh>
    <rPh sb="16" eb="17">
      <t>ヨウ</t>
    </rPh>
    <rPh sb="17" eb="19">
      <t>タテフダ</t>
    </rPh>
    <rPh sb="20" eb="22">
      <t>カンバン</t>
    </rPh>
    <rPh sb="40" eb="41">
      <t>タテ</t>
    </rPh>
    <rPh sb="41" eb="42">
      <t>フダ</t>
    </rPh>
    <phoneticPr fontId="3"/>
  </si>
  <si>
    <t>　　　看板作成業者に提出してください。</t>
    <rPh sb="3" eb="5">
      <t>カンバン</t>
    </rPh>
    <rPh sb="5" eb="7">
      <t>サクセイ</t>
    </rPh>
    <rPh sb="7" eb="9">
      <t>ギョウシャ</t>
    </rPh>
    <rPh sb="10" eb="12">
      <t>テイシュツ</t>
    </rPh>
    <phoneticPr fontId="3"/>
  </si>
  <si>
    <t xml:space="preserve">    ２　この確認書を受領した立札・看板作成業者は、公費の支払の請求をする場合には、選挙</t>
    <rPh sb="16" eb="18">
      <t>タテフダ</t>
    </rPh>
    <rPh sb="19" eb="21">
      <t>カンバン</t>
    </rPh>
    <rPh sb="21" eb="23">
      <t>サクセイ</t>
    </rPh>
    <rPh sb="43" eb="45">
      <t>センキョ</t>
    </rPh>
    <phoneticPr fontId="3"/>
  </si>
  <si>
    <t>　　　事務所用立札・看板作成証明書とともに当該確認書を請求書に添付してください。</t>
    <rPh sb="3" eb="5">
      <t>ジム</t>
    </rPh>
    <rPh sb="5" eb="6">
      <t>ショ</t>
    </rPh>
    <rPh sb="6" eb="7">
      <t>ヨウ</t>
    </rPh>
    <rPh sb="7" eb="9">
      <t>タテフダ</t>
    </rPh>
    <rPh sb="10" eb="12">
      <t>カンバン</t>
    </rPh>
    <rPh sb="12" eb="14">
      <t>サクセイ</t>
    </rPh>
    <rPh sb="14" eb="17">
      <t>ショウメイショ</t>
    </rPh>
    <phoneticPr fontId="3"/>
  </si>
  <si>
    <t xml:space="preserve">    ３　この確認書に記載された候補者について供託物が没収された場合には、立札・看板作成</t>
    <rPh sb="38" eb="40">
      <t>タテフダ</t>
    </rPh>
    <rPh sb="41" eb="43">
      <t>カンバン</t>
    </rPh>
    <rPh sb="43" eb="45">
      <t>サクセイ</t>
    </rPh>
    <phoneticPr fontId="3"/>
  </si>
  <si>
    <t>　　　業者は、青森県に支払を請求することはできません。</t>
    <rPh sb="3" eb="5">
      <t>ギョウシャ</t>
    </rPh>
    <phoneticPr fontId="3"/>
  </si>
  <si>
    <t>備考１　この証明書は、作成の実績に基づいて、立札・看板作成業者ごとに別々に作成し、候補者</t>
    <rPh sb="11" eb="13">
      <t>サクセイ</t>
    </rPh>
    <rPh sb="14" eb="16">
      <t>ジッセキ</t>
    </rPh>
    <rPh sb="17" eb="18">
      <t>モト</t>
    </rPh>
    <rPh sb="22" eb="24">
      <t>タテフダ</t>
    </rPh>
    <rPh sb="25" eb="27">
      <t>カンバン</t>
    </rPh>
    <rPh sb="41" eb="44">
      <t>コウホシャ</t>
    </rPh>
    <phoneticPr fontId="3"/>
  </si>
  <si>
    <t>　　　から立札・看板作成業者に提出してください。</t>
    <rPh sb="5" eb="7">
      <t>タテフダ</t>
    </rPh>
    <rPh sb="8" eb="10">
      <t>カンバン</t>
    </rPh>
    <phoneticPr fontId="3"/>
  </si>
  <si>
    <t xml:space="preserve">    ２　立札・看板作成業者が青森県に支払を請求するときは、この証明書を請求書に添付してく</t>
    <rPh sb="6" eb="8">
      <t>タテフダ</t>
    </rPh>
    <rPh sb="9" eb="11">
      <t>カンバン</t>
    </rPh>
    <phoneticPr fontId="3"/>
  </si>
  <si>
    <t xml:space="preserve">    ３　この証明書を発行した候補者について供託物が没収された場合には、立札・看板作成業者</t>
    <rPh sb="37" eb="39">
      <t>タテフダ</t>
    </rPh>
    <rPh sb="40" eb="42">
      <t>カンバン</t>
    </rPh>
    <rPh sb="44" eb="46">
      <t>ギョウシャ</t>
    </rPh>
    <phoneticPr fontId="3"/>
  </si>
  <si>
    <t xml:space="preserve">    ４　１人の候補者を通じて公費負担の対象となる数及びそれぞれの契約に基づく公費負担の限</t>
    <rPh sb="45" eb="46">
      <t>キリ</t>
    </rPh>
    <phoneticPr fontId="3"/>
  </si>
  <si>
    <t>備考１　この請求書は、候補者から受領した選挙事務所用立札・看板作成数確認書及び選挙事務</t>
    <rPh sb="20" eb="22">
      <t>センキョ</t>
    </rPh>
    <rPh sb="22" eb="24">
      <t>ジム</t>
    </rPh>
    <rPh sb="24" eb="25">
      <t>ショ</t>
    </rPh>
    <rPh sb="25" eb="26">
      <t>ヨウ</t>
    </rPh>
    <rPh sb="26" eb="28">
      <t>タテフダ</t>
    </rPh>
    <rPh sb="29" eb="31">
      <t>カンバン</t>
    </rPh>
    <rPh sb="31" eb="33">
      <t>サクセイ</t>
    </rPh>
    <rPh sb="39" eb="41">
      <t>センキョ</t>
    </rPh>
    <rPh sb="41" eb="43">
      <t>ジム</t>
    </rPh>
    <phoneticPr fontId="3"/>
  </si>
  <si>
    <t>　　　所用立札・看板作成証明書とともに選挙の期日後速やかに提出してください。</t>
    <rPh sb="3" eb="4">
      <t>ショ</t>
    </rPh>
    <rPh sb="4" eb="5">
      <t>ヨウ</t>
    </rPh>
    <rPh sb="5" eb="7">
      <t>タテフダ</t>
    </rPh>
    <rPh sb="8" eb="10">
      <t>カンバン</t>
    </rPh>
    <rPh sb="10" eb="12">
      <t>サクセイ</t>
    </rPh>
    <rPh sb="12" eb="15">
      <t>ショウメイショ</t>
    </rPh>
    <phoneticPr fontId="3"/>
  </si>
  <si>
    <t>　　６　契約業者等（法人の場合は代表者）本人が提出する場合には、本人確認書類の提示又は</t>
    <rPh sb="4" eb="6">
      <t>ケイヤク</t>
    </rPh>
    <rPh sb="6" eb="8">
      <t>ギョウシャ</t>
    </rPh>
    <rPh sb="8" eb="9">
      <t>トウ</t>
    </rPh>
    <rPh sb="10" eb="12">
      <t>ホウジン</t>
    </rPh>
    <rPh sb="13" eb="15">
      <t>バアイ</t>
    </rPh>
    <rPh sb="16" eb="19">
      <t>ダイヒョウシャ</t>
    </rPh>
    <rPh sb="20" eb="22">
      <t>ホンニン</t>
    </rPh>
    <rPh sb="23" eb="25">
      <t>テイシュツ</t>
    </rPh>
    <rPh sb="27" eb="29">
      <t>バアイ</t>
    </rPh>
    <rPh sb="32" eb="34">
      <t>ホンニン</t>
    </rPh>
    <rPh sb="34" eb="36">
      <t>カクニン</t>
    </rPh>
    <rPh sb="36" eb="38">
      <t>ショルイ</t>
    </rPh>
    <rPh sb="39" eb="41">
      <t>テイジ</t>
    </rPh>
    <rPh sb="41" eb="42">
      <t>マタ</t>
    </rPh>
    <phoneticPr fontId="3"/>
  </si>
  <si>
    <t>　　　提出を、代理人が提出する場合には、委任状の提示又は提出及び当該代理人の本人確認書</t>
    <rPh sb="3" eb="5">
      <t>テイシュツ</t>
    </rPh>
    <rPh sb="7" eb="10">
      <t>ダイリニン</t>
    </rPh>
    <rPh sb="11" eb="13">
      <t>テイシュツ</t>
    </rPh>
    <rPh sb="15" eb="17">
      <t>バアイ</t>
    </rPh>
    <rPh sb="20" eb="23">
      <t>イニンジョウ</t>
    </rPh>
    <rPh sb="24" eb="26">
      <t>テイジ</t>
    </rPh>
    <rPh sb="26" eb="27">
      <t>マタ</t>
    </rPh>
    <rPh sb="28" eb="30">
      <t>テイシュツ</t>
    </rPh>
    <rPh sb="30" eb="31">
      <t>オヨ</t>
    </rPh>
    <rPh sb="32" eb="34">
      <t>トウガイ</t>
    </rPh>
    <rPh sb="34" eb="37">
      <t>ダイリニン</t>
    </rPh>
    <rPh sb="38" eb="40">
      <t>ホンニン</t>
    </rPh>
    <rPh sb="40" eb="42">
      <t>カクニン</t>
    </rPh>
    <rPh sb="42" eb="43">
      <t>ショ</t>
    </rPh>
    <phoneticPr fontId="3"/>
  </si>
  <si>
    <t>　　　類の提示又は提出を行ってください。ただし、契約業者等（法人の場合は代表者）本人の</t>
    <rPh sb="3" eb="4">
      <t>タグイ</t>
    </rPh>
    <rPh sb="5" eb="7">
      <t>テイジ</t>
    </rPh>
    <rPh sb="7" eb="8">
      <t>マタ</t>
    </rPh>
    <rPh sb="9" eb="11">
      <t>テイシュツ</t>
    </rPh>
    <rPh sb="12" eb="13">
      <t>オコナ</t>
    </rPh>
    <rPh sb="24" eb="26">
      <t>ケイヤク</t>
    </rPh>
    <rPh sb="26" eb="28">
      <t>ギョウシャ</t>
    </rPh>
    <rPh sb="28" eb="29">
      <t>トウ</t>
    </rPh>
    <rPh sb="30" eb="32">
      <t>ホウジン</t>
    </rPh>
    <rPh sb="33" eb="35">
      <t>バアイ</t>
    </rPh>
    <rPh sb="36" eb="39">
      <t>ダイヒョウシャ</t>
    </rPh>
    <rPh sb="40" eb="42">
      <t>ホンニン</t>
    </rPh>
    <phoneticPr fontId="3"/>
  </si>
  <si>
    <t>　　　署名や記名押印がある場合はこの限りではありません。</t>
    <rPh sb="3" eb="5">
      <t>ショメイ</t>
    </rPh>
    <rPh sb="6" eb="8">
      <t>キメイ</t>
    </rPh>
    <rPh sb="8" eb="10">
      <t>オウイン</t>
    </rPh>
    <rPh sb="13" eb="15">
      <t>バアイ</t>
    </rPh>
    <rPh sb="18" eb="19">
      <t>カギ</t>
    </rPh>
    <phoneticPr fontId="3"/>
  </si>
  <si>
    <t>　２　候補者本人が届け出る場合には、本人確認書類の提示又は提出を、代理人が届け出る場合</t>
    <rPh sb="3" eb="6">
      <t>コウホシャ</t>
    </rPh>
    <rPh sb="6" eb="8">
      <t>ホンニン</t>
    </rPh>
    <rPh sb="9" eb="10">
      <t>トド</t>
    </rPh>
    <rPh sb="11" eb="12">
      <t>デ</t>
    </rPh>
    <rPh sb="13" eb="15">
      <t>バアイ</t>
    </rPh>
    <rPh sb="18" eb="20">
      <t>ホンニン</t>
    </rPh>
    <rPh sb="20" eb="22">
      <t>カクニン</t>
    </rPh>
    <rPh sb="22" eb="24">
      <t>ショルイ</t>
    </rPh>
    <rPh sb="25" eb="27">
      <t>テイジ</t>
    </rPh>
    <rPh sb="27" eb="28">
      <t>マタ</t>
    </rPh>
    <rPh sb="29" eb="31">
      <t>テイシュツ</t>
    </rPh>
    <rPh sb="33" eb="36">
      <t>ダイリニン</t>
    </rPh>
    <rPh sb="37" eb="38">
      <t>トド</t>
    </rPh>
    <rPh sb="39" eb="40">
      <t>デ</t>
    </rPh>
    <rPh sb="41" eb="43">
      <t>バアイ</t>
    </rPh>
    <phoneticPr fontId="3"/>
  </si>
  <si>
    <t>　　には、委任状の提示又は提出及び当該代理人の本人確認書類の提示又は提出を行ってくださ</t>
    <rPh sb="5" eb="8">
      <t>イニンジョウ</t>
    </rPh>
    <rPh sb="9" eb="11">
      <t>テイジ</t>
    </rPh>
    <rPh sb="11" eb="12">
      <t>マタ</t>
    </rPh>
    <rPh sb="13" eb="15">
      <t>テイシュツ</t>
    </rPh>
    <rPh sb="15" eb="16">
      <t>オヨ</t>
    </rPh>
    <rPh sb="17" eb="19">
      <t>トウガイ</t>
    </rPh>
    <rPh sb="19" eb="22">
      <t>ダイリニン</t>
    </rPh>
    <rPh sb="23" eb="25">
      <t>ホンニン</t>
    </rPh>
    <rPh sb="25" eb="27">
      <t>カクニン</t>
    </rPh>
    <rPh sb="27" eb="29">
      <t>ショルイ</t>
    </rPh>
    <rPh sb="30" eb="32">
      <t>テイジ</t>
    </rPh>
    <rPh sb="32" eb="33">
      <t>マタ</t>
    </rPh>
    <rPh sb="34" eb="36">
      <t>テイシュツ</t>
    </rPh>
    <rPh sb="37" eb="38">
      <t>オコナ</t>
    </rPh>
    <phoneticPr fontId="3"/>
  </si>
  <si>
    <t>　　い。ただし、候補者本人の署名や記名押印がある場合はこの限りではありません。</t>
    <rPh sb="8" eb="11">
      <t>コウホシャ</t>
    </rPh>
    <rPh sb="11" eb="13">
      <t>ホンニン</t>
    </rPh>
    <rPh sb="14" eb="16">
      <t>ショメイ</t>
    </rPh>
    <rPh sb="17" eb="19">
      <t>キメイ</t>
    </rPh>
    <rPh sb="19" eb="21">
      <t>オウイン</t>
    </rPh>
    <rPh sb="24" eb="26">
      <t>バアイ</t>
    </rPh>
    <rPh sb="29" eb="30">
      <t>カギ</t>
    </rPh>
    <phoneticPr fontId="3"/>
  </si>
  <si>
    <t xml:space="preserve">    ２　この申請書は、自動車等取付用立札・看板作成数について公費負担の対象となるものの</t>
    <rPh sb="13" eb="17">
      <t>ジドウシャトウ</t>
    </rPh>
    <rPh sb="17" eb="19">
      <t>トリツケ</t>
    </rPh>
    <rPh sb="19" eb="20">
      <t>ヨウ</t>
    </rPh>
    <rPh sb="20" eb="22">
      <t>タテフダ</t>
    </rPh>
    <rPh sb="23" eb="25">
      <t>カンバン</t>
    </rPh>
    <phoneticPr fontId="3"/>
  </si>
  <si>
    <t>　　　確認を受けるためのものです。</t>
    <rPh sb="3" eb="5">
      <t>カクニン</t>
    </rPh>
    <rPh sb="6" eb="7">
      <t>ウ</t>
    </rPh>
    <phoneticPr fontId="3"/>
  </si>
  <si>
    <t>備考１　この確認書は、自動車等取付用立札・看板作成数について確認を受けた候補者から立札・</t>
    <rPh sb="11" eb="15">
      <t>ジドウシャトウ</t>
    </rPh>
    <rPh sb="15" eb="17">
      <t>トリツケ</t>
    </rPh>
    <rPh sb="17" eb="18">
      <t>ヨウ</t>
    </rPh>
    <rPh sb="18" eb="20">
      <t>タテフダ</t>
    </rPh>
    <rPh sb="21" eb="23">
      <t>カンバン</t>
    </rPh>
    <rPh sb="41" eb="42">
      <t>タ</t>
    </rPh>
    <rPh sb="42" eb="43">
      <t>フダ</t>
    </rPh>
    <phoneticPr fontId="3"/>
  </si>
  <si>
    <t xml:space="preserve">    ２　この確認書を受領した立札・看板作成業者は、公費の支払の請求をする場合には、自動</t>
    <rPh sb="16" eb="18">
      <t>タテフダ</t>
    </rPh>
    <rPh sb="19" eb="21">
      <t>カンバン</t>
    </rPh>
    <rPh sb="21" eb="23">
      <t>サクセイ</t>
    </rPh>
    <rPh sb="43" eb="45">
      <t>ジドウ</t>
    </rPh>
    <phoneticPr fontId="3"/>
  </si>
  <si>
    <t>　　　車等取付用立札・看板作成証明書とともに当該確認書を請求書に添付してください。</t>
    <rPh sb="3" eb="4">
      <t>クルマ</t>
    </rPh>
    <rPh sb="4" eb="5">
      <t>ナド</t>
    </rPh>
    <rPh sb="5" eb="7">
      <t>トリツケ</t>
    </rPh>
    <rPh sb="7" eb="8">
      <t>ヨウ</t>
    </rPh>
    <rPh sb="8" eb="10">
      <t>タテフダ</t>
    </rPh>
    <rPh sb="11" eb="13">
      <t>カンバン</t>
    </rPh>
    <rPh sb="13" eb="15">
      <t>サクセイ</t>
    </rPh>
    <rPh sb="15" eb="18">
      <t>ショウメイショ</t>
    </rPh>
    <phoneticPr fontId="3"/>
  </si>
  <si>
    <t>備考１　この請求書は、候補者から受領した自動車等取付用立札・看板作成数確認書及び自動車</t>
    <rPh sb="20" eb="26">
      <t>ジドウシャトウトリツケ</t>
    </rPh>
    <rPh sb="26" eb="27">
      <t>ヨウ</t>
    </rPh>
    <rPh sb="27" eb="29">
      <t>タテフダ</t>
    </rPh>
    <rPh sb="30" eb="32">
      <t>カンバン</t>
    </rPh>
    <rPh sb="32" eb="34">
      <t>サクセイ</t>
    </rPh>
    <rPh sb="40" eb="42">
      <t>ジドウ</t>
    </rPh>
    <rPh sb="42" eb="43">
      <t>クルマ</t>
    </rPh>
    <phoneticPr fontId="3"/>
  </si>
  <si>
    <t>　　　等取付用立札・看板作成証明書とともに選挙の期日後速やかに提出してください。</t>
    <rPh sb="3" eb="4">
      <t>トウ</t>
    </rPh>
    <rPh sb="4" eb="6">
      <t>トリツケ</t>
    </rPh>
    <rPh sb="6" eb="7">
      <t>ヨウ</t>
    </rPh>
    <rPh sb="7" eb="9">
      <t>タテフダ</t>
    </rPh>
    <rPh sb="10" eb="12">
      <t>カンバン</t>
    </rPh>
    <rPh sb="12" eb="14">
      <t>サクセイ</t>
    </rPh>
    <rPh sb="14" eb="17">
      <t>ショウメイショ</t>
    </rPh>
    <phoneticPr fontId="3"/>
  </si>
  <si>
    <t xml:space="preserve">    ２　この申請書は、個人演説会場用立札・看板作成数について公費負担の対象となるものの</t>
    <rPh sb="13" eb="15">
      <t>コジン</t>
    </rPh>
    <rPh sb="15" eb="17">
      <t>エンゼツ</t>
    </rPh>
    <rPh sb="17" eb="18">
      <t>カイ</t>
    </rPh>
    <rPh sb="18" eb="19">
      <t>バ</t>
    </rPh>
    <rPh sb="19" eb="20">
      <t>ヨウ</t>
    </rPh>
    <rPh sb="20" eb="22">
      <t>タテフダ</t>
    </rPh>
    <rPh sb="23" eb="25">
      <t>カンバン</t>
    </rPh>
    <phoneticPr fontId="3"/>
  </si>
  <si>
    <t>備考１　この確認書は、個人演説会場用立札・看板作成数について確認を受けた候補者から立札</t>
    <rPh sb="11" eb="13">
      <t>コジン</t>
    </rPh>
    <rPh sb="13" eb="15">
      <t>エンゼツ</t>
    </rPh>
    <rPh sb="15" eb="17">
      <t>カイジョウ</t>
    </rPh>
    <rPh sb="17" eb="18">
      <t>ヨウ</t>
    </rPh>
    <rPh sb="18" eb="20">
      <t>タテフダ</t>
    </rPh>
    <rPh sb="21" eb="23">
      <t>カンバン</t>
    </rPh>
    <rPh sb="41" eb="42">
      <t>タ</t>
    </rPh>
    <rPh sb="42" eb="43">
      <t>フダ</t>
    </rPh>
    <phoneticPr fontId="3"/>
  </si>
  <si>
    <t>　　　・看板作成業者に提出してください。</t>
    <rPh sb="4" eb="6">
      <t>カンバン</t>
    </rPh>
    <rPh sb="6" eb="8">
      <t>サクセイ</t>
    </rPh>
    <rPh sb="8" eb="10">
      <t>ギョウシャ</t>
    </rPh>
    <rPh sb="11" eb="13">
      <t>テイシュツ</t>
    </rPh>
    <phoneticPr fontId="3"/>
  </si>
  <si>
    <t xml:space="preserve">    ２　この確認書を受領した立札・看板作成業者は、公費の支払の請求をする場合には、個人</t>
    <rPh sb="16" eb="18">
      <t>タテフダ</t>
    </rPh>
    <rPh sb="19" eb="21">
      <t>カンバン</t>
    </rPh>
    <rPh sb="21" eb="23">
      <t>サクセイ</t>
    </rPh>
    <rPh sb="43" eb="45">
      <t>コジン</t>
    </rPh>
    <phoneticPr fontId="3"/>
  </si>
  <si>
    <t>　　　演説会場用立札・看板作成証明書とともに当該確認書を請求書に添付してください。</t>
    <rPh sb="3" eb="5">
      <t>エンゼツ</t>
    </rPh>
    <rPh sb="5" eb="7">
      <t>カイジョウ</t>
    </rPh>
    <rPh sb="7" eb="8">
      <t>ヨウ</t>
    </rPh>
    <rPh sb="8" eb="10">
      <t>タテフダ</t>
    </rPh>
    <rPh sb="11" eb="13">
      <t>カンバン</t>
    </rPh>
    <rPh sb="13" eb="15">
      <t>サクセイ</t>
    </rPh>
    <rPh sb="15" eb="18">
      <t>ショウメイショ</t>
    </rPh>
    <phoneticPr fontId="3"/>
  </si>
  <si>
    <t>備考１　この請求書は、候補者から受領した個人演説会場用立札・看板作成数確認書及び個人演</t>
    <rPh sb="20" eb="22">
      <t>コジン</t>
    </rPh>
    <rPh sb="22" eb="24">
      <t>エンゼツ</t>
    </rPh>
    <rPh sb="24" eb="26">
      <t>カイジョウ</t>
    </rPh>
    <rPh sb="26" eb="27">
      <t>ヨウ</t>
    </rPh>
    <rPh sb="27" eb="29">
      <t>タテフダ</t>
    </rPh>
    <rPh sb="30" eb="32">
      <t>カンバン</t>
    </rPh>
    <rPh sb="32" eb="34">
      <t>サクセイ</t>
    </rPh>
    <rPh sb="40" eb="42">
      <t>コジン</t>
    </rPh>
    <rPh sb="42" eb="43">
      <t>エン</t>
    </rPh>
    <phoneticPr fontId="3"/>
  </si>
  <si>
    <t>　　　説会場用立札・看板作成証明書とともに選挙の期日後速やかに提出してください。</t>
    <rPh sb="3" eb="4">
      <t>セツ</t>
    </rPh>
    <rPh sb="4" eb="6">
      <t>カイジョウ</t>
    </rPh>
    <rPh sb="6" eb="7">
      <t>ヨウ</t>
    </rPh>
    <rPh sb="7" eb="9">
      <t>タテフダ</t>
    </rPh>
    <rPh sb="10" eb="12">
      <t>カンバン</t>
    </rPh>
    <rPh sb="12" eb="14">
      <t>サクセイ</t>
    </rPh>
    <rPh sb="14" eb="17">
      <t>ショウメイショ</t>
    </rPh>
    <phoneticPr fontId="3"/>
  </si>
  <si>
    <t>備考１　この申請書は、ポスター作成業者ごとに別々に候補者から青森県選挙管理委員会に提出</t>
    <rPh sb="41" eb="43">
      <t>テイシュツ</t>
    </rPh>
    <phoneticPr fontId="3"/>
  </si>
  <si>
    <t xml:space="preserve">    ２　この申請書は、ポスター作成枚数について公費負担の対象となるものの確認を受けるた</t>
    <phoneticPr fontId="3"/>
  </si>
  <si>
    <t xml:space="preserve">    ３　「前回までの累積枚数」には、他のポスター作成業者によって作成された枚数をも含め</t>
    <rPh sb="43" eb="44">
      <t>フク</t>
    </rPh>
    <phoneticPr fontId="3"/>
  </si>
  <si>
    <t>備考１　この確認書は、ポスター作成枚数について確認を受けた候補者からポスター作成業者に</t>
    <rPh sb="41" eb="42">
      <t>シャ</t>
    </rPh>
    <phoneticPr fontId="3"/>
  </si>
  <si>
    <t xml:space="preserve">    ２　この確認書を受領したポスター作成業者は、公費の支払の請求をする場合には、ポスタ</t>
    <phoneticPr fontId="3"/>
  </si>
  <si>
    <t>　　　ー作成証明書とともに当該確認書を請求書に添付してください。</t>
    <phoneticPr fontId="3"/>
  </si>
  <si>
    <t xml:space="preserve">    ３　この確認書に記載された候補者について供託物が没収された場合には、ポスター作成業</t>
    <rPh sb="42" eb="44">
      <t>サクセイ</t>
    </rPh>
    <rPh sb="44" eb="45">
      <t>ギョウ</t>
    </rPh>
    <phoneticPr fontId="3"/>
  </si>
  <si>
    <t>備考１　この証明書は、作成の実績に基づいて、ポスター作成業者ごとに別々に作成し、候補者からポス</t>
    <rPh sb="11" eb="13">
      <t>サクセイ</t>
    </rPh>
    <rPh sb="14" eb="16">
      <t>ジッセキ</t>
    </rPh>
    <rPh sb="17" eb="18">
      <t>モト</t>
    </rPh>
    <phoneticPr fontId="3"/>
  </si>
  <si>
    <t>　　　ター作成業者に提出してください。</t>
    <phoneticPr fontId="3"/>
  </si>
  <si>
    <t xml:space="preserve">    ２　ポスター作成業者が青森県に支払を請求するときは、この証明書を請求書に添付してください。</t>
    <phoneticPr fontId="3"/>
  </si>
  <si>
    <t xml:space="preserve">    ３　この証明書を発行した候補者について供託物が没収された場合には、ポスター作成業者は、青森　　</t>
    <rPh sb="47" eb="49">
      <t>アオモリ</t>
    </rPh>
    <phoneticPr fontId="3"/>
  </si>
  <si>
    <t xml:space="preserve">    ４　１人の候補者を通じて公費負担の対象となる枚数及びそれぞれの契約に基づく公費負担の限度額</t>
    <rPh sb="46" eb="48">
      <t>ゲンド</t>
    </rPh>
    <rPh sb="48" eb="49">
      <t>ガク</t>
    </rPh>
    <phoneticPr fontId="3"/>
  </si>
  <si>
    <t>　　　は、次のとおりです。</t>
    <phoneticPr fontId="3"/>
  </si>
  <si>
    <t>　　る場合には、委任状の提示又は提出及び当該代理人の本人確認書類の提示又は提出を行</t>
    <rPh sb="3" eb="5">
      <t>バアイ</t>
    </rPh>
    <rPh sb="8" eb="11">
      <t>イニンジョウ</t>
    </rPh>
    <rPh sb="12" eb="14">
      <t>テイジ</t>
    </rPh>
    <rPh sb="14" eb="15">
      <t>マタ</t>
    </rPh>
    <rPh sb="16" eb="18">
      <t>テイシュツ</t>
    </rPh>
    <rPh sb="18" eb="19">
      <t>オヨ</t>
    </rPh>
    <rPh sb="20" eb="22">
      <t>トウガイ</t>
    </rPh>
    <rPh sb="22" eb="24">
      <t>ダイリ</t>
    </rPh>
    <rPh sb="24" eb="25">
      <t>ヒト</t>
    </rPh>
    <rPh sb="26" eb="28">
      <t>ホンニン</t>
    </rPh>
    <rPh sb="28" eb="30">
      <t>カクニン</t>
    </rPh>
    <rPh sb="30" eb="32">
      <t>ショルイ</t>
    </rPh>
    <rPh sb="33" eb="35">
      <t>テイジ</t>
    </rPh>
    <rPh sb="35" eb="36">
      <t>マタ</t>
    </rPh>
    <rPh sb="37" eb="39">
      <t>テイシュツ</t>
    </rPh>
    <rPh sb="40" eb="41">
      <t>オコナ</t>
    </rPh>
    <phoneticPr fontId="3"/>
  </si>
  <si>
    <t>　　ってください。ただし、政党その他の政治団体の代表者本人の署名や記名押印がある場</t>
    <rPh sb="13" eb="15">
      <t>セイトウ</t>
    </rPh>
    <rPh sb="17" eb="18">
      <t>タ</t>
    </rPh>
    <rPh sb="19" eb="21">
      <t>セイジ</t>
    </rPh>
    <rPh sb="21" eb="23">
      <t>ダンタイ</t>
    </rPh>
    <rPh sb="24" eb="27">
      <t>ダイヒョウシャ</t>
    </rPh>
    <rPh sb="27" eb="29">
      <t>ホンニン</t>
    </rPh>
    <rPh sb="30" eb="32">
      <t>ショメイ</t>
    </rPh>
    <rPh sb="33" eb="35">
      <t>キメイ</t>
    </rPh>
    <rPh sb="35" eb="37">
      <t>オウイン</t>
    </rPh>
    <rPh sb="40" eb="41">
      <t>バ</t>
    </rPh>
    <phoneticPr fontId="3"/>
  </si>
  <si>
    <t>　　合はこの限りではありません。</t>
    <rPh sb="2" eb="3">
      <t>ゴウ</t>
    </rPh>
    <rPh sb="6" eb="7">
      <t>カギ</t>
    </rPh>
    <phoneticPr fontId="3"/>
  </si>
  <si>
    <t>における届出等について、私に代わって届出等に関する事務を行うものであることを</t>
    <rPh sb="4" eb="5">
      <t>トド</t>
    </rPh>
    <rPh sb="5" eb="6">
      <t>デ</t>
    </rPh>
    <rPh sb="6" eb="7">
      <t>トウ</t>
    </rPh>
    <rPh sb="12" eb="13">
      <t>ワタシ</t>
    </rPh>
    <rPh sb="14" eb="15">
      <t>カ</t>
    </rPh>
    <rPh sb="18" eb="19">
      <t>トド</t>
    </rPh>
    <rPh sb="19" eb="20">
      <t>デ</t>
    </rPh>
    <rPh sb="20" eb="21">
      <t>トウ</t>
    </rPh>
    <rPh sb="22" eb="23">
      <t>カン</t>
    </rPh>
    <rPh sb="25" eb="27">
      <t>ジム</t>
    </rPh>
    <rPh sb="28" eb="29">
      <t>オコナ</t>
    </rPh>
    <phoneticPr fontId="3"/>
  </si>
  <si>
    <t>証明します。</t>
    <rPh sb="0" eb="2">
      <t>ショウメイ</t>
    </rPh>
    <phoneticPr fontId="3"/>
  </si>
  <si>
    <r>
      <t>　上記の者は、</t>
    </r>
    <r>
      <rPr>
        <sz val="12"/>
        <color indexed="10"/>
        <rFont val="ＭＳ ゴシック"/>
        <family val="3"/>
        <charset val="128"/>
      </rPr>
      <t>（候補者氏名）</t>
    </r>
    <rPh sb="1" eb="3">
      <t>ジョウキ</t>
    </rPh>
    <rPh sb="4" eb="5">
      <t>シャ</t>
    </rPh>
    <rPh sb="8" eb="11">
      <t>コウホシャ</t>
    </rPh>
    <rPh sb="11" eb="13">
      <t>シメイ</t>
    </rPh>
    <phoneticPr fontId="3"/>
  </si>
  <si>
    <t>（備考）候補者氏名は記名押印又は署名とし、署名は必ず候補者本人が自署してください。</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3"/>
  </si>
  <si>
    <t>４　候補者本人が届け出る場合には、本人確認書類の提示又は提出を、代理人が届け出る</t>
    <rPh sb="2" eb="5">
      <t>コウホシャ</t>
    </rPh>
    <rPh sb="5" eb="7">
      <t>ホンニン</t>
    </rPh>
    <rPh sb="8" eb="9">
      <t>トド</t>
    </rPh>
    <rPh sb="10" eb="11">
      <t>デ</t>
    </rPh>
    <rPh sb="12" eb="14">
      <t>バアイ</t>
    </rPh>
    <rPh sb="17" eb="19">
      <t>ホンニン</t>
    </rPh>
    <rPh sb="19" eb="21">
      <t>カクニン</t>
    </rPh>
    <rPh sb="21" eb="23">
      <t>ショルイ</t>
    </rPh>
    <rPh sb="24" eb="26">
      <t>テイジ</t>
    </rPh>
    <rPh sb="26" eb="27">
      <t>マタ</t>
    </rPh>
    <rPh sb="28" eb="30">
      <t>テイシュツ</t>
    </rPh>
    <rPh sb="32" eb="35">
      <t>ダイリニン</t>
    </rPh>
    <rPh sb="36" eb="37">
      <t>トド</t>
    </rPh>
    <rPh sb="38" eb="39">
      <t>デ</t>
    </rPh>
    <phoneticPr fontId="3"/>
  </si>
  <si>
    <t>１　「生年月日」欄の年齢は、選挙の期日現在の満年齢を記載しなければなりません。</t>
    <phoneticPr fontId="3"/>
  </si>
  <si>
    <t>　場合には、委任状の提示又は提出及び当該代理人の本人確認書類の提示又は提出を行っ</t>
    <rPh sb="1" eb="3">
      <t>バアイ</t>
    </rPh>
    <rPh sb="6" eb="9">
      <t>イニンジョウ</t>
    </rPh>
    <rPh sb="10" eb="12">
      <t>テイジ</t>
    </rPh>
    <rPh sb="12" eb="13">
      <t>マタ</t>
    </rPh>
    <rPh sb="14" eb="16">
      <t>テイシュツ</t>
    </rPh>
    <rPh sb="16" eb="17">
      <t>オヨ</t>
    </rPh>
    <rPh sb="18" eb="20">
      <t>トウガイ</t>
    </rPh>
    <rPh sb="20" eb="23">
      <t>ダイリニン</t>
    </rPh>
    <rPh sb="24" eb="26">
      <t>ホンニン</t>
    </rPh>
    <rPh sb="26" eb="28">
      <t>カクニン</t>
    </rPh>
    <rPh sb="28" eb="30">
      <t>ショルイ</t>
    </rPh>
    <rPh sb="31" eb="33">
      <t>テイジ</t>
    </rPh>
    <rPh sb="33" eb="34">
      <t>マタ</t>
    </rPh>
    <rPh sb="35" eb="37">
      <t>テイシュツ</t>
    </rPh>
    <rPh sb="38" eb="39">
      <t>オコナ</t>
    </rPh>
    <phoneticPr fontId="3"/>
  </si>
  <si>
    <t>　てください。ただし、候補者本人の署名や記名押印がある場合はこの限りではありませ</t>
    <rPh sb="11" eb="14">
      <t>コウホシャ</t>
    </rPh>
    <rPh sb="14" eb="16">
      <t>ホンニン</t>
    </rPh>
    <rPh sb="17" eb="19">
      <t>ショメイ</t>
    </rPh>
    <rPh sb="20" eb="22">
      <t>キメイ</t>
    </rPh>
    <rPh sb="22" eb="24">
      <t>オウイン</t>
    </rPh>
    <rPh sb="27" eb="29">
      <t>バアイ</t>
    </rPh>
    <rPh sb="32" eb="33">
      <t>カギ</t>
    </rPh>
    <phoneticPr fontId="3"/>
  </si>
  <si>
    <t>　ん。</t>
    <phoneticPr fontId="3"/>
  </si>
  <si>
    <t>（備考）選任した者本人が届け出る場合には、本人確認書類の提示又は提出を、代理人が届</t>
    <rPh sb="1" eb="3">
      <t>ビコウ</t>
    </rPh>
    <rPh sb="4" eb="6">
      <t>センニン</t>
    </rPh>
    <rPh sb="8" eb="9">
      <t>シャ</t>
    </rPh>
    <rPh sb="9" eb="11">
      <t>ホンニン</t>
    </rPh>
    <rPh sb="12" eb="13">
      <t>トド</t>
    </rPh>
    <rPh sb="14" eb="15">
      <t>デ</t>
    </rPh>
    <rPh sb="16" eb="18">
      <t>バアイ</t>
    </rPh>
    <rPh sb="21" eb="23">
      <t>ホンニン</t>
    </rPh>
    <rPh sb="23" eb="25">
      <t>カクニン</t>
    </rPh>
    <rPh sb="25" eb="27">
      <t>ショルイ</t>
    </rPh>
    <rPh sb="28" eb="30">
      <t>テイジ</t>
    </rPh>
    <rPh sb="30" eb="31">
      <t>マタ</t>
    </rPh>
    <rPh sb="32" eb="34">
      <t>テイシュツ</t>
    </rPh>
    <rPh sb="36" eb="38">
      <t>ダイリ</t>
    </rPh>
    <rPh sb="38" eb="39">
      <t>ヒト</t>
    </rPh>
    <rPh sb="40" eb="41">
      <t>トド</t>
    </rPh>
    <phoneticPr fontId="3"/>
  </si>
  <si>
    <t>　　け出る場合には、委任状の提示又は提出及び当該代理人の本人確認書類の提示又は提出</t>
    <rPh sb="3" eb="4">
      <t>デ</t>
    </rPh>
    <rPh sb="5" eb="7">
      <t>バアイ</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3"/>
  </si>
  <si>
    <t>　　を行ってください。ただし、選任した者本人の署名や記名押印がある場合はこの限りで</t>
    <rPh sb="3" eb="4">
      <t>オコナ</t>
    </rPh>
    <rPh sb="15" eb="17">
      <t>センニン</t>
    </rPh>
    <rPh sb="19" eb="20">
      <t>シャ</t>
    </rPh>
    <rPh sb="20" eb="22">
      <t>ホンニン</t>
    </rPh>
    <rPh sb="23" eb="25">
      <t>ショメイ</t>
    </rPh>
    <rPh sb="26" eb="28">
      <t>キメイ</t>
    </rPh>
    <rPh sb="28" eb="30">
      <t>オウイン</t>
    </rPh>
    <rPh sb="33" eb="35">
      <t>バアイ</t>
    </rPh>
    <rPh sb="38" eb="39">
      <t>カギ</t>
    </rPh>
    <phoneticPr fontId="3"/>
  </si>
  <si>
    <t>　　はありません。</t>
    <phoneticPr fontId="3"/>
  </si>
  <si>
    <t>（備考）候補者本人が申請する場合には、本人確認書類の提示又は提出を、代理人が申請</t>
    <rPh sb="1" eb="3">
      <t>ビコウ</t>
    </rPh>
    <rPh sb="4" eb="7">
      <t>コウホシャ</t>
    </rPh>
    <rPh sb="7" eb="9">
      <t>ホンニン</t>
    </rPh>
    <rPh sb="10" eb="12">
      <t>シンセイ</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シンセイ</t>
    </rPh>
    <phoneticPr fontId="3"/>
  </si>
  <si>
    <t>　　する場合には、委任状の提示又は提出及び当該代理人の本人確認書類の提示又は提出</t>
    <rPh sb="4" eb="6">
      <t>バアイ</t>
    </rPh>
    <rPh sb="9" eb="12">
      <t>イニンジョウ</t>
    </rPh>
    <rPh sb="13" eb="15">
      <t>テイジ</t>
    </rPh>
    <rPh sb="15" eb="16">
      <t>マタ</t>
    </rPh>
    <rPh sb="17" eb="19">
      <t>テイシュツ</t>
    </rPh>
    <rPh sb="19" eb="20">
      <t>オヨ</t>
    </rPh>
    <rPh sb="21" eb="23">
      <t>トウガイ</t>
    </rPh>
    <rPh sb="23" eb="26">
      <t>ダイリニン</t>
    </rPh>
    <rPh sb="27" eb="29">
      <t>ホンニン</t>
    </rPh>
    <rPh sb="29" eb="31">
      <t>カクニン</t>
    </rPh>
    <rPh sb="31" eb="33">
      <t>ショルイ</t>
    </rPh>
    <rPh sb="34" eb="36">
      <t>テイジ</t>
    </rPh>
    <rPh sb="36" eb="37">
      <t>マタ</t>
    </rPh>
    <rPh sb="38" eb="40">
      <t>テイシュツ</t>
    </rPh>
    <phoneticPr fontId="3"/>
  </si>
  <si>
    <t>　　を行ってください。ただし、候補者本人の署名や記名押印がある場合はこの限りでは</t>
    <rPh sb="3" eb="4">
      <t>オコナ</t>
    </rPh>
    <rPh sb="15" eb="18">
      <t>コウホシャ</t>
    </rPh>
    <rPh sb="18" eb="20">
      <t>ホンニン</t>
    </rPh>
    <rPh sb="21" eb="23">
      <t>ショメイ</t>
    </rPh>
    <rPh sb="24" eb="26">
      <t>キメイ</t>
    </rPh>
    <rPh sb="26" eb="28">
      <t>オウイン</t>
    </rPh>
    <rPh sb="31" eb="33">
      <t>バアイ</t>
    </rPh>
    <rPh sb="36" eb="37">
      <t>カギ</t>
    </rPh>
    <phoneticPr fontId="3"/>
  </si>
  <si>
    <t>　　ありません。</t>
    <phoneticPr fontId="3"/>
  </si>
  <si>
    <t>（備考）候補者本人が申請する場合には、本人確認書類の提示又は提出を、代理人が申請する場合</t>
    <rPh sb="1" eb="3">
      <t>ビコウ</t>
    </rPh>
    <rPh sb="4" eb="7">
      <t>コウホシャ</t>
    </rPh>
    <rPh sb="7" eb="9">
      <t>ホンニン</t>
    </rPh>
    <rPh sb="10" eb="12">
      <t>シンセイ</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シンセイ</t>
    </rPh>
    <rPh sb="42" eb="44">
      <t>バアイ</t>
    </rPh>
    <phoneticPr fontId="3"/>
  </si>
  <si>
    <t>　　には、委任状の提示又は提出及び当該代理人の本人確認書類の提示又は提出を行ってください。</t>
    <rPh sb="5" eb="8">
      <t>イニンジョウ</t>
    </rPh>
    <rPh sb="9" eb="11">
      <t>テイジ</t>
    </rPh>
    <rPh sb="11" eb="12">
      <t>マタ</t>
    </rPh>
    <rPh sb="13" eb="15">
      <t>テイシュツ</t>
    </rPh>
    <rPh sb="15" eb="16">
      <t>オヨ</t>
    </rPh>
    <rPh sb="17" eb="19">
      <t>トウガイ</t>
    </rPh>
    <rPh sb="19" eb="22">
      <t>ダイリニン</t>
    </rPh>
    <rPh sb="23" eb="25">
      <t>ホンニン</t>
    </rPh>
    <rPh sb="25" eb="27">
      <t>カクニン</t>
    </rPh>
    <rPh sb="27" eb="29">
      <t>ショルイ</t>
    </rPh>
    <rPh sb="30" eb="32">
      <t>テイジ</t>
    </rPh>
    <rPh sb="32" eb="33">
      <t>マタ</t>
    </rPh>
    <rPh sb="34" eb="36">
      <t>テイシュツ</t>
    </rPh>
    <rPh sb="37" eb="38">
      <t>オコナ</t>
    </rPh>
    <phoneticPr fontId="3"/>
  </si>
  <si>
    <t>（備考）候補者本人が届け出る場合には、本人確認書類の提示又は提出を、代理人が届け</t>
    <rPh sb="1" eb="3">
      <t>ビコウ</t>
    </rPh>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phoneticPr fontId="3"/>
  </si>
  <si>
    <t>　　出る場合には、委任状の提示又は提出及び当該代理人の本人確認書類の提示又は提出</t>
    <rPh sb="2" eb="3">
      <t>デ</t>
    </rPh>
    <rPh sb="4" eb="6">
      <t>バアイ</t>
    </rPh>
    <rPh sb="9" eb="12">
      <t>イニンジョウ</t>
    </rPh>
    <rPh sb="13" eb="15">
      <t>テイジ</t>
    </rPh>
    <rPh sb="15" eb="16">
      <t>マタ</t>
    </rPh>
    <rPh sb="17" eb="19">
      <t>テイシュツ</t>
    </rPh>
    <rPh sb="19" eb="20">
      <t>オヨ</t>
    </rPh>
    <rPh sb="21" eb="23">
      <t>トウガイ</t>
    </rPh>
    <rPh sb="23" eb="26">
      <t>ダイリニン</t>
    </rPh>
    <rPh sb="27" eb="29">
      <t>ホンニン</t>
    </rPh>
    <rPh sb="29" eb="31">
      <t>カクニン</t>
    </rPh>
    <rPh sb="31" eb="33">
      <t>ショルイ</t>
    </rPh>
    <rPh sb="34" eb="36">
      <t>テイジ</t>
    </rPh>
    <rPh sb="36" eb="37">
      <t>マタ</t>
    </rPh>
    <rPh sb="38" eb="40">
      <t>テイシュツ</t>
    </rPh>
    <phoneticPr fontId="3"/>
  </si>
  <si>
    <t>（備考）候補者本人が申し出る場合には、本人確認書類の提示又は提出を、代理人が申し</t>
    <rPh sb="1" eb="3">
      <t>ビコウ</t>
    </rPh>
    <rPh sb="4" eb="7">
      <t>コウホシャ</t>
    </rPh>
    <rPh sb="7" eb="9">
      <t>ホンニン</t>
    </rPh>
    <rPh sb="10" eb="11">
      <t>モウ</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モウ</t>
    </rPh>
    <phoneticPr fontId="3"/>
  </si>
  <si>
    <t>　　４　候補者本人が届け出る場合には、本人確認書類の提示又は提出を、代理人が届け出る場合には、委</t>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rPh sb="40" eb="41">
      <t>デ</t>
    </rPh>
    <rPh sb="42" eb="44">
      <t>バアイ</t>
    </rPh>
    <rPh sb="47" eb="48">
      <t>イ</t>
    </rPh>
    <phoneticPr fontId="3"/>
  </si>
  <si>
    <t xml:space="preserve">    ６　契約業者等（法人の場合は代表者）本人が提出する場合には、本人確認書類の提示又は提出</t>
    <rPh sb="6" eb="8">
      <t>ケイヤク</t>
    </rPh>
    <rPh sb="8" eb="10">
      <t>ギョウシャ</t>
    </rPh>
    <rPh sb="10" eb="11">
      <t>トウ</t>
    </rPh>
    <rPh sb="12" eb="14">
      <t>ホウジン</t>
    </rPh>
    <rPh sb="15" eb="17">
      <t>バアイ</t>
    </rPh>
    <rPh sb="18" eb="21">
      <t>ダイヒョウシャ</t>
    </rPh>
    <rPh sb="22" eb="24">
      <t>ホンニン</t>
    </rPh>
    <rPh sb="25" eb="27">
      <t>テイシュツ</t>
    </rPh>
    <rPh sb="29" eb="31">
      <t>バアイ</t>
    </rPh>
    <rPh sb="34" eb="36">
      <t>ホンニン</t>
    </rPh>
    <rPh sb="36" eb="38">
      <t>カクニン</t>
    </rPh>
    <rPh sb="38" eb="40">
      <t>ショルイ</t>
    </rPh>
    <rPh sb="41" eb="43">
      <t>テイジ</t>
    </rPh>
    <rPh sb="43" eb="44">
      <t>マタ</t>
    </rPh>
    <rPh sb="45" eb="47">
      <t>テイシュツ</t>
    </rPh>
    <phoneticPr fontId="3"/>
  </si>
  <si>
    <t>　　　を、代理人が提出する場合には、委任状の提示又は提出及び当該代理人の本人確認書類の提示</t>
    <rPh sb="5" eb="8">
      <t>ダイリニン</t>
    </rPh>
    <rPh sb="9" eb="11">
      <t>テイシュツ</t>
    </rPh>
    <rPh sb="13" eb="15">
      <t>バアイ</t>
    </rPh>
    <rPh sb="18" eb="21">
      <t>イニンジョウ</t>
    </rPh>
    <rPh sb="22" eb="24">
      <t>テイジ</t>
    </rPh>
    <rPh sb="24" eb="25">
      <t>マタ</t>
    </rPh>
    <rPh sb="26" eb="28">
      <t>テイシュツ</t>
    </rPh>
    <rPh sb="28" eb="29">
      <t>オヨ</t>
    </rPh>
    <rPh sb="30" eb="32">
      <t>トウガイ</t>
    </rPh>
    <rPh sb="32" eb="35">
      <t>ダイリニン</t>
    </rPh>
    <rPh sb="36" eb="38">
      <t>ホンニン</t>
    </rPh>
    <rPh sb="38" eb="40">
      <t>カクニン</t>
    </rPh>
    <rPh sb="40" eb="42">
      <t>ショルイ</t>
    </rPh>
    <rPh sb="43" eb="45">
      <t>テイジ</t>
    </rPh>
    <phoneticPr fontId="3"/>
  </si>
  <si>
    <t>　　　又は提出を行ってください。ただし、契約業者等（法人の場合は代表者）本人の署名や記名押</t>
    <rPh sb="3" eb="4">
      <t>マタ</t>
    </rPh>
    <rPh sb="5" eb="7">
      <t>テイシュツ</t>
    </rPh>
    <rPh sb="8" eb="9">
      <t>オコナ</t>
    </rPh>
    <rPh sb="20" eb="22">
      <t>ケイヤク</t>
    </rPh>
    <rPh sb="22" eb="24">
      <t>ギョウシャ</t>
    </rPh>
    <rPh sb="24" eb="25">
      <t>トウ</t>
    </rPh>
    <rPh sb="26" eb="28">
      <t>ホウジン</t>
    </rPh>
    <rPh sb="29" eb="31">
      <t>バアイ</t>
    </rPh>
    <rPh sb="32" eb="35">
      <t>ダイヒョウシャ</t>
    </rPh>
    <rPh sb="36" eb="38">
      <t>ホンニン</t>
    </rPh>
    <rPh sb="39" eb="41">
      <t>ショメイ</t>
    </rPh>
    <rPh sb="42" eb="44">
      <t>キメイ</t>
    </rPh>
    <rPh sb="44" eb="45">
      <t>オ</t>
    </rPh>
    <phoneticPr fontId="3"/>
  </si>
  <si>
    <t>　　　印がある場合はこの限りではありません。</t>
    <rPh sb="3" eb="4">
      <t>イン</t>
    </rPh>
    <rPh sb="7" eb="9">
      <t>バアイ</t>
    </rPh>
    <rPh sb="12" eb="13">
      <t>カギ</t>
    </rPh>
    <phoneticPr fontId="3"/>
  </si>
  <si>
    <t>R</t>
    <phoneticPr fontId="3"/>
  </si>
  <si>
    <t>男</t>
  </si>
  <si>
    <t>執行日</t>
    <rPh sb="0" eb="2">
      <t>シッコウ</t>
    </rPh>
    <rPh sb="2" eb="3">
      <t>ビ</t>
    </rPh>
    <phoneticPr fontId="3"/>
  </si>
  <si>
    <t>⇒執行日の入力忘れない</t>
    <rPh sb="1" eb="3">
      <t>シッコウ</t>
    </rPh>
    <rPh sb="3" eb="4">
      <t>ビ</t>
    </rPh>
    <rPh sb="5" eb="7">
      <t>ニュウリョク</t>
    </rPh>
    <rPh sb="7" eb="8">
      <t>ワス</t>
    </rPh>
    <phoneticPr fontId="3"/>
  </si>
  <si>
    <t>執行の衆議院小</t>
    <phoneticPr fontId="3"/>
  </si>
  <si>
    <t>執行の衆議院小選挙区選出議員選挙の</t>
    <phoneticPr fontId="3"/>
  </si>
  <si>
    <t>弘前市</t>
  </si>
  <si>
    <t>むつ市</t>
  </si>
  <si>
    <t>公職選挙法第１６８条第１項の規定により、</t>
    <phoneticPr fontId="3"/>
  </si>
  <si>
    <t>執行の衆議院</t>
    <phoneticPr fontId="3"/>
  </si>
  <si>
    <t>の</t>
    <phoneticPr fontId="3"/>
  </si>
  <si>
    <t>執行の衆議院小選挙区選出議員選挙</t>
    <phoneticPr fontId="3"/>
  </si>
  <si>
    <t>←　昭和はS、平成はH、令和はRを選択</t>
    <rPh sb="2" eb="4">
      <t>ショウワ</t>
    </rPh>
    <rPh sb="7" eb="9">
      <t>ヘイセイ</t>
    </rPh>
    <rPh sb="12" eb="14">
      <t>レイワ</t>
    </rPh>
    <rPh sb="17" eb="19">
      <t>センタク</t>
    </rPh>
    <phoneticPr fontId="3"/>
  </si>
  <si>
    <t xml:space="preserve">      (2) (1)以外の場合                                            　16,100円</t>
    <phoneticPr fontId="3"/>
  </si>
  <si>
    <t>35,000枚</t>
    <rPh sb="6" eb="7">
      <t>マイ</t>
    </rPh>
    <phoneticPr fontId="3"/>
  </si>
  <si>
    <t xml:space="preserve">      (1) 枚　数　　70,000枚</t>
    <phoneticPr fontId="3"/>
  </si>
  <si>
    <t>　　　料代確認書に記載された「確認金額」の範囲内に限られます。</t>
    <rPh sb="3" eb="4">
      <t>リョウ</t>
    </rPh>
    <rPh sb="4" eb="5">
      <t>ダイ</t>
    </rPh>
    <rPh sb="5" eb="8">
      <t>カクニンショ</t>
    </rPh>
    <rPh sb="9" eb="11">
      <t>キサイ</t>
    </rPh>
    <rPh sb="15" eb="17">
      <t>カクニン</t>
    </rPh>
    <rPh sb="17" eb="19">
      <t>キンガク</t>
    </rPh>
    <rPh sb="21" eb="24">
      <t>ハンイナイ</t>
    </rPh>
    <rPh sb="25" eb="26">
      <t>カギ</t>
    </rPh>
    <phoneticPr fontId="3"/>
  </si>
  <si>
    <t>候補者経歴書は、ＮＨＫ青森放送局から提供のあった様式をご利用ください</t>
    <rPh sb="0" eb="3">
      <t>コウホシャ</t>
    </rPh>
    <rPh sb="3" eb="6">
      <t>ケイレキショ</t>
    </rPh>
    <rPh sb="11" eb="13">
      <t>アオモリ</t>
    </rPh>
    <rPh sb="13" eb="16">
      <t>ホウソウキョク</t>
    </rPh>
    <rPh sb="18" eb="20">
      <t>テイキョウ</t>
    </rPh>
    <rPh sb="24" eb="26">
      <t>ヨウシキ</t>
    </rPh>
    <rPh sb="28" eb="30">
      <t>リヨウ</t>
    </rPh>
    <phoneticPr fontId="3"/>
  </si>
  <si>
    <t>燃料の供給を受ける選挙運動用自動車の自動車登録番号</t>
    <phoneticPr fontId="3"/>
  </si>
  <si>
    <t>1</t>
    <phoneticPr fontId="3"/>
  </si>
  <si>
    <t>　私は、公職選挙法第８６条の８（被選挙権のない者等の立候補の禁止）第１項、第８７条</t>
    <rPh sb="16" eb="20">
      <t>ヒセンキョケン</t>
    </rPh>
    <rPh sb="23" eb="24">
      <t>シャ</t>
    </rPh>
    <rPh sb="24" eb="25">
      <t>トウ</t>
    </rPh>
    <rPh sb="26" eb="29">
      <t>リッコウホ</t>
    </rPh>
    <rPh sb="30" eb="32">
      <t>キンシ</t>
    </rPh>
    <rPh sb="37" eb="38">
      <t>ダイ</t>
    </rPh>
    <rPh sb="40" eb="41">
      <t>ジョウ</t>
    </rPh>
    <phoneticPr fontId="3"/>
  </si>
  <si>
    <t>（重複立候補等の禁止）第１項若しくは第２項、第８７条の２（衆議院小選挙区選出議員又</t>
    <rPh sb="1" eb="3">
      <t>ジュウフク</t>
    </rPh>
    <rPh sb="3" eb="6">
      <t>リッコウホ</t>
    </rPh>
    <rPh sb="6" eb="7">
      <t>トウ</t>
    </rPh>
    <rPh sb="8" eb="10">
      <t>キンシ</t>
    </rPh>
    <rPh sb="11" eb="12">
      <t>ダイ</t>
    </rPh>
    <rPh sb="13" eb="14">
      <t>コウ</t>
    </rPh>
    <rPh sb="14" eb="15">
      <t>モ</t>
    </rPh>
    <rPh sb="18" eb="19">
      <t>ダイ</t>
    </rPh>
    <rPh sb="20" eb="21">
      <t>コウ</t>
    </rPh>
    <rPh sb="22" eb="23">
      <t>ダイ</t>
    </rPh>
    <rPh sb="25" eb="26">
      <t>ジョウ</t>
    </rPh>
    <rPh sb="29" eb="32">
      <t>シュウギイン</t>
    </rPh>
    <rPh sb="32" eb="36">
      <t>ショウセンキョク</t>
    </rPh>
    <rPh sb="36" eb="38">
      <t>センシュツ</t>
    </rPh>
    <rPh sb="38" eb="40">
      <t>ギイン</t>
    </rPh>
    <rPh sb="40" eb="41">
      <t>マタ</t>
    </rPh>
    <phoneticPr fontId="3"/>
  </si>
  <si>
    <t>は参議院選挙区選出議員たることを辞した者等の立候補制限）、第２５１条の２（総括主宰</t>
    <rPh sb="1" eb="4">
      <t>サンギイン</t>
    </rPh>
    <rPh sb="4" eb="7">
      <t>センキョク</t>
    </rPh>
    <rPh sb="7" eb="9">
      <t>センシュツ</t>
    </rPh>
    <rPh sb="9" eb="11">
      <t>ギイン</t>
    </rPh>
    <rPh sb="16" eb="17">
      <t>ジ</t>
    </rPh>
    <rPh sb="19" eb="20">
      <t>シャ</t>
    </rPh>
    <rPh sb="20" eb="21">
      <t>トウ</t>
    </rPh>
    <rPh sb="22" eb="25">
      <t>リッコウホ</t>
    </rPh>
    <rPh sb="25" eb="27">
      <t>セイゲン</t>
    </rPh>
    <rPh sb="29" eb="30">
      <t>ダイ</t>
    </rPh>
    <rPh sb="33" eb="34">
      <t>ジョウ</t>
    </rPh>
    <rPh sb="37" eb="39">
      <t>ソウカツ</t>
    </rPh>
    <rPh sb="39" eb="41">
      <t>シュサイ</t>
    </rPh>
    <phoneticPr fontId="3"/>
  </si>
  <si>
    <t>者、出納責任者等の選挙犯罪による公職の候補者等であった者の当選無効及び立候補の禁止）</t>
    <rPh sb="0" eb="1">
      <t>シャ</t>
    </rPh>
    <rPh sb="2" eb="4">
      <t>スイトウ</t>
    </rPh>
    <rPh sb="4" eb="7">
      <t>セキニンシャ</t>
    </rPh>
    <rPh sb="7" eb="8">
      <t>トウ</t>
    </rPh>
    <rPh sb="9" eb="11">
      <t>センキョ</t>
    </rPh>
    <rPh sb="11" eb="13">
      <t>ハンザイ</t>
    </rPh>
    <rPh sb="16" eb="18">
      <t>コウショク</t>
    </rPh>
    <rPh sb="19" eb="22">
      <t>コウホシャ</t>
    </rPh>
    <rPh sb="22" eb="23">
      <t>トウ</t>
    </rPh>
    <rPh sb="27" eb="28">
      <t>シャ</t>
    </rPh>
    <rPh sb="29" eb="31">
      <t>トウセン</t>
    </rPh>
    <rPh sb="31" eb="33">
      <t>ムコウ</t>
    </rPh>
    <rPh sb="33" eb="34">
      <t>オヨ</t>
    </rPh>
    <rPh sb="35" eb="38">
      <t>リッコウホ</t>
    </rPh>
    <rPh sb="39" eb="41">
      <t>キンシ</t>
    </rPh>
    <phoneticPr fontId="3"/>
  </si>
  <si>
    <t>又は第２５１条の３（組織的選挙運動管理者等の選挙犯罪による公職の候補者等であった者</t>
    <rPh sb="0" eb="1">
      <t>マタ</t>
    </rPh>
    <rPh sb="2" eb="3">
      <t>ダイ</t>
    </rPh>
    <rPh sb="6" eb="7">
      <t>ジョウ</t>
    </rPh>
    <rPh sb="10" eb="13">
      <t>ソシキテキ</t>
    </rPh>
    <rPh sb="13" eb="15">
      <t>センキョ</t>
    </rPh>
    <rPh sb="15" eb="17">
      <t>ウンドウ</t>
    </rPh>
    <rPh sb="17" eb="20">
      <t>カンリシャ</t>
    </rPh>
    <rPh sb="20" eb="21">
      <t>トウ</t>
    </rPh>
    <rPh sb="22" eb="24">
      <t>センキョ</t>
    </rPh>
    <rPh sb="24" eb="26">
      <t>ハンザイ</t>
    </rPh>
    <rPh sb="29" eb="31">
      <t>コウショク</t>
    </rPh>
    <rPh sb="32" eb="35">
      <t>コウホシャ</t>
    </rPh>
    <rPh sb="35" eb="36">
      <t>トウ</t>
    </rPh>
    <rPh sb="40" eb="41">
      <t>シャ</t>
    </rPh>
    <phoneticPr fontId="3"/>
  </si>
  <si>
    <t>の当選無効及び立候補の禁止）の規定により、</t>
    <rPh sb="1" eb="3">
      <t>トウセン</t>
    </rPh>
    <rPh sb="3" eb="5">
      <t>ムコウ</t>
    </rPh>
    <rPh sb="5" eb="6">
      <t>オヨ</t>
    </rPh>
    <rPh sb="7" eb="10">
      <t>リッコウホ</t>
    </rPh>
    <rPh sb="11" eb="13">
      <t>キンシ</t>
    </rPh>
    <rPh sb="15" eb="17">
      <t>キテイ</t>
    </rPh>
    <phoneticPr fontId="3"/>
  </si>
  <si>
    <t>Ｒ８衆議院小選挙区選出議員選挙立候補届出に係る提出書類作成支援ソフト（本人届出用）</t>
    <rPh sb="2" eb="5">
      <t>シュウギイン</t>
    </rPh>
    <rPh sb="5" eb="9">
      <t>ショウセンキョク</t>
    </rPh>
    <rPh sb="9" eb="11">
      <t>センシュツ</t>
    </rPh>
    <rPh sb="11" eb="13">
      <t>ギイン</t>
    </rPh>
    <rPh sb="13" eb="15">
      <t>センキョ</t>
    </rPh>
    <rPh sb="15" eb="18">
      <t>リッコウホ</t>
    </rPh>
    <rPh sb="18" eb="20">
      <t>トドケデ</t>
    </rPh>
    <rPh sb="21" eb="22">
      <t>カカ</t>
    </rPh>
    <rPh sb="23" eb="25">
      <t>テイシュツ</t>
    </rPh>
    <rPh sb="25" eb="27">
      <t>ショルイ</t>
    </rPh>
    <rPh sb="27" eb="29">
      <t>サクセイ</t>
    </rPh>
    <rPh sb="29" eb="31">
      <t>シエン</t>
    </rPh>
    <rPh sb="35" eb="37">
      <t>ホンニン</t>
    </rPh>
    <rPh sb="37" eb="39">
      <t>トドケデ</t>
    </rPh>
    <rPh sb="39" eb="40">
      <t>ヨウ</t>
    </rPh>
    <phoneticPr fontId="10"/>
  </si>
  <si>
    <t>請求書（ビラの作成）</t>
    <phoneticPr fontId="3"/>
  </si>
  <si>
    <t>令和8年2月8日執行衆議院小選挙区選出議員選挙</t>
    <rPh sb="0" eb="2">
      <t>レイワ</t>
    </rPh>
    <rPh sb="3" eb="4">
      <t>ネン</t>
    </rPh>
    <rPh sb="5" eb="6">
      <t>ガツ</t>
    </rPh>
    <rPh sb="7" eb="8">
      <t>ニチ</t>
    </rPh>
    <rPh sb="8" eb="10">
      <t>シッコウ</t>
    </rPh>
    <rPh sb="10" eb="13">
      <t>シュウギイン</t>
    </rPh>
    <rPh sb="13" eb="17">
      <t>ショウセンキョク</t>
    </rPh>
    <rPh sb="17" eb="19">
      <t>センシュツ</t>
    </rPh>
    <rPh sb="19" eb="21">
      <t>ギイン</t>
    </rPh>
    <rPh sb="21" eb="23">
      <t>センキョ</t>
    </rPh>
    <phoneticPr fontId="3"/>
  </si>
  <si>
    <t>令和八年二月八日</t>
    <rPh sb="0" eb="2">
      <t>レイワ</t>
    </rPh>
    <rPh sb="2" eb="3">
      <t>ハチ</t>
    </rPh>
    <rPh sb="3" eb="4">
      <t>ネン</t>
    </rPh>
    <rPh sb="4" eb="5">
      <t>ニ</t>
    </rPh>
    <rPh sb="5" eb="6">
      <t>ガツ</t>
    </rPh>
    <rPh sb="6" eb="7">
      <t>ハチ</t>
    </rPh>
    <rPh sb="7" eb="8">
      <t>ニチ</t>
    </rPh>
    <phoneticPr fontId="3"/>
  </si>
  <si>
    <t>鶴岡　真治</t>
    <rPh sb="0" eb="2">
      <t>ツルオカ</t>
    </rPh>
    <rPh sb="3" eb="5">
      <t>シンジ</t>
    </rPh>
    <phoneticPr fontId="3"/>
  </si>
  <si>
    <t>小島　貢</t>
    <rPh sb="0" eb="2">
      <t>コジマ</t>
    </rPh>
    <rPh sb="3" eb="4">
      <t>ミツグ</t>
    </rPh>
    <phoneticPr fontId="3"/>
  </si>
  <si>
    <t>山本　智</t>
    <rPh sb="0" eb="2">
      <t>ヤマモト</t>
    </rPh>
    <rPh sb="3" eb="4">
      <t>トモ</t>
    </rPh>
    <phoneticPr fontId="3"/>
  </si>
  <si>
    <t>衆議院議員と兼ねることができない職にある者についてはその職名</t>
    <rPh sb="0" eb="21">
      <t>シュウギインギイントカネルコトガデキナイショクニアルシャ</t>
    </rPh>
    <rPh sb="28" eb="30">
      <t>ショクメイ</t>
    </rPh>
    <phoneticPr fontId="3"/>
  </si>
  <si>
    <t>衆議院議員と兼ねることができない職にある者についてはその職名</t>
    <rPh sb="0" eb="3">
      <t>シュウギインギ</t>
    </rPh>
    <rPh sb="3" eb="21">
      <t>イントカネルコトガデキナイショクニアルシャ</t>
    </rPh>
    <rPh sb="28" eb="30">
      <t>ショクメイ</t>
    </rPh>
    <phoneticPr fontId="3"/>
  </si>
  <si>
    <t>　青森県選挙管理委員会委員長　鶴　岡　真　治　殿</t>
    <rPh sb="1" eb="4">
      <t>アオモリケン</t>
    </rPh>
    <rPh sb="4" eb="6">
      <t>センキョ</t>
    </rPh>
    <rPh sb="6" eb="8">
      <t>カンリ</t>
    </rPh>
    <rPh sb="8" eb="11">
      <t>イインカイ</t>
    </rPh>
    <rPh sb="11" eb="14">
      <t>イインチョウ</t>
    </rPh>
    <rPh sb="15" eb="16">
      <t>ツル</t>
    </rPh>
    <rPh sb="17" eb="18">
      <t>オカ</t>
    </rPh>
    <rPh sb="19" eb="20">
      <t>シン</t>
    </rPh>
    <rPh sb="21" eb="22">
      <t>オサム</t>
    </rPh>
    <rPh sb="23" eb="24">
      <t>ドノ</t>
    </rPh>
    <phoneticPr fontId="3"/>
  </si>
  <si>
    <t>　青森県選挙管理委員会委員長　　鶴　岡　真　治　　殿</t>
    <rPh sb="1" eb="4">
      <t>アオモリケン</t>
    </rPh>
    <rPh sb="4" eb="6">
      <t>センキョ</t>
    </rPh>
    <rPh sb="6" eb="8">
      <t>カンリ</t>
    </rPh>
    <rPh sb="8" eb="11">
      <t>イインカイ</t>
    </rPh>
    <rPh sb="11" eb="14">
      <t>イインチョウ</t>
    </rPh>
    <rPh sb="16" eb="17">
      <t>ツル</t>
    </rPh>
    <rPh sb="18" eb="19">
      <t>オカ</t>
    </rPh>
    <rPh sb="20" eb="21">
      <t>シン</t>
    </rPh>
    <rPh sb="22" eb="23">
      <t>オサム</t>
    </rPh>
    <rPh sb="25" eb="26">
      <t>ドノ</t>
    </rPh>
    <phoneticPr fontId="3"/>
  </si>
  <si>
    <t>青森県選挙管理委員会委員長　　鶴　岡　真　治　</t>
    <rPh sb="0" eb="3">
      <t>アオモリケン</t>
    </rPh>
    <rPh sb="3" eb="5">
      <t>センキョ</t>
    </rPh>
    <rPh sb="5" eb="7">
      <t>カンリ</t>
    </rPh>
    <rPh sb="7" eb="10">
      <t>イインカイ</t>
    </rPh>
    <rPh sb="10" eb="13">
      <t>イインチョウ</t>
    </rPh>
    <rPh sb="15" eb="16">
      <t>ツル</t>
    </rPh>
    <rPh sb="17" eb="18">
      <t>オカ</t>
    </rPh>
    <rPh sb="19" eb="20">
      <t>シン</t>
    </rPh>
    <rPh sb="21" eb="22">
      <t>オサム</t>
    </rPh>
    <phoneticPr fontId="3"/>
  </si>
  <si>
    <t>8.62円（単価）×当該作成枚数＝限度額</t>
    <rPh sb="4" eb="5">
      <t>エン</t>
    </rPh>
    <rPh sb="6" eb="8">
      <t>タンカ</t>
    </rPh>
    <rPh sb="10" eb="12">
      <t>トウガイ</t>
    </rPh>
    <rPh sb="12" eb="14">
      <t>サクセイ</t>
    </rPh>
    <rPh sb="14" eb="16">
      <t>マイスウ</t>
    </rPh>
    <rPh sb="17" eb="19">
      <t>ゲンド</t>
    </rPh>
    <rPh sb="19" eb="20">
      <t>ガク</t>
    </rPh>
    <phoneticPr fontId="3"/>
  </si>
  <si>
    <t>8.38円（単価）×当該作成枚数＝限度額</t>
    <rPh sb="4" eb="5">
      <t>エン</t>
    </rPh>
    <rPh sb="6" eb="8">
      <t>タンカ</t>
    </rPh>
    <rPh sb="10" eb="12">
      <t>トウガイ</t>
    </rPh>
    <rPh sb="12" eb="14">
      <t>サクセイ</t>
    </rPh>
    <rPh sb="14" eb="16">
      <t>マイスウ</t>
    </rPh>
    <rPh sb="17" eb="19">
      <t>ゲンド</t>
    </rPh>
    <rPh sb="19" eb="20">
      <t>ガク</t>
    </rPh>
    <phoneticPr fontId="3"/>
  </si>
  <si>
    <t>419,000円＋5.62円×（当該作成枚数－50,000）</t>
    <rPh sb="13" eb="14">
      <t>エン</t>
    </rPh>
    <rPh sb="16" eb="18">
      <t>トウガイ</t>
    </rPh>
    <rPh sb="18" eb="20">
      <t>サクセイ</t>
    </rPh>
    <rPh sb="20" eb="22">
      <t>マイスウ</t>
    </rPh>
    <phoneticPr fontId="3"/>
  </si>
  <si>
    <t>　　 (1)　確認書により確認された作成枚数が50,000枚以下の場合　　８．３８円</t>
    <rPh sb="7" eb="10">
      <t>カクニンショ</t>
    </rPh>
    <rPh sb="13" eb="15">
      <t>カクニン</t>
    </rPh>
    <rPh sb="18" eb="20">
      <t>サクセイ</t>
    </rPh>
    <rPh sb="20" eb="22">
      <t>マイスウ</t>
    </rPh>
    <rPh sb="29" eb="32">
      <t>マイイカ</t>
    </rPh>
    <rPh sb="33" eb="35">
      <t>バアイ</t>
    </rPh>
    <rPh sb="41" eb="42">
      <t>エン</t>
    </rPh>
    <phoneticPr fontId="3"/>
  </si>
  <si>
    <t>61,379円×確認された作成数</t>
    <rPh sb="6" eb="7">
      <t>エン</t>
    </rPh>
    <rPh sb="8" eb="10">
      <t>カクニン</t>
    </rPh>
    <rPh sb="13" eb="15">
      <t>サクセイ</t>
    </rPh>
    <rPh sb="15" eb="16">
      <t>スウ</t>
    </rPh>
    <phoneticPr fontId="3"/>
  </si>
  <si>
    <t>58,114円×確認された作成数</t>
    <rPh sb="6" eb="7">
      <t>エン</t>
    </rPh>
    <rPh sb="8" eb="10">
      <t>カクニン</t>
    </rPh>
    <rPh sb="13" eb="15">
      <t>サクセイ</t>
    </rPh>
    <rPh sb="15" eb="16">
      <t>スウ</t>
    </rPh>
    <phoneticPr fontId="3"/>
  </si>
  <si>
    <t>44,403円×確認された作成数</t>
    <rPh sb="6" eb="7">
      <t>エン</t>
    </rPh>
    <rPh sb="8" eb="10">
      <t>カクニン</t>
    </rPh>
    <rPh sb="13" eb="15">
      <t>サクセイ</t>
    </rPh>
    <rPh sb="15" eb="16">
      <t>スウ</t>
    </rPh>
    <phoneticPr fontId="3"/>
  </si>
  <si>
    <t xml:space="preserve"> 316,250円＋293,440円＋30.73円×(ポスター掲示場数－500)</t>
    <rPh sb="17" eb="18">
      <t>エン</t>
    </rPh>
    <rPh sb="24" eb="25">
      <t>エン</t>
    </rPh>
    <phoneticPr fontId="3"/>
  </si>
  <si>
    <t>２　「職業」欄には、職業をなるべく詳細に記載しなければなりません。</t>
    <phoneticPr fontId="3"/>
  </si>
  <si>
    <t>←（記載例：参議院議員、○○市議会議員、○○市長）該当ない場合は空欄としてください。</t>
    <rPh sb="2" eb="4">
      <t>キサイ</t>
    </rPh>
    <rPh sb="4" eb="5">
      <t>レイ</t>
    </rPh>
    <rPh sb="6" eb="9">
      <t>サンギイン</t>
    </rPh>
    <rPh sb="9" eb="11">
      <t>ギイン</t>
    </rPh>
    <rPh sb="12" eb="19">
      <t>マルマルシギカイギイン</t>
    </rPh>
    <rPh sb="22" eb="24">
      <t>シチョウ</t>
    </rPh>
    <rPh sb="25" eb="27">
      <t>ガイトウ</t>
    </rPh>
    <rPh sb="29" eb="31">
      <t>バアイ</t>
    </rPh>
    <rPh sb="32" eb="34">
      <t>クウラン</t>
    </rPh>
    <phoneticPr fontId="3"/>
  </si>
  <si>
    <t>「年齢計算ニ関スル法律」により出生の日から起算</t>
    <rPh sb="1" eb="3">
      <t>ネンレイ</t>
    </rPh>
    <rPh sb="3" eb="5">
      <t>ケイサン</t>
    </rPh>
    <rPh sb="6" eb="7">
      <t>カン</t>
    </rPh>
    <rPh sb="9" eb="11">
      <t>ホウリツ</t>
    </rPh>
    <rPh sb="15" eb="17">
      <t>シュッセイ</t>
    </rPh>
    <rPh sb="18" eb="19">
      <t>ヒ</t>
    </rPh>
    <rPh sb="21" eb="23">
      <t>キサン</t>
    </rPh>
    <phoneticPr fontId="3"/>
  </si>
  <si>
    <t>青森県第１区</t>
  </si>
  <si>
    <t>入力シート（※2月2日1区のポスター掲示場数修正）</t>
    <rPh sb="0" eb="2">
      <t>ニュウリョク</t>
    </rPh>
    <rPh sb="8" eb="9">
      <t>ガツ</t>
    </rPh>
    <rPh sb="10" eb="11">
      <t>ニチ</t>
    </rPh>
    <rPh sb="12" eb="13">
      <t>ク</t>
    </rPh>
    <rPh sb="18" eb="20">
      <t>ケイジ</t>
    </rPh>
    <rPh sb="20" eb="21">
      <t>バ</t>
    </rPh>
    <rPh sb="21" eb="22">
      <t>カズ</t>
    </rPh>
    <rPh sb="22" eb="24">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</si>
</sst>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11]ggge&quot;年&quot;m&quot;月&quot;d&quot;日&quot;;@"/>
    <numFmt numFmtId="177" formatCode="yyyy/m/d;@"/>
    <numFmt numFmtId="178" formatCode="#,##0_ "/>
    <numFmt numFmtId="179" formatCode="#,##0_);[Red]\(#,##0\)"/>
    <numFmt numFmtId="180" formatCode="0.0_ "/>
    <numFmt numFmtId="181" formatCode="0_ "/>
    <numFmt numFmtId="182" formatCode="&quot;¥&quot;#,##0_);[Red]\(&quot;¥&quot;#,##0\)"/>
  </numFmts>
  <fonts count="63">
    <font>
      <sz val="11"/>
      <name val="ＭＳ ゴシック"/>
      <family val="3"/>
      <charset val="128"/>
    </font>
    <font>
      <sz val="11"/>
      <name val="ＭＳ ゴシック"/>
      <family val="3"/>
      <charset val="128"/>
    </font>
    <font>
      <sz val="12"/>
      <name val="ＭＳ ゴシック"/>
      <family val="3"/>
      <charset val="128"/>
    </font>
    <font>
      <sz val="6"/>
      <name val="ＭＳ ゴシック"/>
      <family val="3"/>
      <charset val="128"/>
    </font>
    <font>
      <b/>
      <sz val="11"/>
      <color indexed="18"/>
      <name val="ＭＳ ゴシック"/>
      <family val="3"/>
      <charset val="128"/>
    </font>
    <font>
      <b/>
      <sz val="16"/>
      <name val="ＭＳ ゴシック"/>
      <family val="3"/>
      <charset val="128"/>
    </font>
    <font>
      <b/>
      <sz val="12"/>
      <name val="ＭＳ ゴシック"/>
      <family val="3"/>
      <charset val="128"/>
    </font>
    <font>
      <b/>
      <sz val="24"/>
      <name val="ＭＳ ゴシック"/>
      <family val="3"/>
      <charset val="128"/>
    </font>
    <font>
      <b/>
      <sz val="11"/>
      <name val="ＭＳ ゴシック"/>
      <family val="3"/>
      <charset val="128"/>
    </font>
    <font>
      <b/>
      <sz val="11"/>
      <color indexed="8"/>
      <name val="ＭＳ ゴシック"/>
      <family val="3"/>
      <charset val="128"/>
    </font>
    <font>
      <sz val="6"/>
      <name val="ＭＳ Ｐゴシック"/>
      <family val="3"/>
      <charset val="128"/>
    </font>
    <font>
      <b/>
      <sz val="14"/>
      <color indexed="10"/>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14"/>
      <color indexed="10"/>
      <name val="ＭＳ ゴシック"/>
      <family val="3"/>
      <charset val="128"/>
    </font>
    <font>
      <sz val="9"/>
      <name val="ＭＳ ゴシック"/>
      <family val="3"/>
      <charset val="128"/>
    </font>
    <font>
      <sz val="12"/>
      <color indexed="8"/>
      <name val="ＭＳ ゴシック"/>
      <family val="3"/>
      <charset val="128"/>
    </font>
    <font>
      <b/>
      <sz val="12"/>
      <color indexed="8"/>
      <name val="ＭＳ ゴシック"/>
      <family val="3"/>
      <charset val="128"/>
    </font>
    <font>
      <b/>
      <u val="double"/>
      <sz val="14"/>
      <color indexed="10"/>
      <name val="ＭＳ ゴシック"/>
      <family val="3"/>
      <charset val="128"/>
    </font>
    <font>
      <b/>
      <sz val="11"/>
      <color indexed="10"/>
      <name val="ＭＳ ゴシック"/>
      <family val="3"/>
      <charset val="128"/>
    </font>
    <font>
      <sz val="12"/>
      <color indexed="8"/>
      <name val="ＭＳ ゴシック"/>
      <family val="3"/>
      <charset val="128"/>
    </font>
    <font>
      <b/>
      <sz val="16"/>
      <color indexed="8"/>
      <name val="ＭＳ ゴシック"/>
      <family val="3"/>
      <charset val="128"/>
    </font>
    <font>
      <sz val="18"/>
      <color indexed="8"/>
      <name val="ＭＳ ゴシック"/>
      <family val="3"/>
      <charset val="128"/>
    </font>
    <font>
      <b/>
      <sz val="12"/>
      <color indexed="8"/>
      <name val="ＭＳ ゴシック"/>
      <family val="3"/>
      <charset val="128"/>
    </font>
    <font>
      <sz val="16"/>
      <color indexed="8"/>
      <name val="ＭＳ ゴシック"/>
      <family val="3"/>
      <charset val="128"/>
    </font>
    <font>
      <sz val="11"/>
      <color indexed="8"/>
      <name val="ＭＳ ゴシック"/>
      <family val="3"/>
      <charset val="128"/>
    </font>
    <font>
      <sz val="24"/>
      <color indexed="8"/>
      <name val="ＭＳ ゴシック"/>
      <family val="3"/>
      <charset val="128"/>
    </font>
    <font>
      <b/>
      <sz val="24"/>
      <color indexed="8"/>
      <name val="ＭＳ ゴシック"/>
      <family val="3"/>
      <charset val="128"/>
    </font>
    <font>
      <sz val="10"/>
      <color indexed="8"/>
      <name val="ＭＳ ゴシック"/>
      <family val="3"/>
      <charset val="128"/>
    </font>
    <font>
      <u/>
      <sz val="12"/>
      <color indexed="8"/>
      <name val="ＭＳ ゴシック"/>
      <family val="3"/>
      <charset val="128"/>
    </font>
    <font>
      <b/>
      <sz val="10"/>
      <color indexed="8"/>
      <name val="ＭＳ ゴシック"/>
      <family val="3"/>
      <charset val="128"/>
    </font>
    <font>
      <b/>
      <sz val="11"/>
      <color indexed="8"/>
      <name val="ＭＳ ゴシック"/>
      <family val="3"/>
      <charset val="128"/>
    </font>
    <font>
      <b/>
      <sz val="18"/>
      <color indexed="8"/>
      <name val="ＭＳ ゴシック"/>
      <family val="3"/>
      <charset val="128"/>
    </font>
    <font>
      <b/>
      <sz val="14"/>
      <color indexed="8"/>
      <name val="ＭＳ ゴシック"/>
      <family val="3"/>
      <charset val="128"/>
    </font>
    <font>
      <sz val="36"/>
      <name val="ＭＳ ゴシック"/>
      <family val="3"/>
      <charset val="128"/>
    </font>
    <font>
      <b/>
      <sz val="14"/>
      <name val="ＭＳ ゴシック"/>
      <family val="3"/>
      <charset val="128"/>
    </font>
    <font>
      <b/>
      <sz val="18"/>
      <name val="ＭＳ ゴシック"/>
      <family val="3"/>
      <charset val="128"/>
    </font>
    <font>
      <u/>
      <sz val="11"/>
      <color indexed="8"/>
      <name val="ＭＳ ゴシック"/>
      <family val="3"/>
      <charset val="128"/>
    </font>
    <font>
      <b/>
      <sz val="22"/>
      <color indexed="8"/>
      <name val="ＭＳ ゴシック"/>
      <family val="3"/>
      <charset val="128"/>
    </font>
    <font>
      <b/>
      <sz val="16"/>
      <name val="ＭＳ Ｐゴシック"/>
      <family val="3"/>
      <charset val="128"/>
    </font>
    <font>
      <sz val="14"/>
      <color indexed="81"/>
      <name val="ＭＳ Ｐゴシック"/>
      <family val="3"/>
      <charset val="128"/>
    </font>
    <font>
      <b/>
      <sz val="14"/>
      <color indexed="81"/>
      <name val="ＭＳ Ｐゴシック"/>
      <family val="3"/>
      <charset val="128"/>
    </font>
    <font>
      <b/>
      <sz val="12"/>
      <color indexed="81"/>
      <name val="ＭＳ Ｐゴシック"/>
      <family val="3"/>
      <charset val="128"/>
    </font>
    <font>
      <sz val="28"/>
      <color indexed="48"/>
      <name val="HG創英角ﾎﾟｯﾌﾟ体"/>
      <family val="3"/>
      <charset val="128"/>
    </font>
    <font>
      <b/>
      <sz val="16"/>
      <color indexed="10"/>
      <name val="ＭＳ ゴシック"/>
      <family val="3"/>
      <charset val="128"/>
    </font>
    <font>
      <b/>
      <sz val="18"/>
      <color indexed="9"/>
      <name val="ＭＳ Ｐゴシック"/>
      <family val="3"/>
      <charset val="128"/>
    </font>
    <font>
      <sz val="14"/>
      <color indexed="8"/>
      <name val="ＭＳ ゴシック"/>
      <family val="3"/>
      <charset val="128"/>
    </font>
    <font>
      <sz val="12"/>
      <color indexed="81"/>
      <name val="ＭＳ Ｐゴシック"/>
      <family val="3"/>
      <charset val="128"/>
    </font>
    <font>
      <b/>
      <sz val="14"/>
      <color indexed="12"/>
      <name val="ＭＳ Ｐゴシック"/>
      <family val="3"/>
      <charset val="128"/>
    </font>
    <font>
      <sz val="11"/>
      <color indexed="12"/>
      <name val="ＭＳ Ｐゴシック"/>
      <family val="3"/>
      <charset val="128"/>
    </font>
    <font>
      <sz val="12"/>
      <color indexed="10"/>
      <name val="ＭＳ ゴシック"/>
      <family val="3"/>
      <charset val="128"/>
    </font>
    <font>
      <b/>
      <u/>
      <sz val="14"/>
      <color indexed="12"/>
      <name val="ＭＳ Ｐゴシック"/>
      <family val="3"/>
      <charset val="128"/>
    </font>
    <font>
      <sz val="9"/>
      <color indexed="81"/>
      <name val="MS P ゴシック"/>
      <family val="3"/>
      <charset val="128"/>
    </font>
    <font>
      <b/>
      <sz val="9"/>
      <color indexed="81"/>
      <name val="MS P ゴシック"/>
      <family val="3"/>
      <charset val="128"/>
    </font>
    <font>
      <b/>
      <sz val="11"/>
      <color rgb="FFFF0000"/>
      <name val="ＭＳ ゴシック"/>
      <family val="3"/>
      <charset val="128"/>
    </font>
    <font>
      <b/>
      <sz val="16"/>
      <color rgb="FFFF0000"/>
      <name val="ＭＳ ゴシック"/>
      <family val="3"/>
      <charset val="128"/>
    </font>
    <font>
      <sz val="11"/>
      <color rgb="FFFF0000"/>
      <name val="ＭＳ ゴシック"/>
      <family val="3"/>
      <charset val="128"/>
    </font>
    <font>
      <b/>
      <sz val="14"/>
      <color rgb="FF0000FF"/>
      <name val="ＭＳ Ｐゴシック"/>
      <family val="3"/>
      <charset val="128"/>
    </font>
    <font>
      <sz val="28"/>
      <color rgb="FF002060"/>
      <name val="HG創英角ﾎﾟｯﾌﾟ体"/>
      <family val="3"/>
      <charset val="128"/>
    </font>
    <font>
      <sz val="16"/>
      <name val="ＭＳ ゴシック"/>
      <family val="3"/>
      <charset val="128"/>
    </font>
    <font>
      <sz val="12"/>
      <name val="ＭＳ Ｐゴシック"/>
      <family val="3"/>
      <charset val="128"/>
    </font>
    <font>
      <b/>
      <sz val="11"/>
      <color theme="1"/>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rgb="FF00B0F0"/>
        <bgColor indexed="64"/>
      </patternFill>
    </fill>
    <fill>
      <patternFill patternType="solid">
        <fgColor rgb="FFFFFF00"/>
        <bgColor indexed="64"/>
      </patternFill>
    </fill>
    <fill>
      <patternFill patternType="solid">
        <fgColor rgb="FF002060"/>
        <bgColor indexed="64"/>
      </patternFill>
    </fill>
    <fill>
      <patternFill patternType="solid">
        <fgColor theme="0" tint="-0.249977111117893"/>
        <bgColor indexed="64"/>
      </patternFill>
    </fill>
  </fills>
  <borders count="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48"/>
      </left>
      <right style="thin">
        <color indexed="48"/>
      </right>
      <top style="medium">
        <color indexed="48"/>
      </top>
      <bottom style="thin">
        <color indexed="48"/>
      </bottom>
      <diagonal/>
    </border>
    <border>
      <left style="medium">
        <color indexed="48"/>
      </left>
      <right style="thin">
        <color indexed="48"/>
      </right>
      <top style="thin">
        <color indexed="48"/>
      </top>
      <bottom style="thin">
        <color indexed="48"/>
      </bottom>
      <diagonal/>
    </border>
    <border>
      <left style="medium">
        <color indexed="48"/>
      </left>
      <right style="thin">
        <color indexed="48"/>
      </right>
      <top style="thin">
        <color indexed="48"/>
      </top>
      <bottom style="medium">
        <color indexed="48"/>
      </bottom>
      <diagonal/>
    </border>
    <border>
      <left style="medium">
        <color indexed="48"/>
      </left>
      <right style="thin">
        <color indexed="48"/>
      </right>
      <top style="thin">
        <color indexed="48"/>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48"/>
      </left>
      <right/>
      <top/>
      <bottom/>
      <diagonal/>
    </border>
    <border>
      <left style="thin">
        <color indexed="48"/>
      </left>
      <right/>
      <top style="thin">
        <color indexed="48"/>
      </top>
      <bottom style="thin">
        <color indexed="48"/>
      </bottom>
      <diagonal/>
    </border>
    <border>
      <left/>
      <right/>
      <top style="thin">
        <color indexed="48"/>
      </top>
      <bottom style="thin">
        <color indexed="48"/>
      </bottom>
      <diagonal/>
    </border>
    <border>
      <left/>
      <right style="medium">
        <color indexed="48"/>
      </right>
      <top style="thin">
        <color indexed="48"/>
      </top>
      <bottom style="thin">
        <color indexed="48"/>
      </bottom>
      <diagonal/>
    </border>
    <border>
      <left style="thin">
        <color indexed="48"/>
      </left>
      <right/>
      <top style="thin">
        <color indexed="48"/>
      </top>
      <bottom style="medium">
        <color indexed="48"/>
      </bottom>
      <diagonal/>
    </border>
    <border>
      <left/>
      <right/>
      <top style="thin">
        <color indexed="48"/>
      </top>
      <bottom style="medium">
        <color indexed="48"/>
      </bottom>
      <diagonal/>
    </border>
    <border>
      <left/>
      <right style="medium">
        <color indexed="48"/>
      </right>
      <top style="thin">
        <color indexed="48"/>
      </top>
      <bottom style="medium">
        <color indexed="48"/>
      </bottom>
      <diagonal/>
    </border>
    <border>
      <left style="thin">
        <color indexed="48"/>
      </left>
      <right style="thin">
        <color indexed="48"/>
      </right>
      <top style="thin">
        <color indexed="48"/>
      </top>
      <bottom style="thin">
        <color indexed="48"/>
      </bottom>
      <diagonal/>
    </border>
    <border>
      <left style="thin">
        <color indexed="48"/>
      </left>
      <right style="medium">
        <color indexed="48"/>
      </right>
      <top style="thin">
        <color indexed="48"/>
      </top>
      <bottom style="thin">
        <color indexed="48"/>
      </bottom>
      <diagonal/>
    </border>
    <border>
      <left style="medium">
        <color indexed="48"/>
      </left>
      <right/>
      <top style="medium">
        <color indexed="48"/>
      </top>
      <bottom/>
      <diagonal/>
    </border>
    <border>
      <left/>
      <right/>
      <top style="medium">
        <color indexed="48"/>
      </top>
      <bottom/>
      <diagonal/>
    </border>
    <border>
      <left/>
      <right style="medium">
        <color indexed="48"/>
      </right>
      <top style="medium">
        <color indexed="48"/>
      </top>
      <bottom/>
      <diagonal/>
    </border>
    <border>
      <left style="thin">
        <color indexed="48"/>
      </left>
      <right/>
      <top style="medium">
        <color indexed="48"/>
      </top>
      <bottom style="thin">
        <color indexed="48"/>
      </bottom>
      <diagonal/>
    </border>
    <border>
      <left/>
      <right/>
      <top style="medium">
        <color indexed="48"/>
      </top>
      <bottom style="thin">
        <color indexed="48"/>
      </bottom>
      <diagonal/>
    </border>
    <border>
      <left/>
      <right style="medium">
        <color indexed="48"/>
      </right>
      <top style="medium">
        <color indexed="48"/>
      </top>
      <bottom style="thin">
        <color indexed="48"/>
      </bottom>
      <diagonal/>
    </border>
    <border>
      <left style="thin">
        <color indexed="48"/>
      </left>
      <right/>
      <top style="thin">
        <color indexed="48"/>
      </top>
      <bottom/>
      <diagonal/>
    </border>
    <border>
      <left/>
      <right/>
      <top style="thin">
        <color indexed="48"/>
      </top>
      <bottom/>
      <diagonal/>
    </border>
    <border>
      <left/>
      <right style="medium">
        <color indexed="48"/>
      </right>
      <top style="thin">
        <color indexed="48"/>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2" fillId="0" borderId="0" applyNumberFormat="0" applyFill="0" applyBorder="0" applyAlignment="0" applyProtection="0">
      <alignment vertical="top"/>
      <protection locked="0"/>
    </xf>
  </cellStyleXfs>
  <cellXfs count="107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1" xfId="0" applyBorder="1">
      <alignment vertical="center"/>
    </xf>
    <xf numFmtId="0" fontId="8" fillId="0" borderId="0" xfId="0" applyFont="1">
      <alignment vertical="center"/>
    </xf>
    <xf numFmtId="177" fontId="8" fillId="0" borderId="0" xfId="0" applyNumberFormat="1" applyFont="1">
      <alignment vertical="center"/>
    </xf>
    <xf numFmtId="0" fontId="0" fillId="0" borderId="2" xfId="0" applyBorder="1">
      <alignment vertical="center"/>
    </xf>
    <xf numFmtId="0" fontId="11" fillId="0" borderId="0" xfId="0" applyFont="1">
      <alignment vertical="center"/>
    </xf>
    <xf numFmtId="0" fontId="0" fillId="0" borderId="3" xfId="0"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xf>
    <xf numFmtId="0" fontId="0" fillId="0" borderId="7" xfId="0" applyBorder="1">
      <alignment vertical="center"/>
    </xf>
    <xf numFmtId="3" fontId="1" fillId="2" borderId="3" xfId="0" applyNumberFormat="1" applyFont="1" applyFill="1" applyBorder="1">
      <alignment vertical="center"/>
    </xf>
    <xf numFmtId="3" fontId="0" fillId="0" borderId="1" xfId="0" applyNumberFormat="1" applyBorder="1">
      <alignment vertical="center"/>
    </xf>
    <xf numFmtId="0" fontId="11" fillId="0" borderId="0" xfId="0" applyFont="1" applyAlignment="1">
      <alignment horizontal="left" vertical="center"/>
    </xf>
    <xf numFmtId="3" fontId="0" fillId="0" borderId="3" xfId="0" applyNumberFormat="1" applyBorder="1">
      <alignment vertical="center"/>
    </xf>
    <xf numFmtId="0" fontId="1" fillId="0" borderId="8" xfId="0" applyFont="1" applyBorder="1">
      <alignment vertical="center"/>
    </xf>
    <xf numFmtId="0" fontId="1" fillId="0" borderId="9" xfId="0" applyFont="1" applyBorder="1">
      <alignmen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5" xfId="0" applyBorder="1" applyAlignment="1">
      <alignment horizontal="center" vertical="center"/>
    </xf>
    <xf numFmtId="0" fontId="0" fillId="0" borderId="5" xfId="0" applyBorder="1">
      <alignment vertical="center"/>
    </xf>
    <xf numFmtId="0" fontId="8" fillId="0" borderId="12" xfId="0" applyFont="1" applyBorder="1">
      <alignment vertical="center"/>
    </xf>
    <xf numFmtId="0" fontId="8" fillId="0" borderId="10" xfId="0" applyFont="1" applyBorder="1">
      <alignment vertical="center"/>
    </xf>
    <xf numFmtId="0" fontId="8" fillId="0" borderId="4" xfId="0" applyFont="1" applyBorder="1">
      <alignment vertical="center"/>
    </xf>
    <xf numFmtId="0" fontId="8" fillId="0" borderId="6" xfId="0" applyFont="1" applyBorder="1">
      <alignment vertical="center"/>
    </xf>
    <xf numFmtId="0" fontId="8" fillId="0" borderId="11" xfId="0" applyFont="1" applyBorder="1">
      <alignment vertical="center"/>
    </xf>
    <xf numFmtId="0" fontId="8" fillId="0" borderId="5" xfId="0" applyFont="1" applyBorder="1">
      <alignment vertical="center"/>
    </xf>
    <xf numFmtId="0" fontId="4" fillId="0" borderId="10" xfId="0" applyFont="1" applyBorder="1">
      <alignment vertical="center"/>
    </xf>
    <xf numFmtId="0" fontId="8" fillId="0" borderId="13" xfId="0" applyFont="1" applyBorder="1">
      <alignment vertical="center"/>
    </xf>
    <xf numFmtId="49" fontId="8" fillId="0" borderId="14" xfId="0" applyNumberFormat="1" applyFont="1" applyBorder="1">
      <alignment vertical="center"/>
    </xf>
    <xf numFmtId="0" fontId="8" fillId="0" borderId="14"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4" fillId="0" borderId="14" xfId="0" applyFont="1" applyBorder="1">
      <alignment vertical="center"/>
    </xf>
    <xf numFmtId="0" fontId="8" fillId="2" borderId="10" xfId="0" applyFont="1" applyFill="1" applyBorder="1">
      <alignment vertical="center"/>
    </xf>
    <xf numFmtId="0" fontId="8" fillId="2" borderId="0" xfId="0" applyFont="1" applyFill="1">
      <alignment vertical="center"/>
    </xf>
    <xf numFmtId="0" fontId="8" fillId="2" borderId="14" xfId="0" applyFont="1" applyFill="1" applyBorder="1">
      <alignment vertical="center"/>
    </xf>
    <xf numFmtId="58" fontId="8" fillId="0" borderId="10" xfId="0" applyNumberFormat="1" applyFont="1" applyBorder="1">
      <alignment vertical="center"/>
    </xf>
    <xf numFmtId="0" fontId="8" fillId="2" borderId="5" xfId="0" applyFont="1" applyFill="1" applyBorder="1">
      <alignment vertical="center"/>
    </xf>
    <xf numFmtId="0" fontId="9" fillId="0" borderId="14" xfId="0" applyFont="1" applyBorder="1">
      <alignment vertical="center"/>
    </xf>
    <xf numFmtId="0" fontId="15" fillId="0" borderId="0" xfId="0" applyFont="1">
      <alignment vertical="center"/>
    </xf>
    <xf numFmtId="0" fontId="8" fillId="3" borderId="14" xfId="0" applyFont="1" applyFill="1" applyBorder="1">
      <alignment vertical="center"/>
    </xf>
    <xf numFmtId="58" fontId="8" fillId="3" borderId="14" xfId="0" applyNumberFormat="1" applyFont="1" applyFill="1" applyBorder="1">
      <alignment vertical="center"/>
    </xf>
    <xf numFmtId="58" fontId="8" fillId="3" borderId="6" xfId="0" applyNumberFormat="1" applyFont="1" applyFill="1" applyBorder="1">
      <alignment vertical="center"/>
    </xf>
    <xf numFmtId="176" fontId="8" fillId="3" borderId="5" xfId="0" applyNumberFormat="1" applyFont="1" applyFill="1" applyBorder="1" applyAlignment="1">
      <alignment horizontal="left" vertical="center"/>
    </xf>
    <xf numFmtId="49" fontId="8" fillId="3" borderId="13" xfId="0" applyNumberFormat="1" applyFont="1" applyFill="1" applyBorder="1">
      <alignment vertical="center"/>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0" fillId="0" borderId="11" xfId="0" applyBorder="1">
      <alignment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15" xfId="0" applyFont="1" applyBorder="1" applyAlignment="1">
      <alignment horizontal="center" vertical="center"/>
    </xf>
    <xf numFmtId="0" fontId="1" fillId="2" borderId="3" xfId="0" applyFont="1" applyFill="1" applyBorder="1">
      <alignment vertical="center"/>
    </xf>
    <xf numFmtId="3" fontId="1" fillId="2" borderId="5" xfId="0" applyNumberFormat="1" applyFont="1" applyFill="1" applyBorder="1">
      <alignment vertical="center"/>
    </xf>
    <xf numFmtId="3" fontId="1" fillId="0" borderId="4" xfId="0" applyNumberFormat="1" applyFont="1" applyBorder="1">
      <alignment vertical="center"/>
    </xf>
    <xf numFmtId="3" fontId="0" fillId="0" borderId="3" xfId="0" applyNumberFormat="1" applyBorder="1" applyAlignment="1">
      <alignment horizontal="right" vertical="center"/>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horizontal="right" vertical="center" wrapText="1"/>
    </xf>
    <xf numFmtId="3" fontId="0" fillId="0" borderId="0" xfId="0" applyNumberFormat="1" applyAlignment="1">
      <alignment horizontal="right" vertical="center"/>
    </xf>
    <xf numFmtId="0" fontId="1" fillId="2" borderId="0" xfId="0" applyFont="1" applyFill="1">
      <alignment vertical="center"/>
    </xf>
    <xf numFmtId="3" fontId="0" fillId="0" borderId="2" xfId="0" applyNumberFormat="1" applyBorder="1">
      <alignment vertical="center"/>
    </xf>
    <xf numFmtId="3" fontId="0" fillId="0" borderId="0" xfId="0" applyNumberFormat="1">
      <alignment vertical="center"/>
    </xf>
    <xf numFmtId="0" fontId="19" fillId="0" borderId="11" xfId="0" applyFont="1" applyBorder="1">
      <alignment vertical="center"/>
    </xf>
    <xf numFmtId="0" fontId="8" fillId="3" borderId="6" xfId="0" applyFont="1" applyFill="1" applyBorder="1">
      <alignment vertical="center"/>
    </xf>
    <xf numFmtId="0" fontId="20" fillId="2" borderId="12" xfId="0" applyFont="1" applyFill="1" applyBorder="1">
      <alignment vertical="center"/>
    </xf>
    <xf numFmtId="0" fontId="20" fillId="2" borderId="13" xfId="0" applyFont="1" applyFill="1" applyBorder="1">
      <alignment vertical="center"/>
    </xf>
    <xf numFmtId="0" fontId="20" fillId="2" borderId="4" xfId="0" applyFont="1" applyFill="1" applyBorder="1">
      <alignment vertical="center"/>
    </xf>
    <xf numFmtId="0" fontId="20" fillId="2" borderId="1" xfId="0" applyFont="1" applyFill="1" applyBorder="1">
      <alignment vertical="center"/>
    </xf>
    <xf numFmtId="49" fontId="20" fillId="2" borderId="13" xfId="0" applyNumberFormat="1" applyFont="1" applyFill="1" applyBorder="1">
      <alignment vertical="center"/>
    </xf>
    <xf numFmtId="0" fontId="20" fillId="2" borderId="13" xfId="0" applyFont="1" applyFill="1" applyBorder="1" applyAlignment="1">
      <alignment horizontal="left" vertical="center"/>
    </xf>
    <xf numFmtId="0" fontId="20" fillId="2" borderId="0" xfId="0" applyFont="1" applyFill="1">
      <alignment vertical="center"/>
    </xf>
    <xf numFmtId="0" fontId="20" fillId="0" borderId="0" xfId="0" applyFont="1">
      <alignment vertical="center"/>
    </xf>
    <xf numFmtId="0" fontId="20" fillId="2" borderId="0" xfId="0" applyFont="1" applyFill="1" applyAlignment="1">
      <alignment horizontal="left" vertical="center"/>
    </xf>
    <xf numFmtId="58" fontId="20" fillId="2" borderId="13" xfId="0" applyNumberFormat="1" applyFont="1" applyFill="1" applyBorder="1" applyAlignment="1">
      <alignment horizontal="left" vertical="center"/>
    </xf>
    <xf numFmtId="0" fontId="20" fillId="0" borderId="5" xfId="0" applyFont="1" applyBorder="1">
      <alignment vertical="center"/>
    </xf>
    <xf numFmtId="0" fontId="20" fillId="0" borderId="3" xfId="0" applyFont="1" applyBorder="1">
      <alignment vertical="center"/>
    </xf>
    <xf numFmtId="0" fontId="21" fillId="0" borderId="0" xfId="0" applyFont="1">
      <alignment vertical="center"/>
    </xf>
    <xf numFmtId="0" fontId="21" fillId="2" borderId="0" xfId="0" applyFont="1" applyFill="1">
      <alignment vertical="center"/>
    </xf>
    <xf numFmtId="176" fontId="21" fillId="0" borderId="0" xfId="0" applyNumberFormat="1" applyFont="1" applyAlignment="1">
      <alignment horizontal="center" vertical="center"/>
    </xf>
    <xf numFmtId="176" fontId="21" fillId="0" borderId="0" xfId="0" applyNumberFormat="1" applyFont="1" applyAlignment="1">
      <alignment horizontal="right" vertical="center"/>
    </xf>
    <xf numFmtId="0" fontId="23" fillId="0" borderId="0" xfId="0" applyFont="1">
      <alignment vertical="center"/>
    </xf>
    <xf numFmtId="0" fontId="23" fillId="0" borderId="0" xfId="0" applyFont="1" applyAlignment="1">
      <alignment horizontal="left" vertical="center"/>
    </xf>
    <xf numFmtId="58" fontId="21" fillId="0" borderId="0" xfId="0" applyNumberFormat="1" applyFont="1">
      <alignment vertical="center"/>
    </xf>
    <xf numFmtId="0" fontId="21" fillId="0" borderId="0" xfId="0" applyFont="1" applyAlignment="1">
      <alignment horizontal="right" vertical="center"/>
    </xf>
    <xf numFmtId="176" fontId="21" fillId="0" borderId="0" xfId="0" applyNumberFormat="1" applyFont="1" applyAlignment="1">
      <alignment horizontal="left" vertical="center"/>
    </xf>
    <xf numFmtId="0" fontId="21" fillId="0" borderId="0" xfId="0" applyFont="1" applyAlignment="1">
      <alignment horizontal="left" vertical="center"/>
    </xf>
    <xf numFmtId="0" fontId="24" fillId="0" borderId="0" xfId="0" applyFont="1">
      <alignment vertical="center"/>
    </xf>
    <xf numFmtId="0" fontId="22"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5" fillId="0" borderId="0" xfId="0" applyFont="1">
      <alignment vertical="center"/>
    </xf>
    <xf numFmtId="0" fontId="26" fillId="0" borderId="0" xfId="0" applyFont="1" applyAlignment="1">
      <alignment horizontal="left" vertical="center"/>
    </xf>
    <xf numFmtId="0" fontId="8" fillId="0" borderId="0" xfId="0" applyFont="1" applyAlignment="1">
      <alignment horizontal="right" vertical="center"/>
    </xf>
    <xf numFmtId="0" fontId="8" fillId="0" borderId="5" xfId="0" applyFont="1" applyBorder="1" applyAlignment="1">
      <alignment horizontal="right" vertical="center"/>
    </xf>
    <xf numFmtId="0" fontId="8" fillId="0" borderId="0" xfId="0" applyFont="1" applyAlignment="1">
      <alignment horizontal="right" vertical="center" shrinkToFit="1"/>
    </xf>
    <xf numFmtId="176" fontId="21" fillId="0" borderId="0" xfId="0" applyNumberFormat="1" applyFont="1">
      <alignment vertical="center"/>
    </xf>
    <xf numFmtId="0" fontId="21" fillId="0" borderId="5" xfId="0" applyFont="1" applyBorder="1">
      <alignment vertical="center"/>
    </xf>
    <xf numFmtId="0" fontId="21" fillId="0" borderId="3" xfId="0" applyFont="1" applyBorder="1">
      <alignment vertical="center"/>
    </xf>
    <xf numFmtId="0" fontId="21" fillId="0" borderId="2" xfId="0" applyFont="1" applyBorder="1">
      <alignment vertical="center"/>
    </xf>
    <xf numFmtId="0" fontId="26" fillId="0" borderId="0" xfId="0" applyFont="1">
      <alignment vertical="center"/>
    </xf>
    <xf numFmtId="176" fontId="24" fillId="2" borderId="0" xfId="0" applyNumberFormat="1" applyFont="1" applyFill="1">
      <alignment vertical="center"/>
    </xf>
    <xf numFmtId="0" fontId="24" fillId="2" borderId="0" xfId="0" applyFont="1" applyFill="1" applyAlignment="1">
      <alignment horizontal="right" vertical="center"/>
    </xf>
    <xf numFmtId="0" fontId="24" fillId="0" borderId="11" xfId="0" applyFont="1" applyBorder="1">
      <alignment vertical="center"/>
    </xf>
    <xf numFmtId="0" fontId="24" fillId="0" borderId="10" xfId="0" applyFont="1" applyBorder="1">
      <alignment vertical="center"/>
    </xf>
    <xf numFmtId="0" fontId="24" fillId="0" borderId="4" xfId="0" applyFont="1" applyBorder="1">
      <alignment vertical="center"/>
    </xf>
    <xf numFmtId="0" fontId="24" fillId="0" borderId="5" xfId="0" applyFont="1" applyBorder="1">
      <alignment vertical="center"/>
    </xf>
    <xf numFmtId="0" fontId="24" fillId="0" borderId="3" xfId="0" applyFont="1" applyBorder="1">
      <alignment vertical="center"/>
    </xf>
    <xf numFmtId="0" fontId="21" fillId="0" borderId="0" xfId="0" applyFont="1" applyAlignment="1">
      <alignment horizontal="center" vertical="center"/>
    </xf>
    <xf numFmtId="0" fontId="21" fillId="0" borderId="11" xfId="0" applyFont="1" applyBorder="1">
      <alignment vertical="center"/>
    </xf>
    <xf numFmtId="0" fontId="21" fillId="0" borderId="10" xfId="0" applyFont="1" applyBorder="1">
      <alignment vertical="center"/>
    </xf>
    <xf numFmtId="0" fontId="27" fillId="0" borderId="0" xfId="0" applyFont="1" applyAlignment="1">
      <alignment horizontal="center" vertical="center"/>
    </xf>
    <xf numFmtId="0" fontId="24" fillId="2" borderId="0" xfId="0" applyFont="1" applyFill="1">
      <alignment vertical="center"/>
    </xf>
    <xf numFmtId="0" fontId="21" fillId="0" borderId="12" xfId="0" applyFont="1" applyBorder="1">
      <alignment vertical="center"/>
    </xf>
    <xf numFmtId="0" fontId="21" fillId="0" borderId="15" xfId="0" applyFont="1" applyBorder="1" applyAlignment="1">
      <alignment horizontal="center" vertical="center"/>
    </xf>
    <xf numFmtId="0" fontId="21" fillId="0" borderId="8" xfId="0" applyFont="1" applyBorder="1" applyAlignment="1">
      <alignment horizontal="center" vertical="center"/>
    </xf>
    <xf numFmtId="0" fontId="21" fillId="0" borderId="13" xfId="0" applyFont="1" applyBorder="1">
      <alignment vertical="center"/>
    </xf>
    <xf numFmtId="0" fontId="21" fillId="0" borderId="14" xfId="0" applyFont="1" applyBorder="1">
      <alignment vertical="center"/>
    </xf>
    <xf numFmtId="0" fontId="21" fillId="0" borderId="4" xfId="0" applyFont="1" applyBorder="1">
      <alignment vertical="center"/>
    </xf>
    <xf numFmtId="0" fontId="21" fillId="0" borderId="6" xfId="0" applyFont="1" applyBorder="1">
      <alignment vertical="center"/>
    </xf>
    <xf numFmtId="0" fontId="21" fillId="0" borderId="9" xfId="0" applyFont="1" applyBorder="1" applyAlignment="1">
      <alignment horizontal="center" vertical="center"/>
    </xf>
    <xf numFmtId="0" fontId="24" fillId="2" borderId="11" xfId="0" applyFont="1" applyFill="1" applyBorder="1">
      <alignment vertical="center"/>
    </xf>
    <xf numFmtId="0" fontId="26" fillId="2" borderId="11" xfId="0" applyFont="1" applyFill="1" applyBorder="1">
      <alignment vertical="center"/>
    </xf>
    <xf numFmtId="0" fontId="26" fillId="2" borderId="10" xfId="0" applyFont="1" applyFill="1" applyBorder="1">
      <alignment vertical="center"/>
    </xf>
    <xf numFmtId="0" fontId="28" fillId="0" borderId="0" xfId="0" applyFont="1" applyAlignment="1">
      <alignment horizontal="center" vertical="center"/>
    </xf>
    <xf numFmtId="0" fontId="29" fillId="0" borderId="7" xfId="0" applyFont="1" applyBorder="1" applyAlignment="1">
      <alignment horizontal="center" vertical="center"/>
    </xf>
    <xf numFmtId="0" fontId="29" fillId="0" borderId="0" xfId="0" applyFont="1">
      <alignment vertical="center"/>
    </xf>
    <xf numFmtId="0" fontId="21" fillId="0" borderId="14" xfId="0" applyFont="1" applyBorder="1" applyAlignment="1">
      <alignment horizontal="center" vertical="center"/>
    </xf>
    <xf numFmtId="176" fontId="24" fillId="0" borderId="0" xfId="0" applyNumberFormat="1" applyFont="1" applyAlignment="1">
      <alignment horizontal="center" vertical="center"/>
    </xf>
    <xf numFmtId="0" fontId="26" fillId="0" borderId="12" xfId="0" applyFont="1" applyBorder="1" applyAlignment="1">
      <alignment vertical="center" shrinkToFit="1"/>
    </xf>
    <xf numFmtId="0" fontId="26" fillId="0" borderId="12" xfId="0" applyFont="1" applyBorder="1">
      <alignment vertical="center"/>
    </xf>
    <xf numFmtId="0" fontId="26" fillId="0" borderId="11" xfId="0" applyFont="1" applyBorder="1">
      <alignment vertical="center"/>
    </xf>
    <xf numFmtId="0" fontId="26" fillId="0" borderId="10" xfId="0" applyFont="1" applyBorder="1">
      <alignment vertical="center"/>
    </xf>
    <xf numFmtId="49" fontId="26" fillId="2" borderId="13" xfId="0" applyNumberFormat="1" applyFont="1" applyFill="1" applyBorder="1">
      <alignment vertical="center"/>
    </xf>
    <xf numFmtId="0" fontId="26" fillId="0" borderId="4" xfId="0" applyFont="1" applyBorder="1">
      <alignment vertical="center"/>
    </xf>
    <xf numFmtId="0" fontId="26" fillId="0" borderId="5" xfId="0" applyFont="1" applyBorder="1">
      <alignment vertical="center"/>
    </xf>
    <xf numFmtId="0" fontId="26" fillId="0" borderId="6" xfId="0" applyFont="1" applyBorder="1">
      <alignment vertical="center"/>
    </xf>
    <xf numFmtId="49" fontId="21" fillId="0" borderId="0" xfId="0" applyNumberFormat="1" applyFont="1">
      <alignment vertical="center"/>
    </xf>
    <xf numFmtId="0" fontId="30" fillId="0" borderId="0" xfId="0" applyFont="1">
      <alignment vertical="center"/>
    </xf>
    <xf numFmtId="0" fontId="21" fillId="2" borderId="0" xfId="0" applyFont="1" applyFill="1" applyAlignment="1">
      <alignment horizontal="right" vertical="center"/>
    </xf>
    <xf numFmtId="0" fontId="21" fillId="0" borderId="2" xfId="0" applyFont="1" applyBorder="1" applyAlignment="1">
      <alignment horizontal="left" vertical="center"/>
    </xf>
    <xf numFmtId="0" fontId="21" fillId="0" borderId="1" xfId="0" applyFont="1" applyBorder="1">
      <alignment vertical="center"/>
    </xf>
    <xf numFmtId="176" fontId="21" fillId="0" borderId="3" xfId="0" applyNumberFormat="1" applyFont="1" applyBorder="1" applyAlignment="1">
      <alignment horizontal="left" vertical="center"/>
    </xf>
    <xf numFmtId="0" fontId="26" fillId="0" borderId="3" xfId="0" applyFont="1" applyBorder="1" applyAlignment="1">
      <alignment horizontal="left" vertical="center"/>
    </xf>
    <xf numFmtId="0" fontId="24" fillId="0" borderId="0" xfId="0" applyFont="1" applyAlignment="1">
      <alignment horizontal="center" vertical="center"/>
    </xf>
    <xf numFmtId="0" fontId="26" fillId="0" borderId="3" xfId="0" applyFont="1" applyBorder="1">
      <alignment vertical="center"/>
    </xf>
    <xf numFmtId="0" fontId="26" fillId="0" borderId="2" xfId="0" applyFont="1" applyBorder="1">
      <alignment vertical="center"/>
    </xf>
    <xf numFmtId="0" fontId="26" fillId="0" borderId="2"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49" fontId="26" fillId="0" borderId="6" xfId="0" applyNumberFormat="1" applyFont="1" applyBorder="1" applyAlignment="1">
      <alignment horizontal="center" vertical="center"/>
    </xf>
    <xf numFmtId="0" fontId="26" fillId="0" borderId="11" xfId="0" applyFont="1" applyBorder="1" applyAlignment="1">
      <alignment horizontal="right" vertical="center"/>
    </xf>
    <xf numFmtId="0" fontId="26" fillId="0" borderId="10" xfId="0" applyFont="1" applyBorder="1" applyAlignment="1">
      <alignment horizontal="right" vertical="center"/>
    </xf>
    <xf numFmtId="0" fontId="26" fillId="0" borderId="12" xfId="0" applyFont="1" applyBorder="1" applyAlignment="1">
      <alignment horizontal="right" vertical="center"/>
    </xf>
    <xf numFmtId="0" fontId="8" fillId="3" borderId="0" xfId="0" applyFont="1" applyFill="1">
      <alignment vertical="center"/>
    </xf>
    <xf numFmtId="0" fontId="8" fillId="3" borderId="0" xfId="0" applyFont="1" applyFill="1" applyAlignment="1">
      <alignment vertical="center" wrapText="1"/>
    </xf>
    <xf numFmtId="0" fontId="8" fillId="3" borderId="0" xfId="0" applyFont="1" applyFill="1" applyAlignment="1">
      <alignment vertical="center" shrinkToFit="1"/>
    </xf>
    <xf numFmtId="178" fontId="8" fillId="3" borderId="0" xfId="0" applyNumberFormat="1" applyFont="1" applyFill="1">
      <alignment vertical="center"/>
    </xf>
    <xf numFmtId="3" fontId="8" fillId="0" borderId="0" xfId="0" applyNumberFormat="1" applyFont="1">
      <alignment vertical="center"/>
    </xf>
    <xf numFmtId="0" fontId="8" fillId="0" borderId="0" xfId="0" applyFont="1" applyAlignment="1">
      <alignment horizontal="center" vertical="center"/>
    </xf>
    <xf numFmtId="58" fontId="20" fillId="2" borderId="7" xfId="0" applyNumberFormat="1" applyFont="1" applyFill="1" applyBorder="1">
      <alignment vertical="center"/>
    </xf>
    <xf numFmtId="0" fontId="8" fillId="0" borderId="12" xfId="0" applyFont="1" applyBorder="1" applyAlignment="1">
      <alignment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20" fillId="2" borderId="7" xfId="0" applyFont="1" applyFill="1" applyBorder="1">
      <alignment vertical="center"/>
    </xf>
    <xf numFmtId="0" fontId="20" fillId="2" borderId="7" xfId="0" applyFont="1" applyFill="1" applyBorder="1" applyAlignment="1">
      <alignment horizontal="center" vertical="center"/>
    </xf>
    <xf numFmtId="0" fontId="18" fillId="0" borderId="0" xfId="0" applyFont="1">
      <alignment vertical="center"/>
    </xf>
    <xf numFmtId="0" fontId="33" fillId="0" borderId="0" xfId="0" applyFont="1">
      <alignment vertical="center"/>
    </xf>
    <xf numFmtId="0" fontId="8" fillId="0" borderId="7" xfId="0" applyFont="1" applyBorder="1" applyAlignment="1">
      <alignment horizontal="center" vertical="center"/>
    </xf>
    <xf numFmtId="0" fontId="8" fillId="0" borderId="7" xfId="0" applyFont="1" applyBorder="1">
      <alignment vertical="center"/>
    </xf>
    <xf numFmtId="0" fontId="8" fillId="3" borderId="7" xfId="0" applyFont="1" applyFill="1" applyBorder="1">
      <alignment vertical="center"/>
    </xf>
    <xf numFmtId="49" fontId="20" fillId="2" borderId="7" xfId="0" applyNumberFormat="1" applyFont="1" applyFill="1" applyBorder="1" applyAlignment="1">
      <alignment horizontal="center" vertical="center"/>
    </xf>
    <xf numFmtId="0" fontId="8" fillId="3" borderId="7" xfId="0" applyFont="1" applyFill="1" applyBorder="1" applyAlignment="1">
      <alignment horizontal="center" vertical="center"/>
    </xf>
    <xf numFmtId="0" fontId="18" fillId="0" borderId="0" xfId="0" applyFont="1" applyAlignment="1">
      <alignment horizontal="lef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left" vertical="center"/>
    </xf>
    <xf numFmtId="176" fontId="17" fillId="0" borderId="0" xfId="0" applyNumberFormat="1" applyFont="1" applyAlignment="1">
      <alignment horizontal="left" vertical="center"/>
    </xf>
    <xf numFmtId="176" fontId="17" fillId="2" borderId="0" xfId="0" applyNumberFormat="1" applyFont="1" applyFill="1">
      <alignment vertical="center"/>
    </xf>
    <xf numFmtId="176" fontId="8" fillId="0" borderId="0" xfId="0" applyNumberFormat="1" applyFont="1" applyAlignment="1">
      <alignment horizontal="right" vertical="center"/>
    </xf>
    <xf numFmtId="0" fontId="8" fillId="3" borderId="14" xfId="0" applyFont="1" applyFill="1" applyBorder="1" applyAlignment="1">
      <alignment horizontal="left" vertical="center"/>
    </xf>
    <xf numFmtId="0" fontId="2" fillId="0" borderId="0" xfId="0" applyFont="1" applyAlignment="1">
      <alignment horizontal="center" vertical="center"/>
    </xf>
    <xf numFmtId="0" fontId="17" fillId="2" borderId="0" xfId="0" applyFont="1" applyFill="1">
      <alignment vertical="center"/>
    </xf>
    <xf numFmtId="176" fontId="18" fillId="2" borderId="0" xfId="0" applyNumberFormat="1" applyFont="1" applyFill="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7" fillId="0" borderId="13" xfId="0" applyFont="1" applyBorder="1">
      <alignment vertical="center"/>
    </xf>
    <xf numFmtId="0" fontId="17" fillId="0" borderId="14" xfId="0" applyFont="1" applyBorder="1">
      <alignment vertical="center"/>
    </xf>
    <xf numFmtId="0" fontId="17" fillId="0" borderId="12" xfId="0" applyFont="1" applyBorder="1">
      <alignment vertical="center"/>
    </xf>
    <xf numFmtId="0" fontId="17" fillId="0" borderId="11" xfId="0" applyFont="1" applyBorder="1">
      <alignment vertical="center"/>
    </xf>
    <xf numFmtId="0" fontId="17" fillId="0" borderId="10" xfId="0" applyFont="1" applyBorder="1">
      <alignment vertical="center"/>
    </xf>
    <xf numFmtId="0" fontId="17" fillId="0" borderId="4" xfId="0" applyFont="1" applyBorder="1">
      <alignment vertical="center"/>
    </xf>
    <xf numFmtId="0" fontId="17" fillId="0" borderId="5" xfId="0" applyFont="1" applyBorder="1">
      <alignment vertical="center"/>
    </xf>
    <xf numFmtId="0" fontId="17" fillId="0" borderId="6" xfId="0" applyFont="1" applyBorder="1">
      <alignment vertical="center"/>
    </xf>
    <xf numFmtId="176" fontId="17" fillId="0" borderId="0" xfId="0" applyNumberFormat="1" applyFont="1">
      <alignment vertical="center"/>
    </xf>
    <xf numFmtId="0" fontId="17" fillId="2" borderId="0" xfId="0" applyFont="1" applyFill="1" applyAlignment="1">
      <alignment horizontal="right" vertical="center"/>
    </xf>
    <xf numFmtId="0" fontId="17" fillId="0" borderId="2" xfId="0" applyFont="1" applyBorder="1" applyAlignment="1">
      <alignment horizontal="left" vertical="center"/>
    </xf>
    <xf numFmtId="0" fontId="17" fillId="0" borderId="2" xfId="0" applyFont="1" applyBorder="1">
      <alignment vertical="center"/>
    </xf>
    <xf numFmtId="176" fontId="18" fillId="0" borderId="0" xfId="0" applyNumberFormat="1" applyFont="1" applyAlignment="1">
      <alignment horizontal="center" vertical="center"/>
    </xf>
    <xf numFmtId="49" fontId="17" fillId="0" borderId="0" xfId="0" applyNumberFormat="1" applyFont="1">
      <alignment vertical="center"/>
    </xf>
    <xf numFmtId="178" fontId="26" fillId="0" borderId="0" xfId="0" applyNumberFormat="1" applyFont="1">
      <alignment vertical="center"/>
    </xf>
    <xf numFmtId="4" fontId="26" fillId="0" borderId="0" xfId="0" applyNumberFormat="1" applyFont="1">
      <alignment vertical="center"/>
    </xf>
    <xf numFmtId="0" fontId="20" fillId="4" borderId="13" xfId="0" applyFont="1" applyFill="1" applyBorder="1">
      <alignment vertical="center"/>
    </xf>
    <xf numFmtId="0" fontId="20" fillId="4" borderId="0" xfId="0" applyFont="1" applyFill="1">
      <alignment vertical="center"/>
    </xf>
    <xf numFmtId="0" fontId="8" fillId="4" borderId="14" xfId="0" applyFont="1" applyFill="1" applyBorder="1">
      <alignment vertical="center"/>
    </xf>
    <xf numFmtId="0" fontId="20" fillId="2" borderId="0" xfId="0" applyFont="1" applyFill="1" applyAlignment="1">
      <alignment horizontal="right" vertical="center"/>
    </xf>
    <xf numFmtId="58" fontId="20" fillId="2" borderId="12" xfId="0" applyNumberFormat="1" applyFont="1" applyFill="1" applyBorder="1" applyAlignment="1">
      <alignment horizontal="left" vertical="center"/>
    </xf>
    <xf numFmtId="0" fontId="8" fillId="4" borderId="13" xfId="0" applyFont="1" applyFill="1" applyBorder="1">
      <alignment vertical="center"/>
    </xf>
    <xf numFmtId="0" fontId="8" fillId="4" borderId="0" xfId="0" applyFont="1" applyFill="1">
      <alignment vertical="center"/>
    </xf>
    <xf numFmtId="58" fontId="8" fillId="0" borderId="14" xfId="0" applyNumberFormat="1" applyFont="1" applyBorder="1">
      <alignment vertical="center"/>
    </xf>
    <xf numFmtId="0" fontId="21" fillId="5" borderId="0" xfId="0" applyFont="1" applyFill="1">
      <alignment vertical="center"/>
    </xf>
    <xf numFmtId="0" fontId="8" fillId="0" borderId="1" xfId="0" applyFont="1" applyBorder="1" applyAlignment="1">
      <alignment vertical="center" wrapText="1"/>
    </xf>
    <xf numFmtId="0" fontId="36" fillId="0" borderId="0" xfId="0" applyFont="1">
      <alignment vertical="center"/>
    </xf>
    <xf numFmtId="0" fontId="18" fillId="2" borderId="12" xfId="0" applyFont="1" applyFill="1" applyBorder="1">
      <alignment vertical="center"/>
    </xf>
    <xf numFmtId="176" fontId="6" fillId="2" borderId="0" xfId="0" applyNumberFormat="1" applyFont="1" applyFill="1" applyAlignment="1">
      <alignment horizontal="right" vertical="center"/>
    </xf>
    <xf numFmtId="0" fontId="17" fillId="0" borderId="17" xfId="0" applyFont="1" applyBorder="1">
      <alignment vertical="center"/>
    </xf>
    <xf numFmtId="0" fontId="17" fillId="0" borderId="18" xfId="0" applyFont="1" applyBorder="1">
      <alignment vertical="center"/>
    </xf>
    <xf numFmtId="0" fontId="17" fillId="0" borderId="19" xfId="0" applyFont="1" applyBorder="1">
      <alignment vertical="center"/>
    </xf>
    <xf numFmtId="0" fontId="17" fillId="0" borderId="20" xfId="0" applyFont="1" applyBorder="1">
      <alignment vertical="center"/>
    </xf>
    <xf numFmtId="0" fontId="17" fillId="0" borderId="21" xfId="0" applyFont="1" applyBorder="1">
      <alignment vertical="center"/>
    </xf>
    <xf numFmtId="176" fontId="17" fillId="0" borderId="0" xfId="0" applyNumberFormat="1" applyFont="1" applyAlignment="1">
      <alignment horizontal="right" vertical="center"/>
    </xf>
    <xf numFmtId="176" fontId="26" fillId="0" borderId="0" xfId="0" applyNumberFormat="1" applyFont="1" applyAlignment="1">
      <alignment horizontal="center" vertical="center"/>
    </xf>
    <xf numFmtId="176" fontId="26" fillId="0" borderId="0" xfId="0" applyNumberFormat="1" applyFont="1" applyAlignment="1">
      <alignment horizontal="right" vertical="center"/>
    </xf>
    <xf numFmtId="0" fontId="26" fillId="0" borderId="0" xfId="0" applyFont="1" applyAlignment="1">
      <alignment horizontal="right" vertical="center"/>
    </xf>
    <xf numFmtId="176" fontId="26" fillId="0" borderId="0" xfId="0" applyNumberFormat="1" applyFont="1" applyAlignment="1">
      <alignment horizontal="left" vertical="center"/>
    </xf>
    <xf numFmtId="176" fontId="17" fillId="0" borderId="0" xfId="0" applyNumberFormat="1" applyFont="1" applyAlignment="1">
      <alignment horizontal="center" vertical="center"/>
    </xf>
    <xf numFmtId="0" fontId="8" fillId="0" borderId="7" xfId="0" applyFont="1" applyBorder="1" applyAlignment="1">
      <alignment horizontal="left" vertical="center"/>
    </xf>
    <xf numFmtId="0" fontId="55" fillId="0" borderId="1" xfId="0" applyFont="1" applyBorder="1" applyAlignment="1">
      <alignment vertical="center" wrapText="1"/>
    </xf>
    <xf numFmtId="0" fontId="55" fillId="0" borderId="7" xfId="0" applyFont="1" applyBorder="1" applyAlignment="1">
      <alignment vertical="center" wrapText="1"/>
    </xf>
    <xf numFmtId="0" fontId="55" fillId="0" borderId="15" xfId="0" applyFont="1" applyBorder="1" applyAlignment="1">
      <alignment horizontal="center" vertical="center" wrapText="1"/>
    </xf>
    <xf numFmtId="49" fontId="20" fillId="0" borderId="7" xfId="0" applyNumberFormat="1" applyFont="1" applyBorder="1" applyAlignment="1">
      <alignment horizontal="center" vertical="center"/>
    </xf>
    <xf numFmtId="0" fontId="55" fillId="3" borderId="7" xfId="0" applyFont="1" applyFill="1" applyBorder="1" applyAlignment="1">
      <alignment horizontal="center" vertical="center"/>
    </xf>
    <xf numFmtId="0" fontId="55" fillId="3" borderId="7" xfId="0" applyFont="1" applyFill="1" applyBorder="1">
      <alignment vertical="center"/>
    </xf>
    <xf numFmtId="58" fontId="55" fillId="3" borderId="6" xfId="0" applyNumberFormat="1" applyFont="1" applyFill="1" applyBorder="1">
      <alignment vertical="center"/>
    </xf>
    <xf numFmtId="0" fontId="0" fillId="0" borderId="0" xfId="0" applyAlignment="1">
      <alignment horizontal="center" vertical="center"/>
    </xf>
    <xf numFmtId="3" fontId="9" fillId="0" borderId="0" xfId="0" applyNumberFormat="1" applyFont="1">
      <alignment vertical="center"/>
    </xf>
    <xf numFmtId="3" fontId="32" fillId="0" borderId="11" xfId="0" applyNumberFormat="1" applyFont="1" applyBorder="1">
      <alignment vertical="center"/>
    </xf>
    <xf numFmtId="3" fontId="9" fillId="0" borderId="11" xfId="0" applyNumberFormat="1" applyFont="1" applyBorder="1">
      <alignment vertical="center"/>
    </xf>
    <xf numFmtId="179" fontId="9" fillId="0" borderId="11" xfId="0" applyNumberFormat="1" applyFont="1" applyBorder="1">
      <alignment vertical="center"/>
    </xf>
    <xf numFmtId="178" fontId="32" fillId="0" borderId="11" xfId="0" applyNumberFormat="1" applyFont="1" applyBorder="1">
      <alignment vertical="center"/>
    </xf>
    <xf numFmtId="179" fontId="9" fillId="0" borderId="0" xfId="0" applyNumberFormat="1" applyFont="1">
      <alignment vertical="center"/>
    </xf>
    <xf numFmtId="0" fontId="29" fillId="0" borderId="15" xfId="0" applyFont="1" applyBorder="1" applyAlignment="1">
      <alignment horizontal="center" vertical="center" wrapText="1"/>
    </xf>
    <xf numFmtId="176" fontId="24" fillId="0" borderId="0" xfId="0" applyNumberFormat="1" applyFont="1">
      <alignment vertical="center"/>
    </xf>
    <xf numFmtId="176" fontId="24" fillId="5" borderId="0" xfId="0" applyNumberFormat="1" applyFont="1" applyFill="1" applyAlignment="1">
      <alignment horizontal="right" vertical="center"/>
    </xf>
    <xf numFmtId="178" fontId="9" fillId="0" borderId="0" xfId="0" applyNumberFormat="1" applyFont="1">
      <alignment vertical="center"/>
    </xf>
    <xf numFmtId="0" fontId="9" fillId="0" borderId="0" xfId="0" applyFont="1">
      <alignment vertical="center"/>
    </xf>
    <xf numFmtId="3" fontId="18" fillId="0" borderId="0" xfId="0" applyNumberFormat="1" applyFont="1">
      <alignment vertical="center"/>
    </xf>
    <xf numFmtId="178" fontId="18" fillId="0" borderId="0" xfId="0" applyNumberFormat="1" applyFont="1">
      <alignment vertical="center"/>
    </xf>
    <xf numFmtId="179" fontId="18" fillId="0" borderId="0" xfId="0" applyNumberFormat="1" applyFont="1">
      <alignment vertical="center"/>
    </xf>
    <xf numFmtId="0" fontId="38" fillId="0" borderId="0" xfId="0" applyFont="1">
      <alignment vertical="center"/>
    </xf>
    <xf numFmtId="0" fontId="26" fillId="0" borderId="7" xfId="0" applyFont="1" applyBorder="1">
      <alignment vertical="center"/>
    </xf>
    <xf numFmtId="49" fontId="26" fillId="0" borderId="0" xfId="0" applyNumberFormat="1" applyFont="1">
      <alignment vertical="center"/>
    </xf>
    <xf numFmtId="0" fontId="44" fillId="0" borderId="0" xfId="0" applyFont="1" applyAlignment="1">
      <alignment vertical="center" wrapText="1"/>
    </xf>
    <xf numFmtId="0" fontId="35" fillId="0" borderId="0" xfId="0" applyFont="1" applyAlignment="1">
      <alignment vertical="center" wrapText="1"/>
    </xf>
    <xf numFmtId="0" fontId="45" fillId="0" borderId="0" xfId="0" applyFont="1">
      <alignment vertical="center"/>
    </xf>
    <xf numFmtId="0" fontId="45" fillId="0" borderId="0" xfId="0" applyFont="1" applyAlignment="1">
      <alignment horizontal="left" vertical="center"/>
    </xf>
    <xf numFmtId="0" fontId="56" fillId="0" borderId="0" xfId="0" applyFont="1">
      <alignment vertical="center"/>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3" xfId="0" applyFont="1" applyBorder="1" applyAlignment="1">
      <alignment horizontal="center" vertical="center" shrinkToFit="1"/>
    </xf>
    <xf numFmtId="0" fontId="8" fillId="5" borderId="0" xfId="0" applyFont="1" applyFill="1" applyAlignment="1">
      <alignment horizontal="left" vertical="center"/>
    </xf>
    <xf numFmtId="49" fontId="8" fillId="5" borderId="0" xfId="0" applyNumberFormat="1" applyFont="1" applyFill="1" applyAlignment="1">
      <alignment horizontal="left" vertical="center"/>
    </xf>
    <xf numFmtId="0" fontId="8" fillId="5" borderId="0" xfId="0" applyFont="1" applyFill="1">
      <alignment vertical="center"/>
    </xf>
    <xf numFmtId="0" fontId="8" fillId="4" borderId="7" xfId="0" applyFont="1" applyFill="1" applyBorder="1">
      <alignment vertical="center"/>
    </xf>
    <xf numFmtId="0" fontId="9" fillId="4" borderId="6" xfId="0" applyFont="1" applyFill="1" applyBorder="1">
      <alignment vertical="center"/>
    </xf>
    <xf numFmtId="0" fontId="8" fillId="4" borderId="7" xfId="0" applyFont="1" applyFill="1" applyBorder="1" applyAlignment="1">
      <alignment vertical="center" shrinkToFit="1"/>
    </xf>
    <xf numFmtId="178" fontId="8" fillId="4" borderId="7" xfId="0" applyNumberFormat="1" applyFont="1" applyFill="1" applyBorder="1">
      <alignment vertical="center"/>
    </xf>
    <xf numFmtId="3" fontId="8" fillId="0" borderId="7" xfId="0" applyNumberFormat="1" applyFont="1" applyBorder="1">
      <alignment vertical="center"/>
    </xf>
    <xf numFmtId="178" fontId="9" fillId="4" borderId="14" xfId="0" applyNumberFormat="1" applyFont="1" applyFill="1" applyBorder="1">
      <alignment vertical="center"/>
    </xf>
    <xf numFmtId="0" fontId="40" fillId="0" borderId="25" xfId="0" applyFont="1" applyBorder="1" applyAlignment="1">
      <alignment horizontal="center" vertical="center" wrapText="1"/>
    </xf>
    <xf numFmtId="0" fontId="34" fillId="0" borderId="0" xfId="0" applyFont="1">
      <alignment vertical="center"/>
    </xf>
    <xf numFmtId="0" fontId="47" fillId="0" borderId="0" xfId="0" applyFont="1">
      <alignment vertical="center"/>
    </xf>
    <xf numFmtId="176" fontId="55" fillId="0" borderId="12" xfId="0" applyNumberFormat="1" applyFont="1" applyBorder="1" applyAlignment="1">
      <alignment vertical="center" wrapText="1"/>
    </xf>
    <xf numFmtId="176" fontId="55" fillId="0" borderId="1" xfId="0" applyNumberFormat="1" applyFont="1" applyBorder="1" applyAlignment="1">
      <alignment vertical="center" wrapText="1"/>
    </xf>
    <xf numFmtId="0" fontId="18" fillId="0" borderId="17" xfId="0" applyFont="1" applyBorder="1">
      <alignment vertical="center"/>
    </xf>
    <xf numFmtId="58" fontId="20" fillId="2" borderId="0" xfId="0" applyNumberFormat="1" applyFont="1" applyFill="1" applyAlignment="1">
      <alignment horizontal="left" vertical="center"/>
    </xf>
    <xf numFmtId="0" fontId="9" fillId="4" borderId="14" xfId="0" applyFont="1" applyFill="1" applyBorder="1">
      <alignment vertical="center"/>
    </xf>
    <xf numFmtId="0" fontId="8" fillId="4" borderId="11" xfId="0" applyFont="1" applyFill="1" applyBorder="1">
      <alignment vertical="center"/>
    </xf>
    <xf numFmtId="178" fontId="8" fillId="4" borderId="0" xfId="0" applyNumberFormat="1" applyFont="1" applyFill="1">
      <alignment vertical="center"/>
    </xf>
    <xf numFmtId="0" fontId="8" fillId="4" borderId="0" xfId="0" applyFont="1" applyFill="1" applyAlignment="1">
      <alignment horizontal="right" vertical="center"/>
    </xf>
    <xf numFmtId="178" fontId="8" fillId="4" borderId="11" xfId="0" applyNumberFormat="1" applyFont="1" applyFill="1" applyBorder="1">
      <alignment vertical="center"/>
    </xf>
    <xf numFmtId="3" fontId="8" fillId="0" borderId="11" xfId="0" applyNumberFormat="1" applyFont="1" applyBorder="1">
      <alignment vertical="center"/>
    </xf>
    <xf numFmtId="176" fontId="18" fillId="5" borderId="0" xfId="0" applyNumberFormat="1" applyFont="1" applyFill="1">
      <alignment vertical="center"/>
    </xf>
    <xf numFmtId="0" fontId="18" fillId="0" borderId="26" xfId="0" applyFont="1" applyBorder="1">
      <alignment vertical="center"/>
    </xf>
    <xf numFmtId="0" fontId="18" fillId="0" borderId="18" xfId="0" applyFont="1" applyBorder="1">
      <alignment vertical="center"/>
    </xf>
    <xf numFmtId="0" fontId="18" fillId="0" borderId="16" xfId="0" applyFont="1" applyBorder="1">
      <alignment vertical="center"/>
    </xf>
    <xf numFmtId="0" fontId="18" fillId="0" borderId="27" xfId="0" applyFont="1" applyBorder="1">
      <alignment vertical="center"/>
    </xf>
    <xf numFmtId="0" fontId="18" fillId="0" borderId="20" xfId="0" applyFont="1" applyBorder="1">
      <alignment vertical="center"/>
    </xf>
    <xf numFmtId="0" fontId="18" fillId="0" borderId="21" xfId="0" applyFont="1" applyBorder="1">
      <alignment vertical="center"/>
    </xf>
    <xf numFmtId="0" fontId="22" fillId="0" borderId="0" xfId="0" applyFont="1" applyAlignment="1">
      <alignment horizontal="center" vertical="center"/>
    </xf>
    <xf numFmtId="0" fontId="18" fillId="5" borderId="0" xfId="0" applyFont="1" applyFill="1" applyAlignment="1">
      <alignment horizontal="left" vertical="center"/>
    </xf>
    <xf numFmtId="0" fontId="55" fillId="5" borderId="7" xfId="0" applyFont="1" applyFill="1" applyBorder="1" applyAlignment="1">
      <alignment vertical="center" wrapTex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16" xfId="0" applyFont="1" applyBorder="1">
      <alignment vertical="center"/>
    </xf>
    <xf numFmtId="0" fontId="17" fillId="0" borderId="30" xfId="0" applyFont="1" applyBorder="1" applyAlignment="1">
      <alignment horizontal="center" vertical="center"/>
    </xf>
    <xf numFmtId="0" fontId="17" fillId="0" borderId="27" xfId="0" applyFont="1" applyBorder="1">
      <alignment vertical="center"/>
    </xf>
    <xf numFmtId="0" fontId="17" fillId="0" borderId="26" xfId="0" applyFont="1" applyBorder="1">
      <alignment vertical="center"/>
    </xf>
    <xf numFmtId="0" fontId="17" fillId="0" borderId="31" xfId="0" applyFont="1" applyBorder="1">
      <alignment vertical="center"/>
    </xf>
    <xf numFmtId="0" fontId="17" fillId="0" borderId="32" xfId="0" applyFont="1" applyBorder="1">
      <alignment vertical="center"/>
    </xf>
    <xf numFmtId="0" fontId="17" fillId="0" borderId="28" xfId="0" applyFont="1" applyBorder="1">
      <alignment vertical="center"/>
    </xf>
    <xf numFmtId="0" fontId="17" fillId="0" borderId="30" xfId="0" applyFont="1" applyBorder="1">
      <alignment vertical="center"/>
    </xf>
    <xf numFmtId="0" fontId="9" fillId="0" borderId="0" xfId="0" applyFont="1" applyAlignment="1">
      <alignment horizontal="right" vertical="center"/>
    </xf>
    <xf numFmtId="0" fontId="18" fillId="0" borderId="0" xfId="0" applyFont="1" applyAlignment="1">
      <alignment horizontal="center" vertical="center" shrinkToFit="1"/>
    </xf>
    <xf numFmtId="176" fontId="18" fillId="0" borderId="0" xfId="0" applyNumberFormat="1" applyFont="1">
      <alignment vertical="center"/>
    </xf>
    <xf numFmtId="0" fontId="40" fillId="0" borderId="24" xfId="0" applyFont="1" applyBorder="1" applyAlignment="1">
      <alignment horizontal="center" vertical="center" shrinkToFit="1"/>
    </xf>
    <xf numFmtId="0" fontId="40" fillId="0" borderId="33" xfId="0" applyFont="1" applyBorder="1" applyAlignment="1">
      <alignment horizontal="center" vertical="center" wrapText="1"/>
    </xf>
    <xf numFmtId="0" fontId="8" fillId="0" borderId="0" xfId="0" applyFont="1" applyAlignment="1">
      <alignment vertical="center" shrinkToFit="1"/>
    </xf>
    <xf numFmtId="0" fontId="17" fillId="5" borderId="0" xfId="0" applyFont="1" applyFill="1" applyAlignment="1">
      <alignment horizontal="left" vertical="center"/>
    </xf>
    <xf numFmtId="0" fontId="27" fillId="5" borderId="0" xfId="0" applyFont="1" applyFill="1" applyAlignment="1">
      <alignment horizontal="center" vertical="center"/>
    </xf>
    <xf numFmtId="49" fontId="18" fillId="2" borderId="0" xfId="0" applyNumberFormat="1" applyFont="1" applyFill="1" applyAlignment="1">
      <alignment horizontal="right" vertical="center"/>
    </xf>
    <xf numFmtId="0" fontId="16" fillId="0" borderId="7" xfId="0" applyFont="1" applyBorder="1" applyAlignment="1">
      <alignment horizontal="center" vertical="center"/>
    </xf>
    <xf numFmtId="0" fontId="17" fillId="5" borderId="0" xfId="0" applyFont="1" applyFill="1">
      <alignment vertical="center"/>
    </xf>
    <xf numFmtId="0" fontId="17" fillId="5" borderId="0" xfId="0" applyFont="1" applyFill="1" applyAlignment="1">
      <alignment horizontal="right" vertical="center"/>
    </xf>
    <xf numFmtId="0" fontId="26" fillId="5" borderId="0" xfId="0" applyFont="1" applyFill="1">
      <alignment vertical="center"/>
    </xf>
    <xf numFmtId="0" fontId="26" fillId="0" borderId="13" xfId="0" applyFont="1" applyBorder="1">
      <alignment vertical="center"/>
    </xf>
    <xf numFmtId="176" fontId="9" fillId="0" borderId="12" xfId="0" applyNumberFormat="1" applyFont="1" applyBorder="1">
      <alignment vertical="center"/>
    </xf>
    <xf numFmtId="176" fontId="9" fillId="0" borderId="11" xfId="0" applyNumberFormat="1" applyFont="1" applyBorder="1">
      <alignment vertical="center"/>
    </xf>
    <xf numFmtId="176" fontId="26" fillId="0" borderId="4" xfId="0" applyNumberFormat="1" applyFont="1" applyBorder="1" applyAlignment="1">
      <alignment horizontal="left" vertical="center"/>
    </xf>
    <xf numFmtId="176" fontId="26" fillId="0" borderId="5" xfId="0" applyNumberFormat="1" applyFont="1" applyBorder="1" applyAlignment="1">
      <alignment horizontal="left" vertical="center"/>
    </xf>
    <xf numFmtId="176" fontId="26" fillId="0" borderId="12" xfId="0" applyNumberFormat="1" applyFont="1" applyBorder="1" applyAlignment="1">
      <alignment horizontal="left" vertical="center"/>
    </xf>
    <xf numFmtId="176" fontId="26" fillId="0" borderId="11" xfId="0" applyNumberFormat="1" applyFont="1" applyBorder="1" applyAlignment="1">
      <alignment horizontal="left" vertical="center"/>
    </xf>
    <xf numFmtId="0" fontId="9" fillId="0" borderId="0" xfId="0" applyFont="1" applyAlignment="1">
      <alignment vertical="center" shrinkToFit="1"/>
    </xf>
    <xf numFmtId="0" fontId="0" fillId="0" borderId="2" xfId="0" applyBorder="1" applyAlignment="1">
      <alignment horizontal="center" vertical="center" shrinkToFit="1"/>
    </xf>
    <xf numFmtId="3" fontId="1" fillId="0" borderId="1" xfId="0" applyNumberFormat="1" applyFont="1" applyBorder="1" applyAlignment="1">
      <alignment vertical="center" shrinkToFit="1"/>
    </xf>
    <xf numFmtId="0" fontId="40" fillId="0" borderId="25" xfId="0" applyFont="1" applyBorder="1" applyAlignment="1">
      <alignment horizontal="center" vertical="center" shrinkToFit="1"/>
    </xf>
    <xf numFmtId="58" fontId="0" fillId="0" borderId="0" xfId="0" applyNumberFormat="1">
      <alignment vertical="center"/>
    </xf>
    <xf numFmtId="0" fontId="31" fillId="0" borderId="0" xfId="0" applyFont="1">
      <alignment vertical="center"/>
    </xf>
    <xf numFmtId="58" fontId="9" fillId="0" borderId="0" xfId="0" applyNumberFormat="1" applyFont="1" applyAlignment="1">
      <alignment vertical="center" shrinkToFit="1"/>
    </xf>
    <xf numFmtId="0" fontId="57" fillId="0" borderId="0" xfId="0" applyFont="1">
      <alignment vertical="center"/>
    </xf>
    <xf numFmtId="0" fontId="18" fillId="0" borderId="0" xfId="0" applyFont="1" applyAlignment="1">
      <alignment horizontal="left" vertical="center" shrinkToFit="1"/>
    </xf>
    <xf numFmtId="58" fontId="26" fillId="0" borderId="0" xfId="0" applyNumberFormat="1" applyFont="1">
      <alignment vertical="center"/>
    </xf>
    <xf numFmtId="0" fontId="8" fillId="0" borderId="7" xfId="0" applyFont="1" applyBorder="1" applyAlignment="1">
      <alignment horizontal="right" vertical="center"/>
    </xf>
    <xf numFmtId="58" fontId="8" fillId="0" borderId="7" xfId="0" applyNumberFormat="1" applyFont="1" applyBorder="1" applyAlignment="1">
      <alignment horizontal="center" vertical="center"/>
    </xf>
    <xf numFmtId="49" fontId="55" fillId="2" borderId="7" xfId="0" applyNumberFormat="1" applyFont="1" applyFill="1" applyBorder="1" applyAlignment="1">
      <alignment horizontal="center" vertical="center"/>
    </xf>
    <xf numFmtId="0" fontId="60"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5" fillId="0" borderId="0" xfId="0" applyFont="1">
      <alignment vertical="center"/>
    </xf>
    <xf numFmtId="0" fontId="2" fillId="0" borderId="0" xfId="0" applyFont="1" applyAlignment="1">
      <alignment vertical="center" wrapText="1"/>
    </xf>
    <xf numFmtId="0" fontId="2" fillId="0" borderId="0" xfId="0" applyFont="1" applyAlignment="1">
      <alignment vertical="center" textRotation="255" wrapText="1"/>
    </xf>
    <xf numFmtId="49" fontId="61" fillId="0" borderId="0" xfId="0" applyNumberFormat="1" applyFont="1">
      <alignment vertical="center"/>
    </xf>
    <xf numFmtId="176" fontId="6" fillId="0" borderId="0" xfId="0" applyNumberFormat="1" applyFont="1">
      <alignment vertical="center"/>
    </xf>
    <xf numFmtId="0" fontId="2" fillId="0" borderId="0" xfId="0" applyFont="1" applyAlignment="1">
      <alignment horizontal="left" vertical="center"/>
    </xf>
    <xf numFmtId="49" fontId="62" fillId="2" borderId="13" xfId="1" applyNumberFormat="1" applyFont="1" applyFill="1" applyBorder="1" applyAlignment="1" applyProtection="1">
      <alignment vertical="center"/>
    </xf>
    <xf numFmtId="49" fontId="20" fillId="0" borderId="0" xfId="0" applyNumberFormat="1" applyFont="1">
      <alignment vertical="center"/>
    </xf>
    <xf numFmtId="0" fontId="49" fillId="0" borderId="0" xfId="1" applyFont="1" applyFill="1" applyBorder="1" applyAlignment="1" applyProtection="1">
      <alignment horizontal="left" vertical="center" shrinkToFit="1"/>
    </xf>
    <xf numFmtId="0" fontId="58" fillId="0" borderId="40" xfId="1" applyFont="1" applyBorder="1" applyAlignment="1" applyProtection="1">
      <alignment horizontal="left" vertical="center" shrinkToFit="1"/>
    </xf>
    <xf numFmtId="0" fontId="58" fillId="0" borderId="41" xfId="1" applyFont="1" applyBorder="1" applyAlignment="1" applyProtection="1">
      <alignment horizontal="left" vertical="center" shrinkToFit="1"/>
    </xf>
    <xf numFmtId="0" fontId="58" fillId="0" borderId="34" xfId="1" applyFont="1" applyBorder="1" applyAlignment="1" applyProtection="1">
      <alignment vertical="center"/>
    </xf>
    <xf numFmtId="0" fontId="58" fillId="0" borderId="35" xfId="1" applyFont="1" applyBorder="1" applyAlignment="1" applyProtection="1">
      <alignment vertical="center"/>
    </xf>
    <xf numFmtId="0" fontId="58" fillId="0" borderId="36" xfId="1" applyFont="1" applyBorder="1" applyAlignment="1" applyProtection="1">
      <alignment vertical="center"/>
    </xf>
    <xf numFmtId="0" fontId="58" fillId="0" borderId="37" xfId="1" applyFont="1" applyBorder="1" applyAlignment="1" applyProtection="1">
      <alignment vertical="center" shrinkToFit="1"/>
    </xf>
    <xf numFmtId="0" fontId="58" fillId="0" borderId="38" xfId="1" applyFont="1" applyBorder="1" applyAlignment="1" applyProtection="1">
      <alignment vertical="center" shrinkToFit="1"/>
    </xf>
    <xf numFmtId="0" fontId="58" fillId="0" borderId="39" xfId="1" applyFont="1" applyBorder="1" applyAlignment="1" applyProtection="1">
      <alignment vertical="center" shrinkToFit="1"/>
    </xf>
    <xf numFmtId="0" fontId="49" fillId="0" borderId="0" xfId="1" applyFont="1" applyBorder="1" applyAlignment="1" applyProtection="1">
      <alignment horizontal="left" vertical="center"/>
    </xf>
    <xf numFmtId="0" fontId="58" fillId="0" borderId="34" xfId="1" applyFont="1" applyBorder="1" applyAlignment="1" applyProtection="1">
      <alignment vertical="center" shrinkToFit="1"/>
    </xf>
    <xf numFmtId="0" fontId="58" fillId="0" borderId="35" xfId="1" applyFont="1" applyBorder="1" applyAlignment="1" applyProtection="1">
      <alignment vertical="center" shrinkToFit="1"/>
    </xf>
    <xf numFmtId="0" fontId="58" fillId="0" borderId="36" xfId="1" applyFont="1" applyBorder="1" applyAlignment="1" applyProtection="1">
      <alignment vertical="center" shrinkToFit="1"/>
    </xf>
    <xf numFmtId="0" fontId="58" fillId="0" borderId="34" xfId="1" applyFont="1" applyBorder="1" applyAlignment="1" applyProtection="1">
      <alignment horizontal="left" vertical="center"/>
    </xf>
    <xf numFmtId="0" fontId="58" fillId="0" borderId="35" xfId="1" applyFont="1" applyBorder="1" applyAlignment="1" applyProtection="1">
      <alignment horizontal="left" vertical="center"/>
    </xf>
    <xf numFmtId="0" fontId="58" fillId="0" borderId="36" xfId="1" applyFont="1" applyBorder="1" applyAlignment="1" applyProtection="1">
      <alignment horizontal="left" vertical="center"/>
    </xf>
    <xf numFmtId="0" fontId="58" fillId="0" borderId="37" xfId="1" applyFont="1" applyBorder="1" applyAlignment="1" applyProtection="1">
      <alignment horizontal="left" vertical="center"/>
    </xf>
    <xf numFmtId="0" fontId="58" fillId="0" borderId="38" xfId="1" applyFont="1" applyBorder="1" applyAlignment="1" applyProtection="1">
      <alignment horizontal="left" vertical="center"/>
    </xf>
    <xf numFmtId="0" fontId="58" fillId="0" borderId="39" xfId="1" applyFont="1" applyBorder="1" applyAlignment="1" applyProtection="1">
      <alignment horizontal="left" vertical="center"/>
    </xf>
    <xf numFmtId="0" fontId="59" fillId="0" borderId="0" xfId="0" applyFont="1" applyAlignment="1">
      <alignment horizontal="center" vertical="center" wrapText="1"/>
    </xf>
    <xf numFmtId="0" fontId="49" fillId="0" borderId="0" xfId="1" applyFont="1" applyBorder="1" applyAlignment="1" applyProtection="1">
      <alignment horizontal="left" vertical="center" shrinkToFit="1"/>
    </xf>
    <xf numFmtId="0" fontId="46" fillId="6" borderId="42" xfId="0" applyFont="1" applyFill="1" applyBorder="1" applyAlignment="1">
      <alignment horizontal="center" vertical="center"/>
    </xf>
    <xf numFmtId="0" fontId="46" fillId="6" borderId="43" xfId="0" applyFont="1" applyFill="1" applyBorder="1" applyAlignment="1">
      <alignment horizontal="center" vertical="center"/>
    </xf>
    <xf numFmtId="0" fontId="46" fillId="6" borderId="44" xfId="0" applyFont="1" applyFill="1" applyBorder="1" applyAlignment="1">
      <alignment horizontal="center" vertical="center"/>
    </xf>
    <xf numFmtId="0" fontId="58" fillId="7" borderId="34" xfId="1" applyFont="1" applyFill="1" applyBorder="1" applyAlignment="1" applyProtection="1">
      <alignment vertical="center" shrinkToFit="1"/>
    </xf>
    <xf numFmtId="0" fontId="58" fillId="7" borderId="35" xfId="1" applyFont="1" applyFill="1" applyBorder="1" applyAlignment="1" applyProtection="1">
      <alignment vertical="center" shrinkToFit="1"/>
    </xf>
    <xf numFmtId="0" fontId="58" fillId="7" borderId="36" xfId="1" applyFont="1" applyFill="1" applyBorder="1" applyAlignment="1" applyProtection="1">
      <alignment vertical="center" shrinkToFit="1"/>
    </xf>
    <xf numFmtId="0" fontId="58" fillId="0" borderId="40" xfId="1" applyFont="1" applyFill="1" applyBorder="1" applyAlignment="1" applyProtection="1">
      <alignment horizontal="left" vertical="center" shrinkToFit="1"/>
    </xf>
    <xf numFmtId="0" fontId="58" fillId="0" borderId="34" xfId="1" applyFont="1" applyFill="1" applyBorder="1" applyAlignment="1" applyProtection="1">
      <alignment horizontal="left" vertical="center" shrinkToFit="1"/>
    </xf>
    <xf numFmtId="0" fontId="58" fillId="0" borderId="41" xfId="1" applyFont="1" applyFill="1" applyBorder="1" applyAlignment="1" applyProtection="1">
      <alignment horizontal="left" vertical="center" shrinkToFit="1"/>
    </xf>
    <xf numFmtId="0" fontId="58" fillId="0" borderId="34" xfId="1" applyFont="1" applyBorder="1" applyAlignment="1" applyProtection="1">
      <alignment horizontal="left" vertical="center" shrinkToFit="1"/>
    </xf>
    <xf numFmtId="0" fontId="58" fillId="0" borderId="35" xfId="1" applyFont="1" applyBorder="1" applyAlignment="1" applyProtection="1">
      <alignment horizontal="left" vertical="center" shrinkToFit="1"/>
    </xf>
    <xf numFmtId="0" fontId="58" fillId="0" borderId="36" xfId="1" applyFont="1" applyBorder="1" applyAlignment="1" applyProtection="1">
      <alignment horizontal="left" vertical="center" shrinkToFit="1"/>
    </xf>
    <xf numFmtId="0" fontId="37" fillId="0" borderId="0" xfId="0" applyFont="1" applyAlignment="1">
      <alignment horizontal="center" vertical="center"/>
    </xf>
    <xf numFmtId="0" fontId="52" fillId="0" borderId="38" xfId="1" applyFont="1" applyBorder="1" applyAlignment="1" applyProtection="1">
      <alignment horizontal="left" vertical="center"/>
    </xf>
    <xf numFmtId="0" fontId="58" fillId="5" borderId="45" xfId="1" applyFont="1" applyFill="1" applyBorder="1" applyAlignment="1" applyProtection="1">
      <alignment vertical="center" shrinkToFit="1"/>
    </xf>
    <xf numFmtId="0" fontId="58" fillId="5" borderId="46" xfId="1" applyFont="1" applyFill="1" applyBorder="1" applyAlignment="1" applyProtection="1">
      <alignment vertical="center" shrinkToFit="1"/>
    </xf>
    <xf numFmtId="0" fontId="58" fillId="5" borderId="47" xfId="1" applyFont="1" applyFill="1" applyBorder="1" applyAlignment="1" applyProtection="1">
      <alignment vertical="center" shrinkToFit="1"/>
    </xf>
    <xf numFmtId="0" fontId="58" fillId="0" borderId="48" xfId="1" applyFont="1" applyBorder="1" applyAlignment="1" applyProtection="1">
      <alignment horizontal="left" vertical="center" shrinkToFit="1"/>
    </xf>
    <xf numFmtId="0" fontId="58" fillId="0" borderId="49" xfId="1" applyFont="1" applyBorder="1" applyAlignment="1" applyProtection="1">
      <alignment horizontal="left" vertical="center" shrinkToFit="1"/>
    </xf>
    <xf numFmtId="0" fontId="58" fillId="0" borderId="50" xfId="1" applyFont="1" applyBorder="1" applyAlignment="1" applyProtection="1">
      <alignment horizontal="left" vertical="center" shrinkToFit="1"/>
    </xf>
    <xf numFmtId="0" fontId="52" fillId="0" borderId="49" xfId="1" applyFont="1" applyBorder="1" applyAlignment="1" applyProtection="1">
      <alignment horizontal="left" vertical="center"/>
    </xf>
    <xf numFmtId="0" fontId="52" fillId="0" borderId="50" xfId="1" applyFont="1" applyBorder="1" applyAlignment="1" applyProtection="1">
      <alignment horizontal="left" vertical="center"/>
    </xf>
    <xf numFmtId="0" fontId="58" fillId="0" borderId="45" xfId="1" applyFont="1" applyBorder="1" applyAlignment="1" applyProtection="1">
      <alignment horizontal="left" vertical="center"/>
    </xf>
    <xf numFmtId="0" fontId="58" fillId="0" borderId="46" xfId="1" applyFont="1" applyBorder="1" applyAlignment="1" applyProtection="1">
      <alignment horizontal="left" vertical="center"/>
    </xf>
    <xf numFmtId="0" fontId="58" fillId="0" borderId="47" xfId="1" applyFont="1" applyBorder="1" applyAlignment="1" applyProtection="1">
      <alignment horizontal="left" vertical="center"/>
    </xf>
    <xf numFmtId="0" fontId="58" fillId="0" borderId="45" xfId="1" applyFont="1" applyBorder="1" applyAlignment="1" applyProtection="1">
      <alignment vertical="center"/>
    </xf>
    <xf numFmtId="0" fontId="58" fillId="0" borderId="46" xfId="1" applyFont="1" applyBorder="1" applyAlignment="1" applyProtection="1">
      <alignment vertical="center"/>
    </xf>
    <xf numFmtId="0" fontId="58" fillId="0" borderId="47" xfId="1" applyFont="1" applyBorder="1" applyAlignment="1" applyProtection="1">
      <alignment vertical="center"/>
    </xf>
    <xf numFmtId="0" fontId="8" fillId="3" borderId="1" xfId="0" applyFont="1" applyFill="1" applyBorder="1">
      <alignment vertical="center"/>
    </xf>
    <xf numFmtId="0" fontId="8" fillId="3" borderId="3" xfId="0" applyFont="1" applyFill="1" applyBorder="1">
      <alignment vertical="center"/>
    </xf>
    <xf numFmtId="0" fontId="8" fillId="3" borderId="2" xfId="0" applyFont="1" applyFill="1" applyBorder="1">
      <alignment vertical="center"/>
    </xf>
    <xf numFmtId="0" fontId="20" fillId="2" borderId="0" xfId="0" applyFont="1" applyFill="1" applyAlignment="1">
      <alignment horizontal="left" vertical="center"/>
    </xf>
    <xf numFmtId="0" fontId="20" fillId="2" borderId="13" xfId="0" applyFont="1" applyFill="1" applyBorder="1">
      <alignment vertical="center"/>
    </xf>
    <xf numFmtId="0" fontId="20" fillId="2" borderId="0" xfId="0" applyFont="1" applyFill="1">
      <alignment vertical="center"/>
    </xf>
    <xf numFmtId="0" fontId="20" fillId="2" borderId="5" xfId="0" applyFont="1" applyFill="1" applyBorder="1">
      <alignment vertical="center"/>
    </xf>
    <xf numFmtId="0" fontId="20" fillId="2" borderId="12" xfId="0" applyFont="1" applyFill="1" applyBorder="1">
      <alignment vertical="center"/>
    </xf>
    <xf numFmtId="0" fontId="20" fillId="2" borderId="11" xfId="0" applyFont="1" applyFill="1" applyBorder="1">
      <alignment vertical="center"/>
    </xf>
    <xf numFmtId="49" fontId="50" fillId="2" borderId="13" xfId="1" applyNumberFormat="1" applyFont="1" applyFill="1" applyBorder="1" applyAlignment="1" applyProtection="1">
      <alignment vertical="center"/>
    </xf>
    <xf numFmtId="49" fontId="20" fillId="2" borderId="0" xfId="0" applyNumberFormat="1" applyFont="1" applyFill="1">
      <alignment vertical="center"/>
    </xf>
    <xf numFmtId="0" fontId="20" fillId="2" borderId="13" xfId="0" applyFont="1" applyFill="1" applyBorder="1" applyAlignment="1">
      <alignment horizontal="left" vertical="center"/>
    </xf>
    <xf numFmtId="0" fontId="55" fillId="0" borderId="1"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2" xfId="0" applyFont="1" applyBorder="1" applyAlignment="1">
      <alignment horizontal="center" vertical="center" wrapText="1"/>
    </xf>
    <xf numFmtId="0" fontId="8" fillId="0" borderId="15"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9" xfId="0" applyFont="1" applyBorder="1" applyAlignment="1">
      <alignment horizontal="center" vertical="center" textRotation="255"/>
    </xf>
    <xf numFmtId="0" fontId="17" fillId="0" borderId="2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6" xfId="0" applyFont="1" applyBorder="1" applyAlignment="1">
      <alignment horizontal="center" vertical="center"/>
    </xf>
    <xf numFmtId="0" fontId="17" fillId="0" borderId="19" xfId="0" applyFont="1" applyBorder="1" applyAlignment="1">
      <alignment horizontal="center" vertical="center"/>
    </xf>
    <xf numFmtId="176" fontId="18" fillId="0" borderId="26" xfId="0" applyNumberFormat="1" applyFont="1" applyBorder="1" applyAlignment="1">
      <alignment horizontal="center" vertical="center"/>
    </xf>
    <xf numFmtId="176" fontId="18" fillId="0" borderId="17" xfId="0" applyNumberFormat="1" applyFont="1" applyBorder="1" applyAlignment="1">
      <alignment horizontal="center" vertical="center"/>
    </xf>
    <xf numFmtId="176" fontId="18" fillId="0" borderId="16" xfId="0" applyNumberFormat="1" applyFont="1" applyBorder="1" applyAlignment="1">
      <alignment horizontal="center" vertical="center"/>
    </xf>
    <xf numFmtId="176" fontId="18" fillId="0" borderId="0" xfId="0" applyNumberFormat="1" applyFont="1" applyAlignment="1">
      <alignment horizontal="center" vertical="center"/>
    </xf>
    <xf numFmtId="176" fontId="18" fillId="0" borderId="27" xfId="0" applyNumberFormat="1" applyFont="1" applyBorder="1" applyAlignment="1">
      <alignment horizontal="center" vertical="center"/>
    </xf>
    <xf numFmtId="176" fontId="18" fillId="0" borderId="20" xfId="0" applyNumberFormat="1" applyFont="1" applyBorder="1" applyAlignment="1">
      <alignment horizontal="center" vertical="center"/>
    </xf>
    <xf numFmtId="0" fontId="18" fillId="0" borderId="26" xfId="0" applyFont="1" applyBorder="1">
      <alignment vertical="center"/>
    </xf>
    <xf numFmtId="0" fontId="18" fillId="0" borderId="17" xfId="0" applyFont="1" applyBorder="1">
      <alignment vertical="center"/>
    </xf>
    <xf numFmtId="0" fontId="18" fillId="0" borderId="18" xfId="0" applyFont="1" applyBorder="1">
      <alignment vertical="center"/>
    </xf>
    <xf numFmtId="0" fontId="18" fillId="0" borderId="16" xfId="0" applyFont="1" applyBorder="1">
      <alignment vertical="center"/>
    </xf>
    <xf numFmtId="0" fontId="18" fillId="0" borderId="0" xfId="0" applyFont="1">
      <alignment vertical="center"/>
    </xf>
    <xf numFmtId="0" fontId="18" fillId="0" borderId="19" xfId="0" applyFont="1" applyBorder="1">
      <alignment vertical="center"/>
    </xf>
    <xf numFmtId="0" fontId="18" fillId="0" borderId="27" xfId="0" applyFont="1" applyBorder="1">
      <alignment vertical="center"/>
    </xf>
    <xf numFmtId="0" fontId="18" fillId="0" borderId="20" xfId="0" applyFont="1" applyBorder="1">
      <alignment vertical="center"/>
    </xf>
    <xf numFmtId="0" fontId="18" fillId="0" borderId="21" xfId="0" applyFont="1" applyBorder="1">
      <alignment vertical="center"/>
    </xf>
    <xf numFmtId="0" fontId="22" fillId="0" borderId="26"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2" fillId="0" borderId="16" xfId="0" applyFont="1" applyBorder="1" applyAlignment="1">
      <alignment horizontal="left" vertical="center"/>
    </xf>
    <xf numFmtId="0" fontId="22" fillId="0" borderId="0" xfId="0" applyFont="1" applyAlignment="1">
      <alignment horizontal="left" vertical="center"/>
    </xf>
    <xf numFmtId="0" fontId="22" fillId="0" borderId="19" xfId="0" applyFont="1" applyBorder="1" applyAlignment="1">
      <alignment horizontal="left" vertical="center"/>
    </xf>
    <xf numFmtId="0" fontId="22" fillId="0" borderId="27" xfId="0" applyFont="1" applyBorder="1" applyAlignment="1">
      <alignment horizontal="left"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31" fillId="0" borderId="26" xfId="0" applyFont="1" applyBorder="1">
      <alignment vertical="center"/>
    </xf>
    <xf numFmtId="0" fontId="31" fillId="0" borderId="17" xfId="0" applyFont="1" applyBorder="1">
      <alignment vertical="center"/>
    </xf>
    <xf numFmtId="0" fontId="31" fillId="0" borderId="18" xfId="0" applyFont="1" applyBorder="1">
      <alignment vertical="center"/>
    </xf>
    <xf numFmtId="0" fontId="31" fillId="0" borderId="16" xfId="0" applyFont="1" applyBorder="1">
      <alignment vertical="center"/>
    </xf>
    <xf numFmtId="0" fontId="31" fillId="0" borderId="0" xfId="0" applyFont="1">
      <alignment vertical="center"/>
    </xf>
    <xf numFmtId="0" fontId="31" fillId="0" borderId="19" xfId="0" applyFont="1" applyBorder="1">
      <alignment vertical="center"/>
    </xf>
    <xf numFmtId="0" fontId="31" fillId="0" borderId="27" xfId="0" applyFont="1" applyBorder="1">
      <alignment vertical="center"/>
    </xf>
    <xf numFmtId="0" fontId="31" fillId="0" borderId="20" xfId="0" applyFont="1" applyBorder="1">
      <alignment vertical="center"/>
    </xf>
    <xf numFmtId="0" fontId="31" fillId="0" borderId="21" xfId="0" applyFont="1" applyBorder="1">
      <alignment vertical="center"/>
    </xf>
    <xf numFmtId="0" fontId="18" fillId="0" borderId="0" xfId="0" applyFont="1" applyAlignment="1">
      <alignment horizontal="center" vertical="center"/>
    </xf>
    <xf numFmtId="0" fontId="25" fillId="0" borderId="0" xfId="0" applyFont="1">
      <alignment vertical="center"/>
    </xf>
    <xf numFmtId="0" fontId="25" fillId="0" borderId="0" xfId="0" applyFont="1" applyAlignment="1">
      <alignment horizontal="left" vertical="center"/>
    </xf>
    <xf numFmtId="0" fontId="17" fillId="0" borderId="0" xfId="0" applyFont="1" applyAlignment="1">
      <alignment horizontal="center" vertical="center"/>
    </xf>
    <xf numFmtId="176" fontId="9" fillId="0" borderId="0" xfId="0" applyNumberFormat="1" applyFont="1" applyAlignment="1">
      <alignment horizontal="center" vertical="center"/>
    </xf>
    <xf numFmtId="0" fontId="26" fillId="0" borderId="0" xfId="0" applyFont="1" applyAlignment="1">
      <alignment horizontal="center" vertical="center"/>
    </xf>
    <xf numFmtId="0" fontId="17" fillId="0" borderId="2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6" xfId="0" applyFont="1" applyBorder="1" applyAlignment="1">
      <alignment horizontal="left" vertical="center" wrapText="1"/>
    </xf>
    <xf numFmtId="0" fontId="17" fillId="0" borderId="0" xfId="0" applyFont="1" applyAlignment="1">
      <alignment horizontal="left" vertical="center" wrapText="1"/>
    </xf>
    <xf numFmtId="0" fontId="17" fillId="0" borderId="19" xfId="0" applyFont="1" applyBorder="1" applyAlignment="1">
      <alignment horizontal="left" vertical="center" wrapText="1"/>
    </xf>
    <xf numFmtId="0" fontId="17" fillId="0" borderId="27"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49" fontId="18" fillId="0" borderId="26" xfId="0" applyNumberFormat="1"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6" xfId="0" applyFont="1" applyBorder="1" applyAlignment="1">
      <alignment horizontal="center" vertical="center"/>
    </xf>
    <xf numFmtId="0" fontId="18" fillId="0" borderId="19" xfId="0" applyFont="1" applyBorder="1" applyAlignment="1">
      <alignment horizontal="center" vertical="center"/>
    </xf>
    <xf numFmtId="0" fontId="18" fillId="0" borderId="27"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176" fontId="2" fillId="0" borderId="0" xfId="0" applyNumberFormat="1" applyFont="1" applyAlignment="1">
      <alignment horizontal="distributed" vertical="center" shrinkToFit="1"/>
    </xf>
    <xf numFmtId="0" fontId="22" fillId="0" borderId="0" xfId="0" applyFont="1" applyAlignment="1">
      <alignment horizontal="center" vertical="center"/>
    </xf>
    <xf numFmtId="0" fontId="34" fillId="0" borderId="26" xfId="0" applyFont="1" applyBorder="1" applyAlignment="1">
      <alignment horizontal="center" vertical="center"/>
    </xf>
    <xf numFmtId="0" fontId="34" fillId="0" borderId="17" xfId="0" applyFont="1" applyBorder="1" applyAlignment="1">
      <alignment horizontal="center" vertical="center"/>
    </xf>
    <xf numFmtId="0" fontId="34" fillId="0" borderId="16" xfId="0" applyFont="1" applyBorder="1" applyAlignment="1">
      <alignment horizontal="center" vertical="center"/>
    </xf>
    <xf numFmtId="0" fontId="34" fillId="0" borderId="0" xfId="0" applyFont="1" applyAlignment="1">
      <alignment horizontal="center" vertical="center"/>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22" fillId="0" borderId="2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22" fillId="0" borderId="19" xfId="0" applyFont="1" applyBorder="1" applyAlignment="1">
      <alignment horizontal="center" vertical="center"/>
    </xf>
    <xf numFmtId="0" fontId="22" fillId="0" borderId="27"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1"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23" fillId="0" borderId="20" xfId="0" applyFont="1" applyBorder="1" applyAlignment="1">
      <alignment horizontal="center" vertical="center"/>
    </xf>
    <xf numFmtId="0" fontId="23" fillId="0" borderId="52"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27" fillId="0" borderId="0" xfId="0" applyFont="1" applyAlignment="1">
      <alignment horizontal="center" vertical="center"/>
    </xf>
    <xf numFmtId="176" fontId="21" fillId="0" borderId="0" xfId="0" applyNumberFormat="1" applyFont="1" applyAlignment="1">
      <alignment horizontal="left" vertical="center"/>
    </xf>
    <xf numFmtId="0" fontId="21" fillId="0" borderId="0" xfId="0" applyFont="1" applyAlignment="1">
      <alignment horizontal="left" vertical="center"/>
    </xf>
    <xf numFmtId="0" fontId="18" fillId="0" borderId="0" xfId="0" applyFont="1" applyAlignment="1">
      <alignment horizontal="left" vertical="center" shrinkToFit="1"/>
    </xf>
    <xf numFmtId="0" fontId="17" fillId="0" borderId="0" xfId="0" applyFont="1" applyAlignment="1">
      <alignment horizontal="distributed" vertical="center"/>
    </xf>
    <xf numFmtId="0" fontId="17" fillId="0" borderId="0" xfId="0" applyFont="1" applyAlignment="1">
      <alignment horizontal="left" vertical="center"/>
    </xf>
    <xf numFmtId="58" fontId="21" fillId="0" borderId="0" xfId="0" applyNumberFormat="1" applyFont="1" applyAlignment="1">
      <alignment horizontal="distributed" vertical="center"/>
    </xf>
    <xf numFmtId="0" fontId="21" fillId="0" borderId="0" xfId="0" applyFont="1" applyAlignment="1">
      <alignment horizontal="distributed" vertical="center"/>
    </xf>
    <xf numFmtId="176" fontId="6" fillId="5" borderId="0" xfId="0" applyNumberFormat="1" applyFont="1" applyFill="1" applyAlignment="1">
      <alignment horizontal="left" vertical="center"/>
    </xf>
    <xf numFmtId="58" fontId="17" fillId="0" borderId="0" xfId="0" applyNumberFormat="1" applyFont="1" applyAlignment="1">
      <alignment horizontal="right" vertical="center"/>
    </xf>
    <xf numFmtId="0" fontId="17" fillId="0" borderId="0" xfId="0" applyFont="1" applyAlignment="1">
      <alignment horizontal="right" vertical="center"/>
    </xf>
    <xf numFmtId="0" fontId="28" fillId="0" borderId="0" xfId="0" applyFont="1" applyAlignment="1">
      <alignment horizontal="center" vertical="center"/>
    </xf>
    <xf numFmtId="0" fontId="18" fillId="0" borderId="0" xfId="0" applyFont="1" applyAlignment="1">
      <alignment horizontal="center" vertical="center" shrinkToFit="1"/>
    </xf>
    <xf numFmtId="0" fontId="34" fillId="2" borderId="0" xfId="0" applyFont="1" applyFill="1" applyAlignment="1">
      <alignment horizontal="left" vertical="center"/>
    </xf>
    <xf numFmtId="0" fontId="34" fillId="2" borderId="0" xfId="0" applyFont="1" applyFill="1">
      <alignment vertical="center"/>
    </xf>
    <xf numFmtId="0" fontId="18" fillId="0" borderId="0" xfId="0" applyFont="1" applyAlignment="1">
      <alignment horizontal="left" vertical="center"/>
    </xf>
    <xf numFmtId="0" fontId="21" fillId="0" borderId="0" xfId="0" applyFont="1" applyAlignment="1">
      <alignment horizontal="center" vertical="center"/>
    </xf>
    <xf numFmtId="176" fontId="18" fillId="0" borderId="0" xfId="0" applyNumberFormat="1" applyFont="1" applyAlignment="1">
      <alignment horizontal="left" vertical="center"/>
    </xf>
    <xf numFmtId="0" fontId="24" fillId="0" borderId="0" xfId="0" applyFont="1" applyAlignment="1">
      <alignment horizontal="center" vertical="center"/>
    </xf>
    <xf numFmtId="0" fontId="31" fillId="0" borderId="0" xfId="0" applyFont="1" applyAlignment="1">
      <alignment horizontal="left" vertical="center"/>
    </xf>
    <xf numFmtId="58" fontId="31" fillId="0" borderId="0" xfId="0" applyNumberFormat="1" applyFont="1" applyAlignment="1">
      <alignment horizontal="center" vertical="center"/>
    </xf>
    <xf numFmtId="0" fontId="31" fillId="0" borderId="0" xfId="0" applyFont="1" applyAlignment="1">
      <alignment horizontal="center" vertical="center"/>
    </xf>
    <xf numFmtId="0" fontId="18" fillId="0" borderId="0" xfId="0" applyFont="1" applyAlignment="1">
      <alignment horizontal="right" vertical="center"/>
    </xf>
    <xf numFmtId="58" fontId="24" fillId="0" borderId="0" xfId="0" applyNumberFormat="1" applyFont="1" applyAlignment="1">
      <alignment horizontal="center" vertical="center"/>
    </xf>
    <xf numFmtId="176" fontId="24" fillId="0" borderId="1" xfId="0" applyNumberFormat="1" applyFont="1" applyBorder="1" applyAlignment="1">
      <alignment horizontal="left" vertical="center"/>
    </xf>
    <xf numFmtId="176" fontId="24" fillId="0" borderId="3" xfId="0" applyNumberFormat="1" applyFont="1" applyBorder="1" applyAlignment="1">
      <alignment horizontal="left" vertical="center"/>
    </xf>
    <xf numFmtId="176" fontId="24" fillId="0" borderId="2" xfId="0" applyNumberFormat="1" applyFont="1" applyBorder="1" applyAlignment="1">
      <alignment horizontal="left" vertical="center"/>
    </xf>
    <xf numFmtId="0" fontId="21" fillId="0" borderId="1" xfId="0" applyFont="1" applyBorder="1" applyAlignment="1">
      <alignment horizontal="distributed" vertical="center"/>
    </xf>
    <xf numFmtId="0" fontId="21" fillId="0" borderId="3" xfId="0" applyFont="1" applyBorder="1" applyAlignment="1">
      <alignment horizontal="distributed" vertical="center"/>
    </xf>
    <xf numFmtId="0" fontId="21" fillId="0" borderId="2" xfId="0" applyFont="1" applyBorder="1" applyAlignment="1">
      <alignment horizontal="distributed"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176" fontId="24" fillId="0" borderId="0" xfId="0" applyNumberFormat="1" applyFont="1" applyAlignment="1">
      <alignment horizontal="center" vertical="center"/>
    </xf>
    <xf numFmtId="0" fontId="24" fillId="0" borderId="12" xfId="0" applyFont="1" applyBorder="1">
      <alignment vertical="center"/>
    </xf>
    <xf numFmtId="0" fontId="24" fillId="0" borderId="11" xfId="0" applyFont="1" applyBorder="1">
      <alignment vertical="center"/>
    </xf>
    <xf numFmtId="0" fontId="24" fillId="0" borderId="10" xfId="0" applyFont="1" applyBorder="1">
      <alignment vertical="center"/>
    </xf>
    <xf numFmtId="0" fontId="24" fillId="0" borderId="4" xfId="0" applyFont="1" applyBorder="1">
      <alignment vertical="center"/>
    </xf>
    <xf numFmtId="0" fontId="24" fillId="0" borderId="5" xfId="0" applyFont="1" applyBorder="1">
      <alignment vertical="center"/>
    </xf>
    <xf numFmtId="0" fontId="24" fillId="0" borderId="6" xfId="0" applyFont="1" applyBorder="1">
      <alignment vertical="center"/>
    </xf>
    <xf numFmtId="0" fontId="21" fillId="0" borderId="12" xfId="0" applyFont="1" applyBorder="1" applyAlignment="1">
      <alignment horizontal="distributed" vertical="center"/>
    </xf>
    <xf numFmtId="0" fontId="21" fillId="0" borderId="11" xfId="0" applyFont="1" applyBorder="1" applyAlignment="1">
      <alignment horizontal="distributed" vertical="center"/>
    </xf>
    <xf numFmtId="0" fontId="21" fillId="0" borderId="10" xfId="0" applyFont="1" applyBorder="1" applyAlignment="1">
      <alignment horizontal="distributed" vertical="center"/>
    </xf>
    <xf numFmtId="0" fontId="21" fillId="0" borderId="4" xfId="0" applyFont="1" applyBorder="1" applyAlignment="1">
      <alignment horizontal="distributed" vertical="center"/>
    </xf>
    <xf numFmtId="0" fontId="21" fillId="0" borderId="5" xfId="0" applyFont="1" applyBorder="1" applyAlignment="1">
      <alignment horizontal="distributed" vertical="center"/>
    </xf>
    <xf numFmtId="0" fontId="21" fillId="0" borderId="6" xfId="0" applyFont="1" applyBorder="1" applyAlignment="1">
      <alignment horizontal="distributed" vertical="center"/>
    </xf>
    <xf numFmtId="0" fontId="0" fillId="0" borderId="5" xfId="0" applyBorder="1">
      <alignment vertical="center"/>
    </xf>
    <xf numFmtId="0" fontId="0" fillId="0" borderId="6" xfId="0" applyBorder="1">
      <alignment vertical="center"/>
    </xf>
    <xf numFmtId="0" fontId="21" fillId="0" borderId="15" xfId="0" applyFont="1" applyBorder="1" applyAlignment="1">
      <alignment vertical="center" textRotation="255" wrapText="1"/>
    </xf>
    <xf numFmtId="0" fontId="21" fillId="0" borderId="8" xfId="0" applyFont="1" applyBorder="1" applyAlignment="1">
      <alignment vertical="center" textRotation="255" wrapText="1"/>
    </xf>
    <xf numFmtId="0" fontId="21" fillId="0" borderId="9" xfId="0" applyFont="1" applyBorder="1" applyAlignment="1">
      <alignment vertical="center" textRotation="255" wrapText="1"/>
    </xf>
    <xf numFmtId="0" fontId="26" fillId="0" borderId="3" xfId="0" applyFont="1" applyBorder="1" applyAlignment="1">
      <alignment horizontal="distributed" vertical="center"/>
    </xf>
    <xf numFmtId="0" fontId="26" fillId="0" borderId="2" xfId="0" applyFont="1" applyBorder="1" applyAlignment="1">
      <alignment horizontal="distributed" vertical="center"/>
    </xf>
    <xf numFmtId="0" fontId="24" fillId="0" borderId="1" xfId="0" applyFont="1" applyBorder="1" applyAlignment="1">
      <alignment horizontal="right" vertical="center"/>
    </xf>
    <xf numFmtId="0" fontId="26" fillId="0" borderId="3" xfId="0" applyFont="1" applyBorder="1" applyAlignment="1">
      <alignment horizontal="right" vertical="center"/>
    </xf>
    <xf numFmtId="0" fontId="24" fillId="0" borderId="3" xfId="0" applyFont="1" applyBorder="1">
      <alignment vertical="center"/>
    </xf>
    <xf numFmtId="0" fontId="24" fillId="0" borderId="3" xfId="0" applyFont="1" applyBorder="1" applyAlignment="1">
      <alignment horizontal="right" vertical="center"/>
    </xf>
    <xf numFmtId="0" fontId="17" fillId="0" borderId="1" xfId="0" applyFont="1" applyBorder="1" applyAlignment="1">
      <alignment horizontal="distributed" vertical="center" shrinkToFit="1"/>
    </xf>
    <xf numFmtId="0" fontId="26" fillId="0" borderId="3" xfId="0" applyFont="1" applyBorder="1" applyAlignment="1">
      <alignment horizontal="distributed" vertical="center" shrinkToFit="1"/>
    </xf>
    <xf numFmtId="0" fontId="26" fillId="0" borderId="2" xfId="0" applyFont="1" applyBorder="1" applyAlignment="1">
      <alignment horizontal="distributed" vertical="center" shrinkToFit="1"/>
    </xf>
    <xf numFmtId="0" fontId="26" fillId="0" borderId="11" xfId="0" applyFont="1" applyBorder="1">
      <alignment vertical="center"/>
    </xf>
    <xf numFmtId="0" fontId="26" fillId="0" borderId="10" xfId="0" applyFont="1" applyBorder="1">
      <alignment vertical="center"/>
    </xf>
    <xf numFmtId="0" fontId="24" fillId="0" borderId="1" xfId="0" applyFont="1" applyBorder="1">
      <alignment vertical="center"/>
    </xf>
    <xf numFmtId="0" fontId="24" fillId="0" borderId="2" xfId="0" applyFont="1" applyBorder="1">
      <alignment vertical="center"/>
    </xf>
    <xf numFmtId="0" fontId="26" fillId="0" borderId="5" xfId="0" applyFont="1" applyBorder="1">
      <alignment vertical="center"/>
    </xf>
    <xf numFmtId="0" fontId="26" fillId="0" borderId="6" xfId="0" applyFont="1" applyBorder="1">
      <alignment vertical="center"/>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24" fillId="0" borderId="2" xfId="0" applyFont="1" applyBorder="1" applyAlignment="1">
      <alignment horizontal="left" vertical="center" wrapText="1"/>
    </xf>
    <xf numFmtId="0" fontId="26" fillId="0" borderId="8" xfId="0" applyFont="1" applyBorder="1" applyAlignment="1">
      <alignment vertical="center" textRotation="255" wrapText="1"/>
    </xf>
    <xf numFmtId="58" fontId="24" fillId="0" borderId="1" xfId="0" applyNumberFormat="1" applyFont="1" applyBorder="1" applyAlignment="1">
      <alignment horizontal="left" vertical="center"/>
    </xf>
    <xf numFmtId="0" fontId="24" fillId="0" borderId="3" xfId="0" applyFont="1" applyBorder="1" applyAlignment="1">
      <alignment horizontal="left" vertical="center"/>
    </xf>
    <xf numFmtId="0" fontId="24" fillId="0" borderId="2" xfId="0" applyFont="1" applyBorder="1" applyAlignment="1">
      <alignment horizontal="left" vertical="center"/>
    </xf>
    <xf numFmtId="0" fontId="17" fillId="0" borderId="1" xfId="0" applyFont="1" applyBorder="1" applyAlignment="1">
      <alignment horizontal="distributed" vertical="center"/>
    </xf>
    <xf numFmtId="0" fontId="17" fillId="0" borderId="12" xfId="0" applyFont="1" applyBorder="1" applyAlignment="1">
      <alignment horizontal="distributed" vertical="center"/>
    </xf>
    <xf numFmtId="0" fontId="24" fillId="0" borderId="1" xfId="0" applyFont="1" applyBorder="1" applyAlignment="1">
      <alignment horizontal="left" vertical="center"/>
    </xf>
    <xf numFmtId="0" fontId="31" fillId="0" borderId="12"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2" borderId="12"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2"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12" xfId="0" applyFont="1" applyFill="1" applyBorder="1" applyAlignment="1">
      <alignment vertical="center" wrapText="1"/>
    </xf>
    <xf numFmtId="0" fontId="32" fillId="2" borderId="11" xfId="0" applyFont="1" applyFill="1" applyBorder="1" applyAlignment="1">
      <alignment vertical="center" wrapText="1"/>
    </xf>
    <xf numFmtId="0" fontId="32" fillId="2" borderId="10" xfId="0" applyFont="1" applyFill="1" applyBorder="1" applyAlignment="1">
      <alignment vertical="center" wrapText="1"/>
    </xf>
    <xf numFmtId="0" fontId="32" fillId="2" borderId="4" xfId="0" applyFont="1" applyFill="1" applyBorder="1" applyAlignment="1">
      <alignment vertical="center" wrapText="1"/>
    </xf>
    <xf numFmtId="0" fontId="32" fillId="2" borderId="5" xfId="0" applyFont="1" applyFill="1" applyBorder="1" applyAlignment="1">
      <alignment vertical="center" wrapText="1"/>
    </xf>
    <xf numFmtId="0" fontId="32" fillId="2" borderId="6" xfId="0" applyFont="1" applyFill="1" applyBorder="1" applyAlignment="1">
      <alignment vertical="center" wrapText="1"/>
    </xf>
    <xf numFmtId="181" fontId="31" fillId="2" borderId="15" xfId="0" applyNumberFormat="1" applyFont="1" applyFill="1" applyBorder="1" applyAlignment="1">
      <alignment horizontal="center" vertical="center"/>
    </xf>
    <xf numFmtId="181" fontId="31" fillId="2" borderId="9" xfId="0" applyNumberFormat="1" applyFont="1" applyFill="1" applyBorder="1" applyAlignment="1">
      <alignment horizontal="center" vertical="center"/>
    </xf>
    <xf numFmtId="0" fontId="31" fillId="0" borderId="15" xfId="0" applyFont="1" applyBorder="1" applyAlignment="1">
      <alignment horizontal="center" vertical="center"/>
    </xf>
    <xf numFmtId="0" fontId="31" fillId="0" borderId="9" xfId="0" applyFont="1" applyBorder="1" applyAlignment="1">
      <alignment horizontal="center" vertical="center"/>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2" xfId="0" applyFont="1" applyBorder="1" applyAlignment="1">
      <alignment horizontal="center" vertic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6" xfId="0" applyFont="1" applyFill="1" applyBorder="1" applyAlignment="1">
      <alignment horizontal="center" vertical="center"/>
    </xf>
    <xf numFmtId="58" fontId="17" fillId="0" borderId="0" xfId="0" applyNumberFormat="1" applyFont="1" applyAlignment="1">
      <alignment horizontal="distributed" vertical="center"/>
    </xf>
    <xf numFmtId="176" fontId="18" fillId="2" borderId="0" xfId="0" applyNumberFormat="1" applyFont="1" applyFill="1" applyAlignment="1">
      <alignment horizontal="center" vertical="center"/>
    </xf>
    <xf numFmtId="176" fontId="24" fillId="2" borderId="0" xfId="0" applyNumberFormat="1" applyFont="1" applyFill="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3" xfId="0" applyFont="1" applyBorder="1" applyAlignment="1">
      <alignment horizontal="distributed" vertical="center"/>
    </xf>
    <xf numFmtId="0" fontId="21" fillId="0" borderId="14" xfId="0" applyFont="1" applyBorder="1" applyAlignment="1">
      <alignment horizontal="distributed" vertical="center"/>
    </xf>
    <xf numFmtId="0" fontId="21" fillId="2" borderId="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4" fillId="0" borderId="13" xfId="0" applyFont="1" applyBorder="1" applyAlignment="1">
      <alignment horizontal="left" vertical="center"/>
    </xf>
    <xf numFmtId="0" fontId="24" fillId="0" borderId="0" xfId="0" applyFont="1" applyAlignment="1">
      <alignment horizontal="left" vertical="center"/>
    </xf>
    <xf numFmtId="0" fontId="24" fillId="2" borderId="1"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1" fillId="0" borderId="15" xfId="0" applyFont="1" applyBorder="1" applyAlignment="1">
      <alignment vertical="center" textRotation="255"/>
    </xf>
    <xf numFmtId="0" fontId="21" fillId="0" borderId="9" xfId="0" applyFont="1" applyBorder="1" applyAlignment="1">
      <alignment vertical="center" textRotation="255"/>
    </xf>
    <xf numFmtId="0" fontId="21" fillId="2" borderId="15" xfId="0" applyFont="1" applyFill="1" applyBorder="1" applyAlignment="1">
      <alignment vertical="center" wrapText="1"/>
    </xf>
    <xf numFmtId="0" fontId="21" fillId="2" borderId="8" xfId="0" applyFont="1" applyFill="1" applyBorder="1" applyAlignment="1">
      <alignment vertical="center" wrapText="1"/>
    </xf>
    <xf numFmtId="0" fontId="21" fillId="2" borderId="9" xfId="0" applyFont="1" applyFill="1" applyBorder="1" applyAlignment="1">
      <alignmen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4" fillId="2" borderId="12"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10" xfId="0" applyFont="1" applyFill="1" applyBorder="1" applyAlignment="1">
      <alignment vertical="center" wrapText="1"/>
    </xf>
    <xf numFmtId="0" fontId="26" fillId="2" borderId="13" xfId="0" applyFont="1" applyFill="1" applyBorder="1" applyAlignment="1">
      <alignment vertical="center" wrapText="1"/>
    </xf>
    <xf numFmtId="0" fontId="26" fillId="2" borderId="0" xfId="0" applyFont="1" applyFill="1" applyAlignment="1">
      <alignment vertical="center" wrapText="1"/>
    </xf>
    <xf numFmtId="0" fontId="26" fillId="2" borderId="14" xfId="0" applyFont="1" applyFill="1" applyBorder="1" applyAlignment="1">
      <alignment vertical="center" wrapText="1"/>
    </xf>
    <xf numFmtId="0" fontId="26" fillId="2" borderId="4" xfId="0" applyFont="1" applyFill="1" applyBorder="1" applyAlignment="1">
      <alignment vertical="center" wrapText="1"/>
    </xf>
    <xf numFmtId="0" fontId="26" fillId="2" borderId="5" xfId="0" applyFont="1" applyFill="1" applyBorder="1" applyAlignment="1">
      <alignment vertical="center" wrapText="1"/>
    </xf>
    <xf numFmtId="0" fontId="26" fillId="2" borderId="6" xfId="0" applyFont="1" applyFill="1" applyBorder="1" applyAlignment="1">
      <alignment vertical="center" wrapText="1"/>
    </xf>
    <xf numFmtId="3" fontId="21" fillId="2" borderId="12" xfId="0" applyNumberFormat="1" applyFont="1" applyFill="1" applyBorder="1" applyAlignment="1">
      <alignment horizontal="right" vertical="center" shrinkToFit="1"/>
    </xf>
    <xf numFmtId="3" fontId="21" fillId="2" borderId="10" xfId="0" applyNumberFormat="1" applyFont="1" applyFill="1" applyBorder="1" applyAlignment="1">
      <alignment horizontal="right" vertical="center" shrinkToFit="1"/>
    </xf>
    <xf numFmtId="3" fontId="21" fillId="2" borderId="13" xfId="0" applyNumberFormat="1" applyFont="1" applyFill="1" applyBorder="1" applyAlignment="1">
      <alignment horizontal="right" vertical="center" shrinkToFit="1"/>
    </xf>
    <xf numFmtId="3" fontId="21" fillId="2" borderId="14" xfId="0" applyNumberFormat="1" applyFont="1" applyFill="1" applyBorder="1" applyAlignment="1">
      <alignment horizontal="right" vertical="center" shrinkToFit="1"/>
    </xf>
    <xf numFmtId="3" fontId="21" fillId="2" borderId="4" xfId="0" applyNumberFormat="1" applyFont="1" applyFill="1" applyBorder="1" applyAlignment="1">
      <alignment horizontal="right" vertical="center" shrinkToFit="1"/>
    </xf>
    <xf numFmtId="3" fontId="21" fillId="2" borderId="6" xfId="0" applyNumberFormat="1" applyFont="1" applyFill="1" applyBorder="1" applyAlignment="1">
      <alignment horizontal="right" vertical="center" shrinkToFit="1"/>
    </xf>
    <xf numFmtId="176" fontId="21" fillId="2" borderId="12" xfId="0" applyNumberFormat="1" applyFont="1" applyFill="1" applyBorder="1" applyAlignment="1">
      <alignment horizontal="center" vertical="center"/>
    </xf>
    <xf numFmtId="176" fontId="21" fillId="2" borderId="11" xfId="0" applyNumberFormat="1" applyFont="1" applyFill="1" applyBorder="1" applyAlignment="1">
      <alignment horizontal="center" vertical="center"/>
    </xf>
    <xf numFmtId="176" fontId="21" fillId="2" borderId="10" xfId="0" applyNumberFormat="1" applyFont="1" applyFill="1" applyBorder="1" applyAlignment="1">
      <alignment horizontal="center" vertical="center"/>
    </xf>
    <xf numFmtId="176" fontId="21" fillId="2" borderId="13" xfId="0" applyNumberFormat="1" applyFont="1" applyFill="1" applyBorder="1" applyAlignment="1">
      <alignment horizontal="center" vertical="center"/>
    </xf>
    <xf numFmtId="176" fontId="21" fillId="2" borderId="0" xfId="0" applyNumberFormat="1" applyFont="1" applyFill="1" applyAlignment="1">
      <alignment horizontal="center" vertical="center"/>
    </xf>
    <xf numFmtId="176" fontId="21" fillId="2" borderId="14" xfId="0" applyNumberFormat="1" applyFont="1" applyFill="1" applyBorder="1" applyAlignment="1">
      <alignment horizontal="center" vertical="center"/>
    </xf>
    <xf numFmtId="176" fontId="21" fillId="2" borderId="4" xfId="0" applyNumberFormat="1" applyFont="1" applyFill="1" applyBorder="1" applyAlignment="1">
      <alignment horizontal="center" vertical="center"/>
    </xf>
    <xf numFmtId="176" fontId="21" fillId="2" borderId="5" xfId="0" applyNumberFormat="1" applyFont="1" applyFill="1" applyBorder="1" applyAlignment="1">
      <alignment horizontal="center" vertical="center"/>
    </xf>
    <xf numFmtId="176" fontId="21" fillId="2" borderId="6" xfId="0" applyNumberFormat="1" applyFont="1" applyFill="1" applyBorder="1" applyAlignment="1">
      <alignment horizontal="center" vertical="center"/>
    </xf>
    <xf numFmtId="0" fontId="21" fillId="0" borderId="12" xfId="0" applyFont="1" applyBorder="1" applyAlignment="1">
      <alignment vertical="center" wrapText="1"/>
    </xf>
    <xf numFmtId="0" fontId="21" fillId="0" borderId="11" xfId="0" applyFont="1" applyBorder="1" applyAlignment="1">
      <alignment vertical="center" wrapText="1"/>
    </xf>
    <xf numFmtId="0" fontId="21" fillId="0" borderId="10" xfId="0" applyFont="1" applyBorder="1" applyAlignment="1">
      <alignment vertical="center" wrapText="1"/>
    </xf>
    <xf numFmtId="0" fontId="21" fillId="0" borderId="13" xfId="0" applyFont="1" applyBorder="1" applyAlignment="1">
      <alignment vertical="center" wrapText="1"/>
    </xf>
    <xf numFmtId="0" fontId="21" fillId="0" borderId="0" xfId="0" applyFont="1" applyAlignment="1">
      <alignment vertical="center" wrapText="1"/>
    </xf>
    <xf numFmtId="0" fontId="21" fillId="0" borderId="14" xfId="0" applyFont="1" applyBorder="1" applyAlignment="1">
      <alignment vertical="center" wrapText="1"/>
    </xf>
    <xf numFmtId="0" fontId="21" fillId="0" borderId="15"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176" fontId="17" fillId="2" borderId="13" xfId="0" applyNumberFormat="1" applyFont="1" applyFill="1" applyBorder="1" applyAlignment="1">
      <alignment horizontal="center" vertical="center"/>
    </xf>
    <xf numFmtId="0" fontId="21" fillId="2" borderId="12" xfId="0" applyFont="1" applyFill="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4" fillId="2" borderId="12" xfId="0" applyFont="1" applyFill="1" applyBorder="1" applyAlignment="1">
      <alignment vertical="center" wrapText="1"/>
    </xf>
    <xf numFmtId="0" fontId="26" fillId="2" borderId="12" xfId="0" applyFont="1" applyFill="1" applyBorder="1" applyAlignment="1">
      <alignment vertical="center" wrapText="1"/>
    </xf>
    <xf numFmtId="0" fontId="21" fillId="0" borderId="15" xfId="0" applyFont="1" applyBorder="1">
      <alignment vertical="center"/>
    </xf>
    <xf numFmtId="0" fontId="21" fillId="0" borderId="8" xfId="0" applyFont="1" applyBorder="1">
      <alignment vertical="center"/>
    </xf>
    <xf numFmtId="0" fontId="21" fillId="0" borderId="9" xfId="0" applyFont="1" applyBorder="1">
      <alignment vertical="center"/>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2" borderId="1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4"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3" fontId="21" fillId="2" borderId="12" xfId="0" applyNumberFormat="1" applyFont="1" applyFill="1" applyBorder="1" applyAlignment="1">
      <alignment horizontal="right" vertical="center"/>
    </xf>
    <xf numFmtId="3" fontId="21" fillId="2" borderId="11" xfId="0" applyNumberFormat="1" applyFont="1" applyFill="1" applyBorder="1" applyAlignment="1">
      <alignment horizontal="right" vertical="center"/>
    </xf>
    <xf numFmtId="3" fontId="21" fillId="2" borderId="10" xfId="0" applyNumberFormat="1" applyFont="1" applyFill="1" applyBorder="1" applyAlignment="1">
      <alignment horizontal="right" vertical="center"/>
    </xf>
    <xf numFmtId="3" fontId="21" fillId="2" borderId="13" xfId="0" applyNumberFormat="1" applyFont="1" applyFill="1" applyBorder="1" applyAlignment="1">
      <alignment horizontal="right" vertical="center"/>
    </xf>
    <xf numFmtId="3" fontId="21" fillId="2" borderId="0" xfId="0" applyNumberFormat="1" applyFont="1" applyFill="1" applyAlignment="1">
      <alignment horizontal="right" vertical="center"/>
    </xf>
    <xf numFmtId="3" fontId="21" fillId="2" borderId="14" xfId="0" applyNumberFormat="1" applyFont="1" applyFill="1" applyBorder="1" applyAlignment="1">
      <alignment horizontal="right" vertical="center"/>
    </xf>
    <xf numFmtId="3" fontId="21" fillId="2" borderId="4" xfId="0" applyNumberFormat="1" applyFont="1" applyFill="1" applyBorder="1" applyAlignment="1">
      <alignment horizontal="right" vertical="center"/>
    </xf>
    <xf numFmtId="3" fontId="21" fillId="2" borderId="5" xfId="0" applyNumberFormat="1" applyFont="1" applyFill="1" applyBorder="1" applyAlignment="1">
      <alignment horizontal="right" vertical="center"/>
    </xf>
    <xf numFmtId="3" fontId="21" fillId="2" borderId="6" xfId="0" applyNumberFormat="1" applyFont="1" applyFill="1" applyBorder="1" applyAlignment="1">
      <alignment horizontal="right" vertical="center"/>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5" borderId="1" xfId="0" applyFont="1" applyFill="1" applyBorder="1" applyAlignment="1">
      <alignment horizontal="left" vertical="center" wrapText="1"/>
    </xf>
    <xf numFmtId="0" fontId="26" fillId="5" borderId="3" xfId="0" applyFont="1" applyFill="1" applyBorder="1" applyAlignment="1">
      <alignment horizontal="left" vertical="center" wrapText="1"/>
    </xf>
    <xf numFmtId="0" fontId="26" fillId="5" borderId="2" xfId="0" applyFont="1" applyFill="1" applyBorder="1" applyAlignment="1">
      <alignment horizontal="left" vertical="center" wrapText="1"/>
    </xf>
    <xf numFmtId="176" fontId="26" fillId="5" borderId="1" xfId="0" applyNumberFormat="1" applyFont="1" applyFill="1" applyBorder="1" applyAlignment="1">
      <alignment horizontal="left" vertical="center"/>
    </xf>
    <xf numFmtId="176" fontId="26" fillId="5" borderId="3" xfId="0" applyNumberFormat="1" applyFont="1" applyFill="1" applyBorder="1" applyAlignment="1">
      <alignment horizontal="left" vertical="center"/>
    </xf>
    <xf numFmtId="176" fontId="26" fillId="5" borderId="2" xfId="0" applyNumberFormat="1" applyFont="1" applyFill="1" applyBorder="1" applyAlignment="1">
      <alignment horizontal="left"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49" fontId="26" fillId="2" borderId="13" xfId="0" applyNumberFormat="1" applyFont="1" applyFill="1" applyBorder="1" applyAlignment="1">
      <alignment vertical="center" shrinkToFit="1"/>
    </xf>
    <xf numFmtId="0" fontId="26" fillId="2" borderId="0" xfId="0" applyFont="1" applyFill="1" applyAlignment="1">
      <alignment vertical="center" shrinkToFit="1"/>
    </xf>
    <xf numFmtId="0" fontId="26" fillId="2" borderId="14" xfId="0" applyFont="1" applyFill="1" applyBorder="1" applyAlignment="1">
      <alignment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3" fontId="26" fillId="5" borderId="1" xfId="0" applyNumberFormat="1" applyFont="1" applyFill="1" applyBorder="1">
      <alignment vertical="center"/>
    </xf>
    <xf numFmtId="3" fontId="26" fillId="5" borderId="3" xfId="0" applyNumberFormat="1" applyFont="1" applyFill="1" applyBorder="1">
      <alignment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12"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vertical="center" wrapText="1" shrinkToFit="1"/>
    </xf>
    <xf numFmtId="0" fontId="26" fillId="0" borderId="10" xfId="0" applyFont="1" applyBorder="1" applyAlignment="1">
      <alignment vertical="center" wrapText="1" shrinkToFit="1"/>
    </xf>
    <xf numFmtId="0" fontId="26" fillId="0" borderId="0" xfId="0" applyFont="1" applyAlignment="1">
      <alignment vertical="center" wrapText="1" shrinkToFit="1"/>
    </xf>
    <xf numFmtId="0" fontId="26" fillId="0" borderId="14" xfId="0" applyFont="1" applyBorder="1" applyAlignment="1">
      <alignment vertical="center" wrapText="1" shrinkToFit="1"/>
    </xf>
    <xf numFmtId="0" fontId="26" fillId="0" borderId="5" xfId="0" applyFont="1" applyBorder="1" applyAlignment="1">
      <alignment vertical="center" wrapText="1" shrinkToFit="1"/>
    </xf>
    <xf numFmtId="0" fontId="26" fillId="0" borderId="6" xfId="0" applyFont="1" applyBorder="1" applyAlignment="1">
      <alignment vertical="center" wrapText="1" shrinkToFit="1"/>
    </xf>
    <xf numFmtId="49" fontId="21" fillId="2" borderId="1" xfId="0" applyNumberFormat="1" applyFont="1" applyFill="1" applyBorder="1" applyAlignment="1">
      <alignment horizontal="center" vertical="center"/>
    </xf>
    <xf numFmtId="49" fontId="21" fillId="2" borderId="3" xfId="0" applyNumberFormat="1" applyFont="1" applyFill="1" applyBorder="1" applyAlignment="1">
      <alignment horizontal="center" vertical="center"/>
    </xf>
    <xf numFmtId="49" fontId="21" fillId="2" borderId="2" xfId="0" applyNumberFormat="1" applyFont="1" applyFill="1" applyBorder="1" applyAlignment="1">
      <alignment horizontal="center" vertical="center"/>
    </xf>
    <xf numFmtId="176" fontId="18" fillId="5" borderId="0" xfId="0" applyNumberFormat="1" applyFont="1" applyFill="1" applyAlignment="1">
      <alignment horizontal="right" vertical="center"/>
    </xf>
    <xf numFmtId="176" fontId="24" fillId="5" borderId="0" xfId="0" applyNumberFormat="1" applyFont="1" applyFill="1" applyAlignment="1">
      <alignment horizontal="right" vertical="center"/>
    </xf>
    <xf numFmtId="49" fontId="21" fillId="2" borderId="0" xfId="0" applyNumberFormat="1" applyFont="1" applyFill="1">
      <alignment vertical="center"/>
    </xf>
    <xf numFmtId="179" fontId="24" fillId="0" borderId="0" xfId="0" applyNumberFormat="1" applyFont="1" applyAlignment="1">
      <alignment horizontal="center" vertical="center"/>
    </xf>
    <xf numFmtId="3" fontId="21" fillId="0" borderId="0" xfId="0" applyNumberFormat="1" applyFont="1" applyAlignment="1">
      <alignment horizontal="right" vertical="center"/>
    </xf>
    <xf numFmtId="0" fontId="21" fillId="2" borderId="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0" xfId="0" applyFont="1" applyFill="1" applyBorder="1" applyAlignment="1">
      <alignment horizontal="center" vertical="center"/>
    </xf>
    <xf numFmtId="0" fontId="21" fillId="0" borderId="58" xfId="0" applyFont="1" applyBorder="1" applyAlignment="1">
      <alignment horizontal="distributed" vertical="center"/>
    </xf>
    <xf numFmtId="0" fontId="21" fillId="0" borderId="59" xfId="0" applyFont="1" applyBorder="1" applyAlignment="1">
      <alignment horizontal="distributed" vertical="center"/>
    </xf>
    <xf numFmtId="0" fontId="21" fillId="0" borderId="60" xfId="0" applyFont="1" applyBorder="1" applyAlignment="1">
      <alignment horizontal="distributed" vertical="center"/>
    </xf>
    <xf numFmtId="0" fontId="21" fillId="2" borderId="58"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60" xfId="0" applyFont="1" applyFill="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3" fontId="1" fillId="0" borderId="5" xfId="0" applyNumberFormat="1" applyFont="1" applyBorder="1">
      <alignment vertical="center"/>
    </xf>
    <xf numFmtId="3" fontId="1" fillId="0" borderId="6" xfId="0" applyNumberFormat="1" applyFont="1" applyBorder="1">
      <alignment vertical="center"/>
    </xf>
    <xf numFmtId="3" fontId="1" fillId="0" borderId="4" xfId="0" applyNumberFormat="1" applyFont="1" applyBorder="1" applyAlignment="1">
      <alignment horizontal="right" vertical="center"/>
    </xf>
    <xf numFmtId="3" fontId="1" fillId="0" borderId="5" xfId="0" applyNumberFormat="1" applyFont="1" applyBorder="1" applyAlignment="1">
      <alignment horizontal="right" vertical="center"/>
    </xf>
    <xf numFmtId="0" fontId="0" fillId="0" borderId="7" xfId="0"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1" fillId="0" borderId="12" xfId="0" applyFont="1" applyBorder="1" applyAlignment="1">
      <alignment horizontal="center" vertical="center"/>
    </xf>
    <xf numFmtId="0" fontId="0" fillId="0" borderId="11" xfId="0" applyBorder="1">
      <alignment vertical="center"/>
    </xf>
    <xf numFmtId="0" fontId="0" fillId="0" borderId="10" xfId="0" applyBorder="1">
      <alignment vertical="center"/>
    </xf>
    <xf numFmtId="0" fontId="1" fillId="0" borderId="10" xfId="0" applyFont="1" applyBorder="1" applyAlignment="1">
      <alignment horizontal="center" vertical="center"/>
    </xf>
    <xf numFmtId="176" fontId="0" fillId="2" borderId="4" xfId="0" applyNumberFormat="1" applyFill="1" applyBorder="1" applyAlignment="1">
      <alignment horizontal="center" vertical="center"/>
    </xf>
    <xf numFmtId="176" fontId="1" fillId="2" borderId="5" xfId="0" applyNumberFormat="1" applyFont="1" applyFill="1" applyBorder="1" applyAlignment="1">
      <alignment horizontal="center" vertical="center"/>
    </xf>
    <xf numFmtId="176" fontId="1" fillId="2" borderId="6"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6" fontId="1" fillId="2" borderId="3"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0" fontId="17" fillId="0" borderId="11" xfId="0" applyFont="1" applyBorder="1" applyAlignment="1">
      <alignment horizontal="distributed" vertical="center"/>
    </xf>
    <xf numFmtId="0" fontId="17" fillId="0" borderId="10" xfId="0" applyFont="1" applyBorder="1" applyAlignment="1">
      <alignment horizontal="distributed" vertical="center"/>
    </xf>
    <xf numFmtId="0" fontId="17" fillId="2" borderId="12"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0" xfId="0" applyFont="1" applyFill="1" applyBorder="1" applyAlignment="1">
      <alignment horizontal="center" vertical="center"/>
    </xf>
    <xf numFmtId="0" fontId="17" fillId="0" borderId="58" xfId="0" applyFont="1" applyBorder="1" applyAlignment="1">
      <alignment horizontal="distributed" vertical="center"/>
    </xf>
    <xf numFmtId="0" fontId="17" fillId="0" borderId="59" xfId="0" applyFont="1" applyBorder="1" applyAlignment="1">
      <alignment horizontal="distributed" vertical="center"/>
    </xf>
    <xf numFmtId="0" fontId="17" fillId="0" borderId="60" xfId="0" applyFont="1" applyBorder="1" applyAlignment="1">
      <alignment horizontal="distributed" vertical="center"/>
    </xf>
    <xf numFmtId="0" fontId="17" fillId="2" borderId="58" xfId="0" applyFont="1" applyFill="1" applyBorder="1" applyAlignment="1">
      <alignment horizontal="center" vertical="center"/>
    </xf>
    <xf numFmtId="0" fontId="17" fillId="2" borderId="59" xfId="0" applyFont="1" applyFill="1" applyBorder="1" applyAlignment="1">
      <alignment horizontal="center" vertical="center"/>
    </xf>
    <xf numFmtId="0" fontId="17" fillId="2" borderId="60" xfId="0" applyFont="1" applyFill="1" applyBorder="1" applyAlignment="1">
      <alignment horizontal="center" vertical="center"/>
    </xf>
    <xf numFmtId="0" fontId="17" fillId="0" borderId="3" xfId="0" applyFont="1" applyBorder="1" applyAlignment="1">
      <alignment horizontal="distributed" vertical="center"/>
    </xf>
    <xf numFmtId="0" fontId="17" fillId="0" borderId="2" xfId="0" applyFont="1" applyBorder="1" applyAlignment="1">
      <alignment horizontal="distributed" vertical="center"/>
    </xf>
    <xf numFmtId="49" fontId="17" fillId="2" borderId="1" xfId="0" applyNumberFormat="1" applyFont="1" applyFill="1" applyBorder="1" applyAlignment="1">
      <alignment horizontal="center" vertical="center"/>
    </xf>
    <xf numFmtId="49" fontId="17" fillId="2" borderId="3" xfId="0" applyNumberFormat="1" applyFont="1" applyFill="1" applyBorder="1" applyAlignment="1">
      <alignment horizontal="center" vertical="center"/>
    </xf>
    <xf numFmtId="49" fontId="17" fillId="2" borderId="2"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0" xfId="0" applyFont="1" applyFill="1" applyAlignment="1">
      <alignment horizontal="center" vertical="center" wrapText="1"/>
    </xf>
    <xf numFmtId="49" fontId="17" fillId="2" borderId="0" xfId="0" applyNumberFormat="1" applyFont="1" applyFill="1">
      <alignment vertical="center"/>
    </xf>
    <xf numFmtId="182" fontId="18" fillId="0" borderId="0" xfId="0" applyNumberFormat="1" applyFont="1" applyAlignment="1">
      <alignment horizontal="right" vertical="center"/>
    </xf>
    <xf numFmtId="182" fontId="18" fillId="0" borderId="0" xfId="0" applyNumberFormat="1" applyFont="1">
      <alignment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3" fontId="0" fillId="0" borderId="3" xfId="0" applyNumberFormat="1" applyBorder="1">
      <alignment vertical="center"/>
    </xf>
    <xf numFmtId="3" fontId="1" fillId="0" borderId="1" xfId="0" applyNumberFormat="1" applyFont="1" applyBorder="1" applyAlignment="1">
      <alignment horizontal="right" vertical="center"/>
    </xf>
    <xf numFmtId="3" fontId="1" fillId="0" borderId="3" xfId="0" applyNumberFormat="1" applyFont="1" applyBorder="1" applyAlignment="1">
      <alignment horizontal="right" vertical="center"/>
    </xf>
    <xf numFmtId="3" fontId="0" fillId="0" borderId="1" xfId="0" applyNumberFormat="1" applyBorder="1">
      <alignment vertical="center"/>
    </xf>
    <xf numFmtId="3" fontId="0" fillId="2" borderId="1" xfId="0" applyNumberFormat="1" applyFill="1" applyBorder="1" applyAlignment="1">
      <alignment horizontal="center" vertical="center" shrinkToFit="1"/>
    </xf>
    <xf numFmtId="3" fontId="0" fillId="2" borderId="3" xfId="0" applyNumberFormat="1" applyFill="1" applyBorder="1" applyAlignment="1">
      <alignment horizontal="center" vertical="center" shrinkToFit="1"/>
    </xf>
    <xf numFmtId="3" fontId="0" fillId="0" borderId="3" xfId="0" applyNumberFormat="1" applyBorder="1" applyAlignment="1">
      <alignment horizontal="center" vertical="center" shrinkToFit="1"/>
    </xf>
    <xf numFmtId="0" fontId="0" fillId="0" borderId="2" xfId="0" applyBorder="1" applyAlignment="1">
      <alignment horizontal="center" vertical="center" shrinkToFit="1"/>
    </xf>
    <xf numFmtId="0" fontId="1" fillId="0" borderId="7"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0" fillId="0" borderId="1" xfId="0" applyBorder="1" applyAlignment="1">
      <alignment horizontal="center"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3" fontId="1" fillId="2" borderId="1" xfId="0" applyNumberFormat="1" applyFont="1" applyFill="1" applyBorder="1">
      <alignment vertical="center"/>
    </xf>
    <xf numFmtId="3" fontId="1" fillId="2" borderId="3" xfId="0" applyNumberFormat="1" applyFont="1" applyFill="1" applyBorder="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3" xfId="0" applyFont="1" applyFill="1" applyBorder="1" applyAlignment="1">
      <alignment horizontal="right" vertical="center"/>
    </xf>
    <xf numFmtId="3" fontId="0" fillId="0" borderId="3" xfId="0" applyNumberFormat="1" applyBorder="1" applyAlignment="1">
      <alignment horizontal="center" vertical="center"/>
    </xf>
    <xf numFmtId="3" fontId="0" fillId="0" borderId="2" xfId="0" applyNumberFormat="1" applyBorder="1" applyAlignment="1">
      <alignment horizontal="center" vertical="center"/>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3" fontId="0" fillId="0" borderId="0" xfId="0" applyNumberFormat="1" applyAlignment="1">
      <alignment horizontal="center" vertical="center"/>
    </xf>
    <xf numFmtId="3" fontId="0" fillId="0" borderId="14" xfId="0" applyNumberFormat="1" applyBorder="1" applyAlignment="1">
      <alignment horizontal="center" vertical="center"/>
    </xf>
    <xf numFmtId="3" fontId="1" fillId="0" borderId="6" xfId="0" applyNumberFormat="1" applyFont="1" applyBorder="1" applyAlignment="1">
      <alignment horizontal="right" vertical="center"/>
    </xf>
    <xf numFmtId="3" fontId="1" fillId="0" borderId="2" xfId="0" applyNumberFormat="1" applyFont="1"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 fillId="0" borderId="64"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69" xfId="0" applyFont="1" applyBorder="1" applyAlignment="1">
      <alignment horizontal="center" vertical="center"/>
    </xf>
    <xf numFmtId="0" fontId="16" fillId="0" borderId="2"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176" fontId="17" fillId="2" borderId="0" xfId="0" applyNumberFormat="1" applyFont="1" applyFill="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5" fontId="30" fillId="2" borderId="0" xfId="0" applyNumberFormat="1" applyFont="1" applyFill="1" applyAlignment="1">
      <alignment horizontal="right" vertical="center"/>
    </xf>
    <xf numFmtId="0" fontId="21" fillId="0" borderId="1" xfId="0" applyFont="1" applyBorder="1">
      <alignment vertical="center"/>
    </xf>
    <xf numFmtId="0" fontId="21" fillId="0" borderId="3" xfId="0" applyFont="1" applyBorder="1">
      <alignment vertical="center"/>
    </xf>
    <xf numFmtId="0" fontId="21" fillId="0" borderId="2" xfId="0" applyFont="1" applyBorder="1">
      <alignment vertical="center"/>
    </xf>
    <xf numFmtId="3" fontId="21" fillId="2" borderId="1" xfId="0" applyNumberFormat="1" applyFont="1" applyFill="1" applyBorder="1">
      <alignment vertical="center"/>
    </xf>
    <xf numFmtId="3" fontId="21" fillId="2" borderId="3" xfId="0" applyNumberFormat="1" applyFont="1" applyFill="1" applyBorder="1">
      <alignment vertical="center"/>
    </xf>
    <xf numFmtId="3" fontId="21" fillId="2" borderId="1" xfId="0" applyNumberFormat="1" applyFont="1" applyFill="1" applyBorder="1" applyAlignment="1">
      <alignment horizontal="right" vertical="center"/>
    </xf>
    <xf numFmtId="3" fontId="21" fillId="2" borderId="3" xfId="0" applyNumberFormat="1" applyFont="1" applyFill="1" applyBorder="1" applyAlignment="1">
      <alignment horizontal="right" vertical="center"/>
    </xf>
    <xf numFmtId="0" fontId="21" fillId="0" borderId="1" xfId="0" applyFont="1" applyBorder="1" applyAlignment="1">
      <alignment horizontal="right" vertical="center"/>
    </xf>
    <xf numFmtId="0" fontId="21" fillId="0" borderId="3" xfId="0" applyFont="1" applyBorder="1" applyAlignment="1">
      <alignment horizontal="right" vertical="center"/>
    </xf>
    <xf numFmtId="0" fontId="26" fillId="0" borderId="1" xfId="0" applyFont="1" applyBorder="1">
      <alignment vertical="center"/>
    </xf>
    <xf numFmtId="0" fontId="26" fillId="0" borderId="3" xfId="0" applyFont="1" applyBorder="1">
      <alignment vertical="center"/>
    </xf>
    <xf numFmtId="0" fontId="26" fillId="0" borderId="2" xfId="0" applyFont="1" applyBorder="1">
      <alignment vertical="center"/>
    </xf>
    <xf numFmtId="0" fontId="26" fillId="2" borderId="1"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2" xfId="0" applyFont="1" applyFill="1" applyBorder="1" applyAlignment="1">
      <alignment horizontal="center" vertical="center"/>
    </xf>
    <xf numFmtId="180" fontId="26" fillId="2" borderId="1" xfId="0" applyNumberFormat="1" applyFont="1" applyFill="1" applyBorder="1" applyAlignment="1">
      <alignment horizontal="center" vertical="center"/>
    </xf>
    <xf numFmtId="180" fontId="26" fillId="2" borderId="3" xfId="0" applyNumberFormat="1" applyFont="1" applyFill="1" applyBorder="1" applyAlignment="1">
      <alignment horizontal="center" vertical="center"/>
    </xf>
    <xf numFmtId="3" fontId="26" fillId="2" borderId="1" xfId="0" applyNumberFormat="1" applyFont="1" applyFill="1" applyBorder="1" applyAlignment="1">
      <alignment horizontal="center" vertical="center"/>
    </xf>
    <xf numFmtId="3" fontId="26" fillId="2" borderId="3" xfId="0" applyNumberFormat="1" applyFont="1" applyFill="1" applyBorder="1" applyAlignment="1">
      <alignment horizontal="center" vertical="center"/>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176" fontId="26" fillId="2" borderId="1" xfId="0" applyNumberFormat="1" applyFont="1" applyFill="1" applyBorder="1" applyAlignment="1">
      <alignment horizontal="center" vertical="center"/>
    </xf>
    <xf numFmtId="176" fontId="26" fillId="2" borderId="3" xfId="0" applyNumberFormat="1" applyFont="1" applyFill="1" applyBorder="1" applyAlignment="1">
      <alignment horizontal="center" vertical="center"/>
    </xf>
    <xf numFmtId="176" fontId="26" fillId="2" borderId="2" xfId="0" applyNumberFormat="1" applyFont="1" applyFill="1" applyBorder="1" applyAlignment="1">
      <alignment horizontal="center" vertical="center"/>
    </xf>
    <xf numFmtId="0" fontId="26" fillId="2" borderId="12"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4"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3" fontId="21" fillId="2" borderId="13" xfId="0" applyNumberFormat="1" applyFont="1" applyFill="1" applyBorder="1" applyAlignment="1">
      <alignment horizontal="center" vertical="center"/>
    </xf>
    <xf numFmtId="3" fontId="21" fillId="2" borderId="0" xfId="0" applyNumberFormat="1" applyFont="1" applyFill="1" applyAlignment="1">
      <alignment horizontal="center" vertical="center"/>
    </xf>
    <xf numFmtId="178" fontId="21" fillId="2" borderId="13" xfId="0" applyNumberFormat="1" applyFont="1" applyFill="1" applyBorder="1" applyAlignment="1">
      <alignment horizontal="center" vertical="center"/>
    </xf>
    <xf numFmtId="178" fontId="21" fillId="2" borderId="0" xfId="0" applyNumberFormat="1" applyFont="1" applyFill="1" applyAlignment="1">
      <alignment horizontal="center" vertical="center"/>
    </xf>
    <xf numFmtId="178" fontId="21" fillId="2" borderId="14" xfId="0" applyNumberFormat="1" applyFont="1" applyFill="1" applyBorder="1" applyAlignment="1">
      <alignment horizontal="center" vertical="center"/>
    </xf>
    <xf numFmtId="0" fontId="21" fillId="2" borderId="1" xfId="0" applyFont="1" applyFill="1" applyBorder="1" applyAlignment="1">
      <alignment horizontal="right" vertical="center"/>
    </xf>
    <xf numFmtId="0" fontId="21" fillId="2" borderId="3" xfId="0" applyFont="1" applyFill="1" applyBorder="1" applyAlignment="1">
      <alignment horizontal="right" vertical="center"/>
    </xf>
    <xf numFmtId="0" fontId="30" fillId="2" borderId="0" xfId="0" applyFont="1" applyFill="1" applyAlignment="1">
      <alignment horizontal="center" vertical="center"/>
    </xf>
    <xf numFmtId="0" fontId="30" fillId="2" borderId="0" xfId="0" applyFont="1" applyFill="1">
      <alignment vertical="center"/>
    </xf>
    <xf numFmtId="0" fontId="26" fillId="0" borderId="12" xfId="0" applyFont="1" applyBorder="1" applyAlignment="1">
      <alignment horizontal="distributed" vertical="center"/>
    </xf>
    <xf numFmtId="0" fontId="26" fillId="0" borderId="11" xfId="0" applyFont="1" applyBorder="1" applyAlignment="1">
      <alignment horizontal="distributed" vertical="center"/>
    </xf>
    <xf numFmtId="0" fontId="26" fillId="0" borderId="10" xfId="0" applyFont="1" applyBorder="1" applyAlignment="1">
      <alignment horizontal="distributed" vertical="center"/>
    </xf>
    <xf numFmtId="178" fontId="32" fillId="0" borderId="1" xfId="0" applyNumberFormat="1" applyFont="1" applyBorder="1" applyAlignment="1">
      <alignment horizontal="center" vertical="center"/>
    </xf>
    <xf numFmtId="178" fontId="32" fillId="0" borderId="3" xfId="0" applyNumberFormat="1" applyFont="1" applyBorder="1" applyAlignment="1">
      <alignment horizontal="center" vertical="center"/>
    </xf>
    <xf numFmtId="0" fontId="26" fillId="0" borderId="1" xfId="0" applyFont="1" applyBorder="1" applyAlignment="1">
      <alignment horizontal="distributed" vertical="center" wrapText="1"/>
    </xf>
    <xf numFmtId="0" fontId="26" fillId="0" borderId="3" xfId="0" applyFont="1" applyBorder="1" applyAlignment="1">
      <alignment horizontal="distributed" vertical="center" wrapText="1"/>
    </xf>
    <xf numFmtId="0" fontId="26" fillId="0" borderId="2" xfId="0" applyFont="1" applyBorder="1" applyAlignment="1">
      <alignment horizontal="distributed" vertical="center" wrapText="1"/>
    </xf>
    <xf numFmtId="0" fontId="26" fillId="0" borderId="1" xfId="0" applyFont="1" applyBorder="1" applyAlignment="1">
      <alignment horizontal="distributed" vertical="center"/>
    </xf>
    <xf numFmtId="0" fontId="26" fillId="0" borderId="13" xfId="0" applyFont="1" applyBorder="1" applyAlignment="1">
      <alignment horizontal="distributed" vertical="center"/>
    </xf>
    <xf numFmtId="0" fontId="26" fillId="0" borderId="0" xfId="0" applyFont="1" applyAlignment="1">
      <alignment horizontal="distributed" vertical="center"/>
    </xf>
    <xf numFmtId="0" fontId="26" fillId="0" borderId="14" xfId="0" applyFont="1" applyBorder="1" applyAlignment="1">
      <alignment horizontal="distributed" vertical="center"/>
    </xf>
    <xf numFmtId="0" fontId="26" fillId="0" borderId="4" xfId="0" applyFont="1" applyBorder="1" applyAlignment="1">
      <alignment horizontal="distributed" vertical="center"/>
    </xf>
    <xf numFmtId="0" fontId="26" fillId="0" borderId="5" xfId="0" applyFont="1" applyBorder="1" applyAlignment="1">
      <alignment horizontal="distributed" vertical="center"/>
    </xf>
    <xf numFmtId="0" fontId="26" fillId="0" borderId="6" xfId="0" applyFont="1" applyBorder="1" applyAlignment="1">
      <alignment horizontal="distributed" vertical="center"/>
    </xf>
    <xf numFmtId="3" fontId="26" fillId="2" borderId="1" xfId="0" applyNumberFormat="1" applyFont="1" applyFill="1" applyBorder="1" applyAlignment="1">
      <alignment horizontal="right" vertical="center"/>
    </xf>
    <xf numFmtId="3" fontId="26" fillId="2" borderId="3" xfId="0" applyNumberFormat="1" applyFont="1" applyFill="1" applyBorder="1" applyAlignment="1">
      <alignment horizontal="right" vertical="center"/>
    </xf>
    <xf numFmtId="0" fontId="26" fillId="2" borderId="1" xfId="0" applyFont="1" applyFill="1" applyBorder="1" applyAlignment="1">
      <alignment horizontal="right" vertical="center"/>
    </xf>
    <xf numFmtId="0" fontId="26" fillId="2" borderId="3" xfId="0" applyFont="1" applyFill="1" applyBorder="1" applyAlignment="1">
      <alignment horizontal="right" vertical="center"/>
    </xf>
    <xf numFmtId="0" fontId="21" fillId="2" borderId="1" xfId="0" applyFont="1" applyFill="1" applyBorder="1">
      <alignment vertical="center"/>
    </xf>
    <xf numFmtId="0" fontId="21" fillId="2" borderId="3" xfId="0" applyFont="1" applyFill="1" applyBorder="1">
      <alignment vertical="center"/>
    </xf>
    <xf numFmtId="0" fontId="21" fillId="2" borderId="2" xfId="0" applyFont="1" applyFill="1" applyBorder="1">
      <alignment vertical="center"/>
    </xf>
    <xf numFmtId="49" fontId="21" fillId="2" borderId="0" xfId="0" applyNumberFormat="1" applyFont="1" applyFill="1" applyAlignment="1">
      <alignment horizontal="center" vertical="center"/>
    </xf>
    <xf numFmtId="182" fontId="22" fillId="0" borderId="0" xfId="0" applyNumberFormat="1" applyFont="1">
      <alignment vertical="center"/>
    </xf>
    <xf numFmtId="0" fontId="24" fillId="0" borderId="0" xfId="0" applyFont="1" applyAlignment="1">
      <alignment horizontal="right" vertical="center"/>
    </xf>
    <xf numFmtId="49" fontId="21" fillId="2" borderId="1" xfId="0" applyNumberFormat="1" applyFont="1" applyFill="1" applyBorder="1">
      <alignment vertical="center"/>
    </xf>
    <xf numFmtId="49" fontId="21" fillId="2" borderId="3" xfId="0" applyNumberFormat="1" applyFont="1" applyFill="1" applyBorder="1">
      <alignment vertical="center"/>
    </xf>
    <xf numFmtId="49" fontId="21" fillId="2" borderId="2" xfId="0" applyNumberFormat="1" applyFont="1" applyFill="1" applyBorder="1">
      <alignment vertical="center"/>
    </xf>
    <xf numFmtId="3" fontId="32" fillId="2" borderId="13" xfId="0" applyNumberFormat="1" applyFont="1" applyFill="1" applyBorder="1">
      <alignment vertical="center"/>
    </xf>
    <xf numFmtId="3" fontId="32" fillId="2" borderId="14" xfId="0" applyNumberFormat="1" applyFont="1" applyFill="1" applyBorder="1">
      <alignment vertical="center"/>
    </xf>
    <xf numFmtId="178" fontId="32" fillId="2" borderId="13" xfId="0" applyNumberFormat="1" applyFont="1" applyFill="1" applyBorder="1">
      <alignment vertical="center"/>
    </xf>
    <xf numFmtId="178" fontId="32" fillId="2" borderId="14" xfId="0" applyNumberFormat="1" applyFont="1" applyFill="1" applyBorder="1">
      <alignment vertical="center"/>
    </xf>
    <xf numFmtId="3" fontId="32" fillId="0" borderId="13" xfId="0" applyNumberFormat="1" applyFont="1" applyBorder="1">
      <alignment vertical="center"/>
    </xf>
    <xf numFmtId="3" fontId="32" fillId="0" borderId="14" xfId="0" applyNumberFormat="1" applyFont="1" applyBorder="1">
      <alignment vertical="center"/>
    </xf>
    <xf numFmtId="4" fontId="9" fillId="0" borderId="13" xfId="0" applyNumberFormat="1" applyFont="1" applyBorder="1">
      <alignment vertical="center"/>
    </xf>
    <xf numFmtId="4" fontId="9" fillId="0" borderId="14" xfId="0" applyNumberFormat="1" applyFont="1" applyBorder="1">
      <alignment vertical="center"/>
    </xf>
    <xf numFmtId="179" fontId="9" fillId="0" borderId="13" xfId="0" applyNumberFormat="1" applyFont="1" applyBorder="1">
      <alignment vertical="center"/>
    </xf>
    <xf numFmtId="179" fontId="9" fillId="0" borderId="14" xfId="0" applyNumberFormat="1" applyFont="1" applyBorder="1">
      <alignment vertical="center"/>
    </xf>
    <xf numFmtId="178" fontId="32" fillId="0" borderId="13" xfId="0" applyNumberFormat="1" applyFont="1" applyBorder="1">
      <alignment vertical="center"/>
    </xf>
    <xf numFmtId="178" fontId="32" fillId="0" borderId="14" xfId="0" applyNumberFormat="1" applyFont="1" applyBorder="1">
      <alignment vertical="center"/>
    </xf>
    <xf numFmtId="0" fontId="21" fillId="2" borderId="70" xfId="0" applyFont="1" applyFill="1" applyBorder="1" applyAlignment="1">
      <alignment horizontal="center" vertical="center"/>
    </xf>
    <xf numFmtId="0" fontId="21" fillId="2" borderId="71" xfId="0" applyFont="1" applyFill="1" applyBorder="1" applyAlignment="1">
      <alignment horizontal="center" vertical="center"/>
    </xf>
    <xf numFmtId="0" fontId="21" fillId="2" borderId="72" xfId="0" applyFont="1" applyFill="1" applyBorder="1" applyAlignment="1">
      <alignment horizontal="center" vertical="center"/>
    </xf>
    <xf numFmtId="0" fontId="21" fillId="2" borderId="58" xfId="0" applyFont="1" applyFill="1" applyBorder="1">
      <alignment vertical="center"/>
    </xf>
    <xf numFmtId="0" fontId="21" fillId="2" borderId="59" xfId="0" applyFont="1" applyFill="1" applyBorder="1">
      <alignment vertical="center"/>
    </xf>
    <xf numFmtId="0" fontId="21" fillId="2" borderId="60" xfId="0" applyFont="1" applyFill="1" applyBorder="1">
      <alignment vertical="center"/>
    </xf>
    <xf numFmtId="0" fontId="26" fillId="0" borderId="7" xfId="0" applyFont="1" applyBorder="1" applyAlignment="1">
      <alignment horizontal="center" vertical="center"/>
    </xf>
    <xf numFmtId="0" fontId="21" fillId="0" borderId="70" xfId="0" applyFont="1" applyBorder="1" applyAlignment="1">
      <alignment horizontal="distributed" vertical="center"/>
    </xf>
    <xf numFmtId="0" fontId="21" fillId="0" borderId="71" xfId="0" applyFont="1" applyBorder="1" applyAlignment="1">
      <alignment horizontal="distributed" vertical="center"/>
    </xf>
    <xf numFmtId="0" fontId="21" fillId="0" borderId="72" xfId="0" applyFont="1" applyBorder="1" applyAlignment="1">
      <alignment horizontal="distributed" vertical="center"/>
    </xf>
    <xf numFmtId="176" fontId="18" fillId="5" borderId="0" xfId="0" applyNumberFormat="1" applyFont="1" applyFill="1">
      <alignment vertical="center"/>
    </xf>
    <xf numFmtId="176" fontId="24" fillId="5" borderId="0" xfId="0" applyNumberFormat="1" applyFont="1" applyFill="1">
      <alignment vertical="center"/>
    </xf>
    <xf numFmtId="0" fontId="21" fillId="5" borderId="1" xfId="0" applyFont="1" applyFill="1" applyBorder="1" applyAlignment="1">
      <alignment horizontal="left" vertical="center"/>
    </xf>
    <xf numFmtId="0" fontId="21" fillId="5" borderId="3" xfId="0" applyFont="1" applyFill="1" applyBorder="1" applyAlignment="1">
      <alignment horizontal="left" vertical="center"/>
    </xf>
    <xf numFmtId="0" fontId="21" fillId="5" borderId="2" xfId="0" applyFont="1" applyFill="1" applyBorder="1" applyAlignment="1">
      <alignment horizontal="left" vertical="center"/>
    </xf>
    <xf numFmtId="0" fontId="17" fillId="0" borderId="15"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3" fontId="17" fillId="2" borderId="13" xfId="0" applyNumberFormat="1" applyFont="1" applyFill="1" applyBorder="1" applyAlignment="1">
      <alignment horizontal="center" vertical="center"/>
    </xf>
    <xf numFmtId="3" fontId="17" fillId="2" borderId="0" xfId="0" applyNumberFormat="1" applyFont="1" applyFill="1" applyAlignment="1">
      <alignment horizontal="center" vertical="center"/>
    </xf>
    <xf numFmtId="178" fontId="17" fillId="2" borderId="13" xfId="0" applyNumberFormat="1" applyFont="1" applyFill="1" applyBorder="1" applyAlignment="1">
      <alignment horizontal="center" vertical="center"/>
    </xf>
    <xf numFmtId="178" fontId="17" fillId="2" borderId="0" xfId="0" applyNumberFormat="1" applyFont="1" applyFill="1" applyAlignment="1">
      <alignment horizontal="center" vertical="center"/>
    </xf>
    <xf numFmtId="178" fontId="17" fillId="2" borderId="14" xfId="0" applyNumberFormat="1" applyFont="1" applyFill="1" applyBorder="1" applyAlignment="1">
      <alignment horizontal="center" vertical="center"/>
    </xf>
    <xf numFmtId="176" fontId="17" fillId="2" borderId="14" xfId="0" applyNumberFormat="1"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2" xfId="0" applyFont="1" applyBorder="1" applyAlignment="1">
      <alignment vertical="center" wrapText="1"/>
    </xf>
    <xf numFmtId="0" fontId="17" fillId="0" borderId="11" xfId="0" applyFont="1" applyBorder="1" applyAlignment="1">
      <alignment vertical="center" wrapText="1"/>
    </xf>
    <xf numFmtId="0" fontId="17" fillId="0" borderId="10" xfId="0" applyFont="1" applyBorder="1" applyAlignment="1">
      <alignment vertical="center" wrapText="1"/>
    </xf>
    <xf numFmtId="0" fontId="17" fillId="0" borderId="13" xfId="0" applyFont="1" applyBorder="1" applyAlignment="1">
      <alignment vertical="center" wrapText="1"/>
    </xf>
    <xf numFmtId="0" fontId="17" fillId="0" borderId="0" xfId="0" applyFont="1" applyAlignment="1">
      <alignment vertical="center" wrapText="1"/>
    </xf>
    <xf numFmtId="0" fontId="17" fillId="0" borderId="14" xfId="0" applyFont="1" applyBorder="1" applyAlignment="1">
      <alignment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right" vertical="center"/>
    </xf>
    <xf numFmtId="0" fontId="17" fillId="0" borderId="3" xfId="0" applyFont="1" applyBorder="1" applyAlignment="1">
      <alignment horizontal="right" vertical="center"/>
    </xf>
    <xf numFmtId="0" fontId="17" fillId="2" borderId="1" xfId="0" applyFont="1" applyFill="1" applyBorder="1" applyAlignment="1">
      <alignment horizontal="right" vertical="center"/>
    </xf>
    <xf numFmtId="0" fontId="17" fillId="2" borderId="3" xfId="0" applyFont="1" applyFill="1" applyBorder="1" applyAlignment="1">
      <alignment horizontal="righ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4" fontId="32" fillId="0" borderId="4" xfId="0" applyNumberFormat="1" applyFont="1" applyBorder="1" applyAlignment="1">
      <alignment horizontal="right" vertical="center"/>
    </xf>
    <xf numFmtId="4" fontId="32" fillId="0" borderId="6" xfId="0" applyNumberFormat="1" applyFont="1" applyBorder="1" applyAlignment="1">
      <alignment horizontal="right" vertical="center"/>
    </xf>
    <xf numFmtId="4" fontId="32" fillId="2" borderId="13" xfId="0" applyNumberFormat="1" applyFont="1" applyFill="1" applyBorder="1">
      <alignment vertical="center"/>
    </xf>
    <xf numFmtId="4" fontId="32" fillId="2" borderId="14" xfId="0" applyNumberFormat="1" applyFont="1" applyFill="1" applyBorder="1">
      <alignment vertical="center"/>
    </xf>
    <xf numFmtId="4" fontId="31" fillId="0" borderId="13" xfId="0" applyNumberFormat="1" applyFont="1" applyBorder="1" applyAlignment="1">
      <alignment horizontal="right" vertical="center"/>
    </xf>
    <xf numFmtId="4" fontId="31" fillId="0" borderId="14" xfId="0" applyNumberFormat="1" applyFont="1" applyBorder="1" applyAlignment="1">
      <alignment horizontal="right" vertical="center"/>
    </xf>
    <xf numFmtId="0" fontId="26" fillId="0" borderId="0" xfId="0" applyFont="1">
      <alignment vertical="center"/>
    </xf>
    <xf numFmtId="0" fontId="0" fillId="0" borderId="0" xfId="0">
      <alignment vertical="center"/>
    </xf>
    <xf numFmtId="3" fontId="9" fillId="0" borderId="13" xfId="0" applyNumberFormat="1" applyFont="1" applyBorder="1">
      <alignment vertical="center"/>
    </xf>
    <xf numFmtId="3" fontId="9" fillId="0" borderId="14" xfId="0" applyNumberFormat="1" applyFont="1" applyBorder="1">
      <alignment vertical="center"/>
    </xf>
    <xf numFmtId="3" fontId="9" fillId="0" borderId="0" xfId="0" applyNumberFormat="1" applyFont="1" applyAlignment="1">
      <alignment horizontal="center" vertical="center"/>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178" fontId="9" fillId="0" borderId="0" xfId="0" applyNumberFormat="1" applyFont="1">
      <alignment vertical="center"/>
    </xf>
    <xf numFmtId="3" fontId="31" fillId="0" borderId="13" xfId="0" applyNumberFormat="1" applyFont="1" applyBorder="1">
      <alignment vertical="center"/>
    </xf>
    <xf numFmtId="3" fontId="31" fillId="0" borderId="14" xfId="0" applyNumberFormat="1" applyFont="1" applyBorder="1">
      <alignment vertical="center"/>
    </xf>
    <xf numFmtId="178" fontId="31" fillId="0" borderId="13" xfId="0" applyNumberFormat="1" applyFont="1" applyBorder="1">
      <alignment vertical="center"/>
    </xf>
    <xf numFmtId="178" fontId="31" fillId="0" borderId="14" xfId="0" applyNumberFormat="1" applyFont="1" applyBorder="1">
      <alignment vertical="center"/>
    </xf>
    <xf numFmtId="178" fontId="9" fillId="0" borderId="1" xfId="0" applyNumberFormat="1" applyFont="1" applyBorder="1">
      <alignment vertical="center"/>
    </xf>
    <xf numFmtId="178" fontId="9" fillId="0" borderId="3" xfId="0" applyNumberFormat="1" applyFont="1" applyBorder="1">
      <alignment vertical="center"/>
    </xf>
    <xf numFmtId="3" fontId="31" fillId="2" borderId="13" xfId="0" applyNumberFormat="1" applyFont="1" applyFill="1" applyBorder="1">
      <alignment vertical="center"/>
    </xf>
    <xf numFmtId="3" fontId="31" fillId="2" borderId="14" xfId="0" applyNumberFormat="1" applyFont="1" applyFill="1" applyBorder="1">
      <alignment vertical="center"/>
    </xf>
    <xf numFmtId="178" fontId="31" fillId="2" borderId="13" xfId="0" applyNumberFormat="1" applyFont="1" applyFill="1" applyBorder="1">
      <alignment vertical="center"/>
    </xf>
    <xf numFmtId="178" fontId="31" fillId="2" borderId="14" xfId="0" applyNumberFormat="1" applyFont="1" applyFill="1" applyBorder="1">
      <alignment vertical="center"/>
    </xf>
    <xf numFmtId="179" fontId="31" fillId="0" borderId="13" xfId="0" applyNumberFormat="1" applyFont="1" applyBorder="1">
      <alignment vertical="center"/>
    </xf>
    <xf numFmtId="179" fontId="31" fillId="0" borderId="14" xfId="0" applyNumberFormat="1" applyFont="1" applyBorder="1">
      <alignment vertical="center"/>
    </xf>
    <xf numFmtId="0" fontId="39" fillId="0" borderId="0" xfId="0" applyFont="1" applyAlignment="1">
      <alignment horizontal="center" vertical="center"/>
    </xf>
    <xf numFmtId="0" fontId="26" fillId="5" borderId="12" xfId="0" applyFont="1" applyFill="1" applyBorder="1" applyAlignment="1">
      <alignment horizontal="left" vertical="center" wrapText="1"/>
    </xf>
    <xf numFmtId="0" fontId="26" fillId="5" borderId="11" xfId="0" applyFont="1" applyFill="1" applyBorder="1" applyAlignment="1">
      <alignment horizontal="left" vertical="center" wrapText="1"/>
    </xf>
    <xf numFmtId="0" fontId="26" fillId="5" borderId="10" xfId="0" applyFont="1" applyFill="1" applyBorder="1" applyAlignment="1">
      <alignment horizontal="left" vertical="center" wrapText="1"/>
    </xf>
    <xf numFmtId="0" fontId="26" fillId="5" borderId="13"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14" xfId="0" applyFont="1" applyFill="1" applyBorder="1" applyAlignment="1">
      <alignment horizontal="left" vertical="center" wrapText="1"/>
    </xf>
    <xf numFmtId="0" fontId="26" fillId="5" borderId="4" xfId="0" applyFont="1" applyFill="1" applyBorder="1" applyAlignment="1">
      <alignment horizontal="left" vertical="center" wrapText="1"/>
    </xf>
    <xf numFmtId="0" fontId="26" fillId="5" borderId="5" xfId="0" applyFont="1" applyFill="1" applyBorder="1" applyAlignment="1">
      <alignment horizontal="left" vertical="center" wrapText="1"/>
    </xf>
    <xf numFmtId="0" fontId="26" fillId="5" borderId="6"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14"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wrapText="1"/>
    </xf>
    <xf numFmtId="176" fontId="26" fillId="0" borderId="13" xfId="0" applyNumberFormat="1" applyFont="1" applyBorder="1" applyAlignment="1">
      <alignment horizontal="center" vertical="center"/>
    </xf>
    <xf numFmtId="176" fontId="26" fillId="0" borderId="14" xfId="0" applyNumberFormat="1" applyFont="1" applyBorder="1" applyAlignment="1">
      <alignment horizontal="center" vertical="center"/>
    </xf>
    <xf numFmtId="0" fontId="26" fillId="5" borderId="12" xfId="0" applyFont="1" applyFill="1" applyBorder="1" applyAlignment="1">
      <alignment horizontal="left" vertical="center"/>
    </xf>
    <xf numFmtId="0" fontId="26" fillId="5" borderId="11" xfId="0" applyFont="1" applyFill="1" applyBorder="1" applyAlignment="1">
      <alignment horizontal="left" vertical="center"/>
    </xf>
    <xf numFmtId="0" fontId="26" fillId="5" borderId="10" xfId="0" applyFont="1" applyFill="1" applyBorder="1" applyAlignment="1">
      <alignment horizontal="left" vertical="center"/>
    </xf>
    <xf numFmtId="0" fontId="26" fillId="5" borderId="13" xfId="0" applyFont="1" applyFill="1" applyBorder="1" applyAlignment="1">
      <alignment horizontal="left" vertical="center"/>
    </xf>
    <xf numFmtId="0" fontId="26" fillId="5" borderId="0" xfId="0" applyFont="1" applyFill="1" applyAlignment="1">
      <alignment horizontal="left" vertical="center"/>
    </xf>
    <xf numFmtId="0" fontId="26" fillId="5" borderId="14" xfId="0" applyFont="1" applyFill="1" applyBorder="1" applyAlignment="1">
      <alignment horizontal="left" vertical="center"/>
    </xf>
    <xf numFmtId="0" fontId="26" fillId="5" borderId="4" xfId="0" applyFont="1" applyFill="1" applyBorder="1" applyAlignment="1">
      <alignment horizontal="left" vertical="center"/>
    </xf>
    <xf numFmtId="0" fontId="26" fillId="5" borderId="5" xfId="0" applyFont="1" applyFill="1" applyBorder="1" applyAlignment="1">
      <alignment horizontal="left" vertical="center"/>
    </xf>
    <xf numFmtId="0" fontId="26" fillId="5" borderId="6" xfId="0" applyFont="1" applyFill="1" applyBorder="1" applyAlignment="1">
      <alignment horizontal="left" vertical="center"/>
    </xf>
    <xf numFmtId="0" fontId="9" fillId="0" borderId="0" xfId="0" applyFont="1" applyAlignment="1">
      <alignment horizontal="center" vertical="center" shrinkToFit="1"/>
    </xf>
    <xf numFmtId="0" fontId="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0</xdr:col>
      <xdr:colOff>19050</xdr:colOff>
      <xdr:row>28</xdr:row>
      <xdr:rowOff>0</xdr:rowOff>
    </xdr:from>
    <xdr:to>
      <xdr:col>1</xdr:col>
      <xdr:colOff>438150</xdr:colOff>
      <xdr:row>31</xdr:row>
      <xdr:rowOff>171450</xdr:rowOff>
    </xdr:to>
    <xdr:sp macro="" textlink="">
      <xdr:nvSpPr>
        <xdr:cNvPr id="2640" name="Line 1">
          <a:extLst>
            <a:ext uri="{FF2B5EF4-FFF2-40B4-BE49-F238E27FC236}">
              <a16:creationId xmlns:a16="http://schemas.microsoft.com/office/drawing/2014/main" id="{90385544-73A1-4A5A-820E-5FE429E9EC34}"/>
            </a:ext>
          </a:extLst>
        </xdr:cNvPr>
        <xdr:cNvSpPr>
          <a:spLocks noChangeShapeType="1"/>
        </xdr:cNvSpPr>
      </xdr:nvSpPr>
      <xdr:spPr bwMode="auto">
        <a:xfrm>
          <a:off x="19050" y="5419725"/>
          <a:ext cx="866775" cy="714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D791BAF4-DB7E-4E52-A45B-C6C7B99FC615}"/>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4462CB86-127C-47B8-9084-300D5DF8DF7B}"/>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A5CD308A-38DF-49E4-9DF1-3A825E07AD23}"/>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70D60406-7730-456A-B502-BEB002DDF39B}"/>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E3C9F8EF-4D46-42B9-A6CD-A089FD89E523}"/>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68800CDC-E455-4F09-8556-3F3677B032E9}"/>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AE30F2C1-4569-4B7F-B665-DF2AC90F5711}"/>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300C0085-EF80-4869-95A0-35B48ED65F9F}"/>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428624</xdr:colOff>
      <xdr:row>42</xdr:row>
      <xdr:rowOff>85725</xdr:rowOff>
    </xdr:from>
    <xdr:to>
      <xdr:col>9</xdr:col>
      <xdr:colOff>239624</xdr:colOff>
      <xdr:row>42</xdr:row>
      <xdr:rowOff>85725</xdr:rowOff>
    </xdr:to>
    <xdr:cxnSp macro="">
      <xdr:nvCxnSpPr>
        <xdr:cNvPr id="5" name="直線コネクタ 4">
          <a:extLst>
            <a:ext uri="{FF2B5EF4-FFF2-40B4-BE49-F238E27FC236}">
              <a16:creationId xmlns:a16="http://schemas.microsoft.com/office/drawing/2014/main" id="{F0530795-27AE-4F52-BBF7-B378F9AAABE0}"/>
            </a:ext>
          </a:extLst>
        </xdr:cNvPr>
        <xdr:cNvCxnSpPr/>
      </xdr:nvCxnSpPr>
      <xdr:spPr>
        <a:xfrm>
          <a:off x="857249" y="9039225"/>
          <a:ext cx="32400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48</xdr:row>
      <xdr:rowOff>104775</xdr:rowOff>
    </xdr:from>
    <xdr:to>
      <xdr:col>11</xdr:col>
      <xdr:colOff>333375</xdr:colOff>
      <xdr:row>48</xdr:row>
      <xdr:rowOff>104775</xdr:rowOff>
    </xdr:to>
    <xdr:cxnSp macro="">
      <xdr:nvCxnSpPr>
        <xdr:cNvPr id="3" name="直線コネクタ 2">
          <a:extLst>
            <a:ext uri="{FF2B5EF4-FFF2-40B4-BE49-F238E27FC236}">
              <a16:creationId xmlns:a16="http://schemas.microsoft.com/office/drawing/2014/main" id="{8B021C34-EE11-44DC-B01F-F7D8674B3625}"/>
            </a:ext>
          </a:extLst>
        </xdr:cNvPr>
        <xdr:cNvCxnSpPr/>
      </xdr:nvCxnSpPr>
      <xdr:spPr>
        <a:xfrm>
          <a:off x="914400" y="9582150"/>
          <a:ext cx="31908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48</xdr:row>
      <xdr:rowOff>104775</xdr:rowOff>
    </xdr:from>
    <xdr:to>
      <xdr:col>11</xdr:col>
      <xdr:colOff>333375</xdr:colOff>
      <xdr:row>48</xdr:row>
      <xdr:rowOff>104775</xdr:rowOff>
    </xdr:to>
    <xdr:cxnSp macro="">
      <xdr:nvCxnSpPr>
        <xdr:cNvPr id="6" name="直線コネクタ 5">
          <a:extLst>
            <a:ext uri="{FF2B5EF4-FFF2-40B4-BE49-F238E27FC236}">
              <a16:creationId xmlns:a16="http://schemas.microsoft.com/office/drawing/2014/main" id="{DE331AFB-6EDF-4D14-8B98-A34D6820934A}"/>
            </a:ext>
          </a:extLst>
        </xdr:cNvPr>
        <xdr:cNvCxnSpPr/>
      </xdr:nvCxnSpPr>
      <xdr:spPr>
        <a:xfrm>
          <a:off x="914400" y="9582150"/>
          <a:ext cx="31908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48</xdr:row>
      <xdr:rowOff>104775</xdr:rowOff>
    </xdr:from>
    <xdr:to>
      <xdr:col>11</xdr:col>
      <xdr:colOff>333375</xdr:colOff>
      <xdr:row>48</xdr:row>
      <xdr:rowOff>104775</xdr:rowOff>
    </xdr:to>
    <xdr:cxnSp macro="">
      <xdr:nvCxnSpPr>
        <xdr:cNvPr id="4" name="直線コネクタ 3">
          <a:extLst>
            <a:ext uri="{FF2B5EF4-FFF2-40B4-BE49-F238E27FC236}">
              <a16:creationId xmlns:a16="http://schemas.microsoft.com/office/drawing/2014/main" id="{E2533D9A-A3D9-4949-AAEB-4C7D7293BC29}"/>
            </a:ext>
          </a:extLst>
        </xdr:cNvPr>
        <xdr:cNvCxnSpPr/>
      </xdr:nvCxnSpPr>
      <xdr:spPr>
        <a:xfrm>
          <a:off x="914400" y="9582150"/>
          <a:ext cx="31908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32</xdr:row>
      <xdr:rowOff>85725</xdr:rowOff>
    </xdr:from>
    <xdr:to>
      <xdr:col>11</xdr:col>
      <xdr:colOff>247650</xdr:colOff>
      <xdr:row>32</xdr:row>
      <xdr:rowOff>85725</xdr:rowOff>
    </xdr:to>
    <xdr:cxnSp macro="">
      <xdr:nvCxnSpPr>
        <xdr:cNvPr id="3" name="直線コネクタ 2">
          <a:extLst>
            <a:ext uri="{FF2B5EF4-FFF2-40B4-BE49-F238E27FC236}">
              <a16:creationId xmlns:a16="http://schemas.microsoft.com/office/drawing/2014/main" id="{83DCCD9C-2B81-42DA-9490-47A6ED72DC7E}"/>
            </a:ext>
          </a:extLst>
        </xdr:cNvPr>
        <xdr:cNvCxnSpPr/>
      </xdr:nvCxnSpPr>
      <xdr:spPr>
        <a:xfrm>
          <a:off x="857250" y="7077075"/>
          <a:ext cx="4105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438150</xdr:colOff>
      <xdr:row>46</xdr:row>
      <xdr:rowOff>85725</xdr:rowOff>
    </xdr:from>
    <xdr:to>
      <xdr:col>13</xdr:col>
      <xdr:colOff>438150</xdr:colOff>
      <xdr:row>46</xdr:row>
      <xdr:rowOff>85725</xdr:rowOff>
    </xdr:to>
    <xdr:cxnSp macro="">
      <xdr:nvCxnSpPr>
        <xdr:cNvPr id="3" name="直線コネクタ 2">
          <a:extLst>
            <a:ext uri="{FF2B5EF4-FFF2-40B4-BE49-F238E27FC236}">
              <a16:creationId xmlns:a16="http://schemas.microsoft.com/office/drawing/2014/main" id="{687C709F-802B-43B8-B386-EBAFC902B1C3}"/>
            </a:ext>
          </a:extLst>
        </xdr:cNvPr>
        <xdr:cNvCxnSpPr/>
      </xdr:nvCxnSpPr>
      <xdr:spPr>
        <a:xfrm>
          <a:off x="638175" y="9267825"/>
          <a:ext cx="4286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AF062884-8AE7-4711-8214-41C1AEE0DD5B}"/>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5191913A-D495-4C2D-BEF3-CF4222CBBF8D}"/>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CE241727-B628-4ACA-8D89-18A4FBAE6566}"/>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EB9E23C0-BED1-4580-AA6A-FD88511C181E}"/>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17183A0A-2811-4C65-8646-23BF0F42586F}"/>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1223CF06-12AA-40E9-AE18-799CDCB05719}"/>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1D4C2B40-4874-4398-AD27-C6B70FD156E3}"/>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2C07F1DA-C14C-4B63-9396-93DD94126DCF}"/>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xml"/><Relationship Id="rId1" Type="http://schemas.openxmlformats.org/officeDocument/2006/relationships/printerSettings" Target="../printerSettings/printerSettings25.bin"/><Relationship Id="rId4" Type="http://schemas.openxmlformats.org/officeDocument/2006/relationships/comments" Target="../comments19.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2.xml"/><Relationship Id="rId1" Type="http://schemas.openxmlformats.org/officeDocument/2006/relationships/printerSettings" Target="../printerSettings/printerSettings43.bin"/><Relationship Id="rId4" Type="http://schemas.openxmlformats.org/officeDocument/2006/relationships/comments" Target="../comments37.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xml"/><Relationship Id="rId1" Type="http://schemas.openxmlformats.org/officeDocument/2006/relationships/printerSettings" Target="../printerSettings/printerSettings44.bin"/><Relationship Id="rId4" Type="http://schemas.openxmlformats.org/officeDocument/2006/relationships/comments" Target="../comments38.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4.xml"/><Relationship Id="rId1" Type="http://schemas.openxmlformats.org/officeDocument/2006/relationships/printerSettings" Target="../printerSettings/printerSettings63.bin"/><Relationship Id="rId4" Type="http://schemas.openxmlformats.org/officeDocument/2006/relationships/comments" Target="../comments57.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xml"/><Relationship Id="rId1" Type="http://schemas.openxmlformats.org/officeDocument/2006/relationships/printerSettings" Target="../printerSettings/printerSettings64.bin"/><Relationship Id="rId4" Type="http://schemas.openxmlformats.org/officeDocument/2006/relationships/comments" Target="../comments58.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6.xml"/><Relationship Id="rId1" Type="http://schemas.openxmlformats.org/officeDocument/2006/relationships/printerSettings" Target="../printerSettings/printerSettings65.bin"/><Relationship Id="rId4" Type="http://schemas.openxmlformats.org/officeDocument/2006/relationships/comments" Target="../comments59.xml"/></Relationships>
</file>

<file path=xl/worksheets/_rels/sheet66.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drawing" Target="../drawings/drawing7.xml"/><Relationship Id="rId1" Type="http://schemas.openxmlformats.org/officeDocument/2006/relationships/printerSettings" Target="../printerSettings/printerSettings68.bin"/><Relationship Id="rId4" Type="http://schemas.openxmlformats.org/officeDocument/2006/relationships/comments" Target="../comments62.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drawing" Target="../drawings/drawing8.xml"/><Relationship Id="rId1" Type="http://schemas.openxmlformats.org/officeDocument/2006/relationships/printerSettings" Target="../printerSettings/printerSettings69.bin"/><Relationship Id="rId4" Type="http://schemas.openxmlformats.org/officeDocument/2006/relationships/comments" Target="../comments6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9.xml"/><Relationship Id="rId1" Type="http://schemas.openxmlformats.org/officeDocument/2006/relationships/printerSettings" Target="../printerSettings/printerSettings70.bin"/><Relationship Id="rId4" Type="http://schemas.openxmlformats.org/officeDocument/2006/relationships/comments" Target="../comments64.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65.vml"/><Relationship Id="rId2" Type="http://schemas.openxmlformats.org/officeDocument/2006/relationships/drawing" Target="../drawings/drawing10.xml"/><Relationship Id="rId1" Type="http://schemas.openxmlformats.org/officeDocument/2006/relationships/printerSettings" Target="../printerSettings/printerSettings71.bin"/><Relationship Id="rId4" Type="http://schemas.openxmlformats.org/officeDocument/2006/relationships/comments" Target="../comments65.xml"/></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66.vml"/><Relationship Id="rId2" Type="http://schemas.openxmlformats.org/officeDocument/2006/relationships/drawing" Target="../drawings/drawing11.xml"/><Relationship Id="rId1" Type="http://schemas.openxmlformats.org/officeDocument/2006/relationships/printerSettings" Target="../printerSettings/printerSettings72.bin"/><Relationship Id="rId4" Type="http://schemas.openxmlformats.org/officeDocument/2006/relationships/comments" Target="../comments66.xml"/></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67.vml"/><Relationship Id="rId2" Type="http://schemas.openxmlformats.org/officeDocument/2006/relationships/drawing" Target="../drawings/drawing12.xml"/><Relationship Id="rId1" Type="http://schemas.openxmlformats.org/officeDocument/2006/relationships/printerSettings" Target="../printerSettings/printerSettings73.bin"/><Relationship Id="rId4" Type="http://schemas.openxmlformats.org/officeDocument/2006/relationships/comments" Target="../comments67.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68.vml"/><Relationship Id="rId2" Type="http://schemas.openxmlformats.org/officeDocument/2006/relationships/drawing" Target="../drawings/drawing13.xml"/><Relationship Id="rId1" Type="http://schemas.openxmlformats.org/officeDocument/2006/relationships/printerSettings" Target="../printerSettings/printerSettings74.bin"/><Relationship Id="rId4" Type="http://schemas.openxmlformats.org/officeDocument/2006/relationships/comments" Target="../comments68.xml"/></Relationships>
</file>

<file path=xl/worksheets/_rels/sheet75.xml.rels><?xml version="1.0" encoding="UTF-8" standalone="yes"?>
<Relationships xmlns="http://schemas.openxmlformats.org/package/2006/relationships"><Relationship Id="rId3" Type="http://schemas.openxmlformats.org/officeDocument/2006/relationships/comments" Target="../comments69.xml"/><Relationship Id="rId2" Type="http://schemas.openxmlformats.org/officeDocument/2006/relationships/vmlDrawing" Target="../drawings/vmlDrawing69.v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70.xml"/><Relationship Id="rId2" Type="http://schemas.openxmlformats.org/officeDocument/2006/relationships/vmlDrawing" Target="../drawings/vmlDrawing70.vml"/><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view="pageBreakPreview" zoomScale="70" zoomScaleNormal="100" zoomScaleSheetLayoutView="70" workbookViewId="0">
      <selection activeCell="B16" sqref="B16:F16"/>
    </sheetView>
  </sheetViews>
  <sheetFormatPr defaultColWidth="13.6328125" defaultRowHeight="21.75" customHeight="1"/>
  <cols>
    <col min="1" max="5" width="13.6328125" customWidth="1"/>
    <col min="6" max="6" width="8.36328125" customWidth="1"/>
    <col min="7" max="8" width="13.6328125" customWidth="1"/>
    <col min="9" max="9" width="15.90625" customWidth="1"/>
    <col min="10" max="11" width="13.6328125" customWidth="1"/>
    <col min="12" max="12" width="8.36328125" customWidth="1"/>
    <col min="13" max="17" width="13.6328125" customWidth="1"/>
    <col min="18" max="18" width="8.36328125" customWidth="1"/>
  </cols>
  <sheetData>
    <row r="1" spans="1:18" ht="9" customHeight="1"/>
    <row r="2" spans="1:18" ht="26.25" customHeight="1">
      <c r="A2" s="385" t="s">
        <v>1243</v>
      </c>
      <c r="B2" s="385"/>
      <c r="C2" s="385"/>
      <c r="D2" s="385"/>
      <c r="E2" s="385"/>
      <c r="F2" s="385"/>
      <c r="G2" s="385"/>
      <c r="H2" s="385"/>
      <c r="I2" s="385"/>
      <c r="J2" s="385"/>
      <c r="K2" s="385"/>
      <c r="L2" s="385"/>
      <c r="M2" s="385"/>
      <c r="N2" s="385"/>
      <c r="O2" s="385"/>
      <c r="P2" s="385"/>
      <c r="Q2" s="385"/>
      <c r="R2" s="385"/>
    </row>
    <row r="3" spans="1:18" ht="27" customHeight="1">
      <c r="A3" s="385"/>
      <c r="B3" s="385"/>
      <c r="C3" s="385"/>
      <c r="D3" s="385"/>
      <c r="E3" s="385"/>
      <c r="F3" s="385"/>
      <c r="G3" s="385"/>
      <c r="H3" s="385"/>
      <c r="I3" s="385"/>
      <c r="J3" s="385"/>
      <c r="K3" s="385"/>
      <c r="L3" s="385"/>
      <c r="M3" s="385"/>
      <c r="N3" s="385"/>
      <c r="O3" s="385"/>
      <c r="P3" s="385"/>
      <c r="Q3" s="385"/>
      <c r="R3" s="385"/>
    </row>
    <row r="4" spans="1:18" ht="11.25" customHeight="1">
      <c r="B4" s="271"/>
      <c r="C4" s="271"/>
      <c r="D4" s="271"/>
      <c r="E4" s="271"/>
      <c r="F4" s="271"/>
      <c r="G4" s="271"/>
      <c r="H4" s="271"/>
      <c r="I4" s="271"/>
      <c r="J4" s="271"/>
      <c r="K4" s="271"/>
      <c r="L4" s="272"/>
    </row>
    <row r="5" spans="1:18" ht="24" customHeight="1">
      <c r="A5" s="273" t="s">
        <v>914</v>
      </c>
      <c r="B5" s="271"/>
      <c r="C5" s="271"/>
      <c r="D5" s="271"/>
      <c r="E5" s="271"/>
      <c r="F5" s="271"/>
      <c r="G5" s="271"/>
      <c r="H5" s="271"/>
      <c r="I5" s="271"/>
      <c r="J5" s="271"/>
      <c r="K5" s="271"/>
      <c r="L5" s="272"/>
    </row>
    <row r="6" spans="1:18" ht="21.75" customHeight="1">
      <c r="A6" s="275" t="s">
        <v>947</v>
      </c>
    </row>
    <row r="7" spans="1:18" ht="21.75" customHeight="1">
      <c r="A7" s="273" t="s">
        <v>767</v>
      </c>
      <c r="B7" s="48"/>
      <c r="C7" s="48"/>
      <c r="D7" s="48"/>
      <c r="E7" s="48"/>
      <c r="F7" s="48"/>
      <c r="G7" s="48"/>
      <c r="H7" s="48"/>
      <c r="I7" s="48"/>
      <c r="J7" s="48"/>
      <c r="K7" s="48"/>
      <c r="L7" s="48"/>
    </row>
    <row r="8" spans="1:18" ht="21.75" customHeight="1">
      <c r="A8" s="274" t="s">
        <v>230</v>
      </c>
      <c r="B8" s="48"/>
      <c r="C8" s="48"/>
      <c r="D8" s="48"/>
      <c r="E8" s="48"/>
      <c r="F8" s="48"/>
      <c r="G8" s="48"/>
      <c r="H8" s="48"/>
      <c r="I8" s="48"/>
      <c r="J8" s="48"/>
      <c r="K8" s="48"/>
      <c r="L8" s="48"/>
    </row>
    <row r="9" spans="1:18" ht="21.75" customHeight="1">
      <c r="A9" s="274" t="s">
        <v>915</v>
      </c>
      <c r="B9" s="48"/>
      <c r="C9" s="48"/>
      <c r="D9" s="48"/>
      <c r="E9" s="48"/>
      <c r="F9" s="48"/>
      <c r="G9" s="48"/>
      <c r="H9" s="48"/>
      <c r="I9" s="48"/>
      <c r="J9" s="48"/>
      <c r="K9" s="48"/>
      <c r="L9" s="48"/>
    </row>
    <row r="10" spans="1:18" ht="21.75" customHeight="1">
      <c r="A10" s="275" t="s">
        <v>917</v>
      </c>
      <c r="B10" s="48"/>
      <c r="C10" s="48"/>
      <c r="D10" s="48"/>
      <c r="E10" s="48"/>
      <c r="F10" s="48"/>
      <c r="G10" s="48"/>
      <c r="H10" s="48"/>
      <c r="I10" s="48"/>
      <c r="J10" s="48"/>
      <c r="K10" s="48"/>
      <c r="L10" s="48"/>
    </row>
    <row r="11" spans="1:18" ht="21.75" customHeight="1">
      <c r="A11" s="274" t="s">
        <v>768</v>
      </c>
      <c r="B11" s="48"/>
      <c r="C11" s="48"/>
      <c r="D11" s="48"/>
      <c r="E11" s="48"/>
      <c r="F11" s="48"/>
      <c r="G11" s="48"/>
      <c r="H11" s="48"/>
      <c r="I11" s="48"/>
      <c r="J11" s="48"/>
      <c r="K11" s="48"/>
      <c r="L11" s="48"/>
    </row>
    <row r="12" spans="1:18" ht="21.75" customHeight="1">
      <c r="A12" s="274" t="s">
        <v>973</v>
      </c>
      <c r="B12" s="20"/>
      <c r="C12" s="20"/>
      <c r="D12" s="20"/>
      <c r="E12" s="20"/>
      <c r="F12" s="20"/>
      <c r="G12" s="20"/>
      <c r="H12" s="20"/>
      <c r="I12" s="20"/>
      <c r="J12" s="20"/>
      <c r="K12" s="20"/>
      <c r="L12" s="20"/>
    </row>
    <row r="13" spans="1:18" ht="10.5" customHeight="1" thickBot="1">
      <c r="A13" s="7"/>
    </row>
    <row r="14" spans="1:18" ht="21.75" customHeight="1" thickBot="1">
      <c r="A14" s="387" t="s">
        <v>171</v>
      </c>
      <c r="B14" s="388"/>
      <c r="C14" s="388"/>
      <c r="D14" s="388"/>
      <c r="E14" s="388"/>
      <c r="F14" s="388"/>
      <c r="G14" s="388"/>
      <c r="H14" s="388"/>
      <c r="I14" s="388"/>
      <c r="J14" s="388"/>
      <c r="K14" s="388"/>
      <c r="L14" s="388"/>
      <c r="M14" s="388"/>
      <c r="N14" s="388"/>
      <c r="O14" s="388"/>
      <c r="P14" s="388"/>
      <c r="Q14" s="388"/>
      <c r="R14" s="389"/>
    </row>
    <row r="15" spans="1:18" ht="21.75" customHeight="1">
      <c r="A15" s="276"/>
      <c r="B15" s="401" t="s">
        <v>1267</v>
      </c>
      <c r="C15" s="402"/>
      <c r="D15" s="402"/>
      <c r="E15" s="402"/>
      <c r="F15" s="403"/>
      <c r="G15" s="276" t="s">
        <v>48</v>
      </c>
      <c r="H15" s="412" t="s">
        <v>539</v>
      </c>
      <c r="I15" s="413"/>
      <c r="J15" s="413"/>
      <c r="K15" s="413"/>
      <c r="L15" s="414"/>
      <c r="M15" s="276" t="s">
        <v>774</v>
      </c>
      <c r="N15" s="409" t="s">
        <v>542</v>
      </c>
      <c r="O15" s="410"/>
      <c r="P15" s="410"/>
      <c r="Q15" s="410"/>
      <c r="R15" s="411"/>
    </row>
    <row r="16" spans="1:18" ht="21.75" customHeight="1">
      <c r="A16" s="277"/>
      <c r="B16" s="369" t="s">
        <v>345</v>
      </c>
      <c r="C16" s="370"/>
      <c r="D16" s="370"/>
      <c r="E16" s="370"/>
      <c r="F16" s="371"/>
      <c r="G16" s="277" t="s">
        <v>49</v>
      </c>
      <c r="H16" s="369" t="s">
        <v>540</v>
      </c>
      <c r="I16" s="370"/>
      <c r="J16" s="370"/>
      <c r="K16" s="370"/>
      <c r="L16" s="371"/>
      <c r="M16" s="277" t="s">
        <v>785</v>
      </c>
      <c r="N16" s="379" t="s">
        <v>543</v>
      </c>
      <c r="O16" s="380"/>
      <c r="P16" s="380"/>
      <c r="Q16" s="380"/>
      <c r="R16" s="381"/>
    </row>
    <row r="17" spans="1:18" ht="21.75" customHeight="1">
      <c r="A17" s="277" t="s">
        <v>734</v>
      </c>
      <c r="B17" s="370" t="s">
        <v>946</v>
      </c>
      <c r="C17" s="370"/>
      <c r="D17" s="370"/>
      <c r="E17" s="370"/>
      <c r="F17" s="370"/>
      <c r="G17" s="277" t="s">
        <v>50</v>
      </c>
      <c r="H17" s="369" t="s">
        <v>541</v>
      </c>
      <c r="I17" s="370"/>
      <c r="J17" s="370"/>
      <c r="K17" s="370"/>
      <c r="L17" s="371"/>
      <c r="M17" s="277" t="s">
        <v>786</v>
      </c>
      <c r="N17" s="379" t="s">
        <v>813</v>
      </c>
      <c r="O17" s="380"/>
      <c r="P17" s="380"/>
      <c r="Q17" s="380"/>
      <c r="R17" s="381"/>
    </row>
    <row r="18" spans="1:18" ht="21.75" customHeight="1">
      <c r="A18" s="277" t="s">
        <v>735</v>
      </c>
      <c r="B18" s="370" t="s">
        <v>755</v>
      </c>
      <c r="C18" s="370"/>
      <c r="D18" s="370"/>
      <c r="E18" s="370"/>
      <c r="F18" s="370"/>
      <c r="G18" s="277" t="s">
        <v>51</v>
      </c>
      <c r="H18" s="369" t="s">
        <v>185</v>
      </c>
      <c r="I18" s="370"/>
      <c r="J18" s="370"/>
      <c r="K18" s="370"/>
      <c r="L18" s="371"/>
      <c r="M18" s="277" t="s">
        <v>787</v>
      </c>
      <c r="N18" s="379" t="s">
        <v>814</v>
      </c>
      <c r="O18" s="380"/>
      <c r="P18" s="380"/>
      <c r="Q18" s="380"/>
      <c r="R18" s="381"/>
    </row>
    <row r="19" spans="1:18" ht="21.75" customHeight="1">
      <c r="A19" s="277" t="s">
        <v>736</v>
      </c>
      <c r="B19" s="393" t="s">
        <v>925</v>
      </c>
      <c r="C19" s="393"/>
      <c r="D19" s="393"/>
      <c r="E19" s="394"/>
      <c r="F19" s="395"/>
      <c r="G19" s="277" t="s">
        <v>52</v>
      </c>
      <c r="H19" s="369" t="s">
        <v>789</v>
      </c>
      <c r="I19" s="370"/>
      <c r="J19" s="370"/>
      <c r="K19" s="370"/>
      <c r="L19" s="371"/>
      <c r="M19" s="277" t="s">
        <v>788</v>
      </c>
      <c r="N19" s="379" t="s">
        <v>815</v>
      </c>
      <c r="O19" s="380"/>
      <c r="P19" s="380"/>
      <c r="Q19" s="380"/>
      <c r="R19" s="381"/>
    </row>
    <row r="20" spans="1:18" ht="21.75" customHeight="1">
      <c r="A20" s="277" t="s">
        <v>737</v>
      </c>
      <c r="B20" s="393" t="s">
        <v>926</v>
      </c>
      <c r="C20" s="393"/>
      <c r="D20" s="393"/>
      <c r="E20" s="394"/>
      <c r="F20" s="395"/>
      <c r="G20" s="277" t="s">
        <v>53</v>
      </c>
      <c r="H20" s="369" t="s">
        <v>790</v>
      </c>
      <c r="I20" s="370"/>
      <c r="J20" s="370"/>
      <c r="K20" s="370"/>
      <c r="L20" s="371"/>
      <c r="M20" s="277" t="s">
        <v>103</v>
      </c>
      <c r="N20" s="393" t="s">
        <v>168</v>
      </c>
      <c r="O20" s="393"/>
      <c r="P20" s="393"/>
      <c r="Q20" s="393"/>
      <c r="R20" s="395"/>
    </row>
    <row r="21" spans="1:18" ht="21.75" customHeight="1">
      <c r="A21" s="277" t="s">
        <v>738</v>
      </c>
      <c r="B21" s="370" t="s">
        <v>412</v>
      </c>
      <c r="C21" s="370"/>
      <c r="D21" s="370"/>
      <c r="E21" s="370"/>
      <c r="F21" s="370"/>
      <c r="G21" s="277" t="s">
        <v>54</v>
      </c>
      <c r="H21" s="379" t="s">
        <v>791</v>
      </c>
      <c r="I21" s="380"/>
      <c r="J21" s="380"/>
      <c r="K21" s="380"/>
      <c r="L21" s="381"/>
      <c r="M21" s="277" t="s">
        <v>104</v>
      </c>
      <c r="N21" s="393" t="s">
        <v>340</v>
      </c>
      <c r="O21" s="393"/>
      <c r="P21" s="393"/>
      <c r="Q21" s="393"/>
      <c r="R21" s="395"/>
    </row>
    <row r="22" spans="1:18" ht="21.75" customHeight="1">
      <c r="A22" s="277" t="s">
        <v>739</v>
      </c>
      <c r="B22" s="370" t="s">
        <v>425</v>
      </c>
      <c r="C22" s="370"/>
      <c r="D22" s="370"/>
      <c r="E22" s="370"/>
      <c r="F22" s="370"/>
      <c r="G22" s="277" t="s">
        <v>55</v>
      </c>
      <c r="H22" s="379" t="s">
        <v>792</v>
      </c>
      <c r="I22" s="380"/>
      <c r="J22" s="380"/>
      <c r="K22" s="380"/>
      <c r="L22" s="381"/>
      <c r="M22" s="277" t="s">
        <v>105</v>
      </c>
      <c r="N22" s="393" t="s">
        <v>341</v>
      </c>
      <c r="O22" s="393"/>
      <c r="P22" s="393"/>
      <c r="Q22" s="393"/>
      <c r="R22" s="395"/>
    </row>
    <row r="23" spans="1:18" ht="21.75" customHeight="1">
      <c r="A23" s="277" t="s">
        <v>740</v>
      </c>
      <c r="B23" s="370" t="s">
        <v>756</v>
      </c>
      <c r="C23" s="370"/>
      <c r="D23" s="370"/>
      <c r="E23" s="370"/>
      <c r="F23" s="370"/>
      <c r="G23" s="277" t="s">
        <v>186</v>
      </c>
      <c r="H23" s="379" t="s">
        <v>793</v>
      </c>
      <c r="I23" s="380"/>
      <c r="J23" s="380"/>
      <c r="K23" s="380"/>
      <c r="L23" s="381"/>
      <c r="M23" s="277" t="s">
        <v>106</v>
      </c>
      <c r="N23" s="393" t="s">
        <v>342</v>
      </c>
      <c r="O23" s="393"/>
      <c r="P23" s="393"/>
      <c r="Q23" s="393"/>
      <c r="R23" s="395"/>
    </row>
    <row r="24" spans="1:18" ht="21.75" customHeight="1">
      <c r="A24" s="277" t="s">
        <v>741</v>
      </c>
      <c r="B24" s="370" t="s">
        <v>436</v>
      </c>
      <c r="C24" s="370"/>
      <c r="D24" s="370"/>
      <c r="E24" s="370"/>
      <c r="F24" s="370"/>
      <c r="G24" s="277" t="s">
        <v>162</v>
      </c>
      <c r="H24" s="379" t="s">
        <v>799</v>
      </c>
      <c r="I24" s="380"/>
      <c r="J24" s="380"/>
      <c r="K24" s="380"/>
      <c r="L24" s="381"/>
      <c r="M24" s="277" t="s">
        <v>107</v>
      </c>
      <c r="N24" s="367" t="s">
        <v>820</v>
      </c>
      <c r="O24" s="367"/>
      <c r="P24" s="367"/>
      <c r="Q24" s="367"/>
      <c r="R24" s="368"/>
    </row>
    <row r="25" spans="1:18" ht="21.75" customHeight="1">
      <c r="A25" s="277" t="s">
        <v>742</v>
      </c>
      <c r="B25" s="370" t="s">
        <v>757</v>
      </c>
      <c r="C25" s="370"/>
      <c r="D25" s="370"/>
      <c r="E25" s="370"/>
      <c r="F25" s="370"/>
      <c r="G25" s="277" t="s">
        <v>163</v>
      </c>
      <c r="H25" s="379" t="s">
        <v>800</v>
      </c>
      <c r="I25" s="380"/>
      <c r="J25" s="380"/>
      <c r="K25" s="380"/>
      <c r="L25" s="381"/>
      <c r="M25" s="277" t="s">
        <v>167</v>
      </c>
      <c r="N25" s="367" t="s">
        <v>170</v>
      </c>
      <c r="O25" s="367"/>
      <c r="P25" s="367"/>
      <c r="Q25" s="367"/>
      <c r="R25" s="368"/>
    </row>
    <row r="26" spans="1:18" ht="21.75" customHeight="1">
      <c r="A26" s="277" t="s">
        <v>743</v>
      </c>
      <c r="B26" s="370" t="s">
        <v>758</v>
      </c>
      <c r="C26" s="370"/>
      <c r="D26" s="370"/>
      <c r="E26" s="370"/>
      <c r="F26" s="370"/>
      <c r="G26" s="277" t="s">
        <v>164</v>
      </c>
      <c r="H26" s="379" t="s">
        <v>801</v>
      </c>
      <c r="I26" s="380"/>
      <c r="J26" s="380"/>
      <c r="K26" s="380"/>
      <c r="L26" s="381"/>
      <c r="M26" s="277" t="s">
        <v>816</v>
      </c>
      <c r="N26" s="367" t="s">
        <v>821</v>
      </c>
      <c r="O26" s="367"/>
      <c r="P26" s="367"/>
      <c r="Q26" s="367"/>
      <c r="R26" s="368"/>
    </row>
    <row r="27" spans="1:18" ht="21.75" customHeight="1">
      <c r="A27" s="277" t="s">
        <v>744</v>
      </c>
      <c r="B27" s="370" t="s">
        <v>759</v>
      </c>
      <c r="C27" s="370"/>
      <c r="D27" s="370"/>
      <c r="E27" s="370"/>
      <c r="F27" s="370"/>
      <c r="G27" s="277" t="s">
        <v>165</v>
      </c>
      <c r="H27" s="367" t="s">
        <v>802</v>
      </c>
      <c r="I27" s="367"/>
      <c r="J27" s="367"/>
      <c r="K27" s="367"/>
      <c r="L27" s="368"/>
      <c r="M27" s="277" t="s">
        <v>817</v>
      </c>
      <c r="N27" s="396" t="s">
        <v>822</v>
      </c>
      <c r="O27" s="397"/>
      <c r="P27" s="397"/>
      <c r="Q27" s="397"/>
      <c r="R27" s="398"/>
    </row>
    <row r="28" spans="1:18" ht="21.75" customHeight="1">
      <c r="A28" s="277" t="s">
        <v>745</v>
      </c>
      <c r="B28" s="376" t="s">
        <v>468</v>
      </c>
      <c r="C28" s="377"/>
      <c r="D28" s="377"/>
      <c r="E28" s="377"/>
      <c r="F28" s="378"/>
      <c r="G28" s="277" t="s">
        <v>166</v>
      </c>
      <c r="H28" s="393" t="s">
        <v>1244</v>
      </c>
      <c r="I28" s="393"/>
      <c r="J28" s="393"/>
      <c r="K28" s="393"/>
      <c r="L28" s="395"/>
      <c r="M28" s="277" t="s">
        <v>818</v>
      </c>
      <c r="N28" s="376" t="s">
        <v>823</v>
      </c>
      <c r="O28" s="377"/>
      <c r="P28" s="377"/>
      <c r="Q28" s="377"/>
      <c r="R28" s="378"/>
    </row>
    <row r="29" spans="1:18" ht="21.75" customHeight="1">
      <c r="A29" s="277" t="s">
        <v>746</v>
      </c>
      <c r="B29" s="376" t="s">
        <v>760</v>
      </c>
      <c r="C29" s="377"/>
      <c r="D29" s="377"/>
      <c r="E29" s="377"/>
      <c r="F29" s="378"/>
      <c r="G29" s="277" t="s">
        <v>769</v>
      </c>
      <c r="H29" s="367" t="s">
        <v>794</v>
      </c>
      <c r="I29" s="367"/>
      <c r="J29" s="367"/>
      <c r="K29" s="367"/>
      <c r="L29" s="368"/>
      <c r="M29" s="289" t="s">
        <v>819</v>
      </c>
      <c r="N29" s="404" t="s">
        <v>169</v>
      </c>
      <c r="O29" s="405"/>
      <c r="P29" s="405"/>
      <c r="Q29" s="405"/>
      <c r="R29" s="406"/>
    </row>
    <row r="30" spans="1:18" ht="21.75" customHeight="1">
      <c r="A30" s="277" t="s">
        <v>747</v>
      </c>
      <c r="B30" s="376" t="s">
        <v>761</v>
      </c>
      <c r="C30" s="377"/>
      <c r="D30" s="377"/>
      <c r="E30" s="377"/>
      <c r="F30" s="378"/>
      <c r="G30" s="277" t="s">
        <v>770</v>
      </c>
      <c r="H30" s="367" t="s">
        <v>795</v>
      </c>
      <c r="I30" s="367"/>
      <c r="J30" s="367"/>
      <c r="K30" s="367"/>
      <c r="L30" s="368"/>
      <c r="M30" s="345" t="s">
        <v>1030</v>
      </c>
      <c r="N30" s="407" t="s">
        <v>967</v>
      </c>
      <c r="O30" s="407"/>
      <c r="P30" s="407"/>
      <c r="Q30" s="407"/>
      <c r="R30" s="408"/>
    </row>
    <row r="31" spans="1:18" ht="21.75" customHeight="1" thickBot="1">
      <c r="A31" s="277" t="s">
        <v>748</v>
      </c>
      <c r="B31" s="376" t="s">
        <v>762</v>
      </c>
      <c r="C31" s="377"/>
      <c r="D31" s="377"/>
      <c r="E31" s="377"/>
      <c r="F31" s="378"/>
      <c r="G31" s="277" t="s">
        <v>771</v>
      </c>
      <c r="H31" s="367" t="s">
        <v>796</v>
      </c>
      <c r="I31" s="367"/>
      <c r="J31" s="367"/>
      <c r="K31" s="367"/>
      <c r="L31" s="368"/>
      <c r="M31" s="325" t="s">
        <v>1031</v>
      </c>
      <c r="N31" s="400" t="s">
        <v>1032</v>
      </c>
      <c r="O31" s="400"/>
      <c r="P31" s="400"/>
      <c r="Q31" s="400"/>
      <c r="R31" s="400"/>
    </row>
    <row r="32" spans="1:18" ht="21.75" customHeight="1">
      <c r="A32" s="277" t="s">
        <v>749</v>
      </c>
      <c r="B32" s="390" t="s">
        <v>763</v>
      </c>
      <c r="C32" s="391"/>
      <c r="D32" s="391"/>
      <c r="E32" s="391"/>
      <c r="F32" s="392"/>
      <c r="G32" s="277" t="s">
        <v>772</v>
      </c>
      <c r="H32" s="367" t="s">
        <v>797</v>
      </c>
      <c r="I32" s="367"/>
      <c r="J32" s="367"/>
      <c r="K32" s="367"/>
      <c r="L32" s="368"/>
      <c r="M32" s="326"/>
      <c r="N32" s="375"/>
      <c r="O32" s="375"/>
      <c r="P32" s="375"/>
      <c r="Q32" s="375"/>
      <c r="R32" s="375"/>
    </row>
    <row r="33" spans="1:18" ht="21.75" customHeight="1">
      <c r="A33" s="277" t="s">
        <v>750</v>
      </c>
      <c r="B33" s="376" t="s">
        <v>764</v>
      </c>
      <c r="C33" s="377"/>
      <c r="D33" s="377"/>
      <c r="E33" s="377"/>
      <c r="F33" s="378"/>
      <c r="G33" s="277" t="s">
        <v>773</v>
      </c>
      <c r="H33" s="367" t="s">
        <v>798</v>
      </c>
      <c r="I33" s="367"/>
      <c r="J33" s="367"/>
      <c r="K33" s="367"/>
      <c r="L33" s="368"/>
      <c r="M33" s="326"/>
      <c r="N33" s="375"/>
      <c r="O33" s="375"/>
      <c r="P33" s="375"/>
      <c r="Q33" s="375"/>
      <c r="R33" s="375"/>
    </row>
    <row r="34" spans="1:18" ht="21.75" customHeight="1">
      <c r="A34" s="277" t="s">
        <v>751</v>
      </c>
      <c r="B34" s="376" t="s">
        <v>765</v>
      </c>
      <c r="C34" s="377"/>
      <c r="D34" s="377"/>
      <c r="E34" s="377"/>
      <c r="F34" s="378"/>
      <c r="G34" s="277" t="s">
        <v>775</v>
      </c>
      <c r="H34" s="367" t="s">
        <v>803</v>
      </c>
      <c r="I34" s="367"/>
      <c r="J34" s="367"/>
      <c r="K34" s="367"/>
      <c r="L34" s="368"/>
      <c r="M34" s="326"/>
      <c r="N34" s="375"/>
      <c r="O34" s="375"/>
      <c r="P34" s="375"/>
      <c r="Q34" s="375"/>
      <c r="R34" s="375"/>
    </row>
    <row r="35" spans="1:18" ht="21.75" customHeight="1">
      <c r="A35" s="277" t="s">
        <v>752</v>
      </c>
      <c r="B35" s="376" t="s">
        <v>766</v>
      </c>
      <c r="C35" s="377"/>
      <c r="D35" s="377"/>
      <c r="E35" s="377"/>
      <c r="F35" s="378"/>
      <c r="G35" s="277" t="s">
        <v>776</v>
      </c>
      <c r="H35" s="367" t="s">
        <v>804</v>
      </c>
      <c r="I35" s="367"/>
      <c r="J35" s="367"/>
      <c r="K35" s="367"/>
      <c r="L35" s="368"/>
      <c r="M35" s="326"/>
      <c r="N35" s="375"/>
      <c r="O35" s="375"/>
      <c r="P35" s="375"/>
      <c r="Q35" s="375"/>
      <c r="R35" s="375"/>
    </row>
    <row r="36" spans="1:18" ht="21.75" customHeight="1">
      <c r="A36" s="277" t="s">
        <v>753</v>
      </c>
      <c r="B36" s="376" t="s">
        <v>824</v>
      </c>
      <c r="C36" s="377"/>
      <c r="D36" s="377"/>
      <c r="E36" s="377"/>
      <c r="F36" s="378"/>
      <c r="G36" s="277" t="s">
        <v>777</v>
      </c>
      <c r="H36" s="367" t="s">
        <v>805</v>
      </c>
      <c r="I36" s="367"/>
      <c r="J36" s="367"/>
      <c r="K36" s="367"/>
      <c r="L36" s="368"/>
      <c r="M36" s="326"/>
      <c r="N36" s="375"/>
      <c r="O36" s="375"/>
      <c r="P36" s="375"/>
      <c r="Q36" s="375"/>
      <c r="R36" s="375"/>
    </row>
    <row r="37" spans="1:18" ht="21.75" customHeight="1">
      <c r="A37" s="277" t="s">
        <v>754</v>
      </c>
      <c r="B37" s="376" t="s">
        <v>514</v>
      </c>
      <c r="C37" s="377"/>
      <c r="D37" s="377"/>
      <c r="E37" s="377"/>
      <c r="F37" s="378"/>
      <c r="G37" s="277" t="s">
        <v>778</v>
      </c>
      <c r="H37" s="367" t="s">
        <v>806</v>
      </c>
      <c r="I37" s="367"/>
      <c r="J37" s="367"/>
      <c r="K37" s="367"/>
      <c r="L37" s="368"/>
      <c r="M37" s="326"/>
      <c r="N37" s="366"/>
      <c r="O37" s="366"/>
      <c r="P37" s="366"/>
      <c r="Q37" s="366"/>
      <c r="R37" s="366"/>
    </row>
    <row r="38" spans="1:18" ht="21.75" customHeight="1">
      <c r="A38" s="277" t="s">
        <v>545</v>
      </c>
      <c r="B38" s="367" t="s">
        <v>536</v>
      </c>
      <c r="C38" s="367"/>
      <c r="D38" s="367"/>
      <c r="E38" s="367"/>
      <c r="F38" s="368"/>
      <c r="G38" s="277" t="s">
        <v>779</v>
      </c>
      <c r="H38" s="367" t="s">
        <v>807</v>
      </c>
      <c r="I38" s="367"/>
      <c r="J38" s="367"/>
      <c r="K38" s="367"/>
      <c r="L38" s="368"/>
      <c r="M38" s="326"/>
      <c r="N38" s="366"/>
      <c r="O38" s="366"/>
      <c r="P38" s="366"/>
      <c r="Q38" s="366"/>
      <c r="R38" s="366"/>
    </row>
    <row r="39" spans="1:18" ht="21.75" customHeight="1">
      <c r="A39" s="277" t="s">
        <v>47</v>
      </c>
      <c r="B39" s="376" t="s">
        <v>537</v>
      </c>
      <c r="C39" s="377"/>
      <c r="D39" s="377"/>
      <c r="E39" s="377"/>
      <c r="F39" s="378"/>
      <c r="G39" s="277" t="s">
        <v>780</v>
      </c>
      <c r="H39" s="367" t="s">
        <v>808</v>
      </c>
      <c r="I39" s="367"/>
      <c r="J39" s="367"/>
      <c r="K39" s="367"/>
      <c r="L39" s="368"/>
      <c r="M39" s="326"/>
      <c r="N39" s="366"/>
      <c r="O39" s="366"/>
      <c r="P39" s="366"/>
      <c r="Q39" s="366"/>
      <c r="R39" s="366"/>
    </row>
    <row r="40" spans="1:18" ht="21.75" customHeight="1">
      <c r="A40" s="279" t="s">
        <v>337</v>
      </c>
      <c r="B40" s="376" t="s">
        <v>538</v>
      </c>
      <c r="C40" s="377"/>
      <c r="D40" s="377"/>
      <c r="E40" s="377"/>
      <c r="F40" s="378"/>
      <c r="G40" s="277" t="s">
        <v>781</v>
      </c>
      <c r="H40" s="367" t="s">
        <v>809</v>
      </c>
      <c r="I40" s="367"/>
      <c r="J40" s="367"/>
      <c r="K40" s="367"/>
      <c r="L40" s="368"/>
      <c r="M40" s="326"/>
      <c r="N40" s="366"/>
      <c r="O40" s="366"/>
      <c r="P40" s="366"/>
      <c r="Q40" s="366"/>
      <c r="R40" s="366"/>
    </row>
    <row r="41" spans="1:18" ht="21.75" customHeight="1">
      <c r="A41" s="279" t="s">
        <v>299</v>
      </c>
      <c r="B41" s="376" t="s">
        <v>301</v>
      </c>
      <c r="C41" s="377"/>
      <c r="D41" s="377"/>
      <c r="E41" s="377"/>
      <c r="F41" s="378"/>
      <c r="G41" s="277" t="s">
        <v>782</v>
      </c>
      <c r="H41" s="379" t="s">
        <v>810</v>
      </c>
      <c r="I41" s="380"/>
      <c r="J41" s="380"/>
      <c r="K41" s="380"/>
      <c r="L41" s="381"/>
      <c r="M41" s="326"/>
      <c r="N41" s="386"/>
      <c r="O41" s="386"/>
      <c r="P41" s="386"/>
      <c r="Q41" s="386"/>
      <c r="R41" s="386"/>
    </row>
    <row r="42" spans="1:18" ht="21.75" customHeight="1">
      <c r="A42" s="279" t="s">
        <v>338</v>
      </c>
      <c r="B42" s="369" t="s">
        <v>339</v>
      </c>
      <c r="C42" s="370"/>
      <c r="D42" s="370"/>
      <c r="E42" s="370"/>
      <c r="F42" s="371"/>
      <c r="G42" s="277" t="s">
        <v>783</v>
      </c>
      <c r="H42" s="379" t="s">
        <v>811</v>
      </c>
      <c r="I42" s="380"/>
      <c r="J42" s="380"/>
      <c r="K42" s="380"/>
      <c r="L42" s="381"/>
      <c r="M42" s="326"/>
      <c r="N42" s="386"/>
      <c r="O42" s="386"/>
      <c r="P42" s="386"/>
      <c r="Q42" s="386"/>
      <c r="R42" s="386"/>
    </row>
    <row r="43" spans="1:18" ht="21.75" customHeight="1" thickBot="1">
      <c r="A43" s="325" t="s">
        <v>300</v>
      </c>
      <c r="B43" s="372" t="s">
        <v>302</v>
      </c>
      <c r="C43" s="373"/>
      <c r="D43" s="373"/>
      <c r="E43" s="373"/>
      <c r="F43" s="374"/>
      <c r="G43" s="278" t="s">
        <v>784</v>
      </c>
      <c r="H43" s="382" t="s">
        <v>812</v>
      </c>
      <c r="I43" s="383"/>
      <c r="J43" s="383"/>
      <c r="K43" s="383"/>
      <c r="L43" s="384"/>
      <c r="M43" s="326"/>
      <c r="N43" s="386"/>
      <c r="O43" s="386"/>
      <c r="P43" s="386"/>
      <c r="Q43" s="386"/>
      <c r="R43" s="386"/>
    </row>
    <row r="44" spans="1:18" ht="14.25" customHeight="1"/>
    <row r="46" spans="1:18" ht="21.75" customHeight="1">
      <c r="A46" s="399" t="s">
        <v>834</v>
      </c>
      <c r="B46" s="399"/>
      <c r="C46" s="399"/>
      <c r="D46" s="399"/>
      <c r="E46" s="399"/>
      <c r="F46" s="399"/>
      <c r="G46" s="399"/>
      <c r="H46" s="399"/>
      <c r="I46" s="399"/>
      <c r="J46" s="399"/>
      <c r="K46" s="399"/>
      <c r="L46" s="399"/>
      <c r="M46" s="399"/>
      <c r="N46" s="399"/>
      <c r="O46" s="399"/>
      <c r="P46" s="399"/>
      <c r="Q46" s="399"/>
      <c r="R46" s="399"/>
    </row>
  </sheetData>
  <mergeCells count="90">
    <mergeCell ref="N20:R20"/>
    <mergeCell ref="B15:F15"/>
    <mergeCell ref="B16:F16"/>
    <mergeCell ref="N29:R29"/>
    <mergeCell ref="N30:R30"/>
    <mergeCell ref="N15:R15"/>
    <mergeCell ref="N16:R16"/>
    <mergeCell ref="N17:R17"/>
    <mergeCell ref="N18:R18"/>
    <mergeCell ref="N19:R19"/>
    <mergeCell ref="H15:L15"/>
    <mergeCell ref="B24:F24"/>
    <mergeCell ref="H18:L18"/>
    <mergeCell ref="H19:L19"/>
    <mergeCell ref="H20:L20"/>
    <mergeCell ref="H21:L21"/>
    <mergeCell ref="N25:R25"/>
    <mergeCell ref="H22:L22"/>
    <mergeCell ref="B31:F31"/>
    <mergeCell ref="H27:L27"/>
    <mergeCell ref="H28:L28"/>
    <mergeCell ref="B29:F29"/>
    <mergeCell ref="B30:F30"/>
    <mergeCell ref="B28:F28"/>
    <mergeCell ref="B27:F27"/>
    <mergeCell ref="B23:F23"/>
    <mergeCell ref="A46:R46"/>
    <mergeCell ref="B40:F40"/>
    <mergeCell ref="B41:F41"/>
    <mergeCell ref="N24:R24"/>
    <mergeCell ref="B25:F25"/>
    <mergeCell ref="B26:F26"/>
    <mergeCell ref="H36:L36"/>
    <mergeCell ref="H37:L37"/>
    <mergeCell ref="N32:R32"/>
    <mergeCell ref="N33:R33"/>
    <mergeCell ref="H33:L33"/>
    <mergeCell ref="H34:L34"/>
    <mergeCell ref="N31:R31"/>
    <mergeCell ref="H32:L32"/>
    <mergeCell ref="H30:L30"/>
    <mergeCell ref="H29:L29"/>
    <mergeCell ref="N34:R34"/>
    <mergeCell ref="B20:F20"/>
    <mergeCell ref="B17:F17"/>
    <mergeCell ref="B18:F18"/>
    <mergeCell ref="B19:F19"/>
    <mergeCell ref="N21:R21"/>
    <mergeCell ref="H31:L31"/>
    <mergeCell ref="H23:L23"/>
    <mergeCell ref="H24:L24"/>
    <mergeCell ref="H25:L25"/>
    <mergeCell ref="H26:L26"/>
    <mergeCell ref="N28:R28"/>
    <mergeCell ref="N23:R23"/>
    <mergeCell ref="N22:R22"/>
    <mergeCell ref="N27:R27"/>
    <mergeCell ref="N26:R26"/>
    <mergeCell ref="N38:R38"/>
    <mergeCell ref="A2:R3"/>
    <mergeCell ref="N40:R40"/>
    <mergeCell ref="N43:R43"/>
    <mergeCell ref="N42:R42"/>
    <mergeCell ref="N41:R41"/>
    <mergeCell ref="B33:F33"/>
    <mergeCell ref="A14:R14"/>
    <mergeCell ref="B35:F35"/>
    <mergeCell ref="B34:F34"/>
    <mergeCell ref="B32:F32"/>
    <mergeCell ref="H16:L16"/>
    <mergeCell ref="N39:R39"/>
    <mergeCell ref="H17:L17"/>
    <mergeCell ref="B21:F21"/>
    <mergeCell ref="B22:F22"/>
    <mergeCell ref="N37:R37"/>
    <mergeCell ref="H35:L35"/>
    <mergeCell ref="B42:F42"/>
    <mergeCell ref="B43:F43"/>
    <mergeCell ref="N35:R35"/>
    <mergeCell ref="N36:R36"/>
    <mergeCell ref="B38:F38"/>
    <mergeCell ref="B39:F39"/>
    <mergeCell ref="B36:F36"/>
    <mergeCell ref="B37:F37"/>
    <mergeCell ref="H41:L41"/>
    <mergeCell ref="H43:L43"/>
    <mergeCell ref="H42:L42"/>
    <mergeCell ref="H38:L38"/>
    <mergeCell ref="H39:L39"/>
    <mergeCell ref="H40:L40"/>
  </mergeCells>
  <phoneticPr fontId="3"/>
  <hyperlinks>
    <hyperlink ref="B15:F15" location="入力シート!A1" display="入力シート" xr:uid="{00000000-0004-0000-0000-000000000000}"/>
    <hyperlink ref="B16:F16" location="開票立会人入力シート!A1" display="開票立会人入力シート" xr:uid="{00000000-0004-0000-0000-000001000000}"/>
    <hyperlink ref="B38:F38" location="公営１!A1" display="選挙運動用自動車の使用の契約届出書" xr:uid="{00000000-0004-0000-0000-000002000000}"/>
    <hyperlink ref="B39:F39" location="公営２!A1" display="選挙運動用自動車使用証明書（自動車）" xr:uid="{00000000-0004-0000-0000-000003000000}"/>
    <hyperlink ref="B40:F40" location="公営３その１!A1" display="請求書（選挙運動用自動車の使用）" xr:uid="{00000000-0004-0000-0000-000004000000}"/>
    <hyperlink ref="B41:F41" location="公営３内訳１!A1" display="公営3別紙内訳１　請求内訳書（運送契約）" xr:uid="{00000000-0004-0000-0000-000005000000}"/>
    <hyperlink ref="B42:F42" location="公営３その２!A1" display="請求書（運送契約以外の場合）" xr:uid="{00000000-0004-0000-0000-000006000000}"/>
    <hyperlink ref="B43:F43" location="公営３内訳２!A1" display="公営3別紙内訳２　請求内訳書（運送契約以外の場合）" xr:uid="{00000000-0004-0000-0000-000007000000}"/>
    <hyperlink ref="H15:L15" location="公営４!A1" display="自動車燃料代確認申請書" xr:uid="{00000000-0004-0000-0000-000008000000}"/>
    <hyperlink ref="H16:L16" location="公営５!A1" display="自動車燃料代確認書" xr:uid="{00000000-0004-0000-0000-000009000000}"/>
    <hyperlink ref="H17:L17" location="公営６!A1" display="選挙運動用自動車使用証明書（燃料）" xr:uid="{00000000-0004-0000-0000-00000A000000}"/>
    <hyperlink ref="H18:L18" location="公営７!A1" display="選挙運動用自動車使用証明書（運転手）" xr:uid="{00000000-0004-0000-0000-00000B000000}"/>
    <hyperlink ref="H19:L19" location="公営８!A1" display="通常葉書作成契約届出書" xr:uid="{00000000-0004-0000-0000-00000C000000}"/>
    <hyperlink ref="H20:L20" location="公営９!A1" display="通常葉書作成枚数確認申請書" xr:uid="{00000000-0004-0000-0000-00000D000000}"/>
    <hyperlink ref="H21:L21" location="公営１０!A1" display="通常葉書作成枚数確認書" xr:uid="{00000000-0004-0000-0000-00000E000000}"/>
    <hyperlink ref="H22:L22" location="公営１１!A1" display="通常葉書作成証明書" xr:uid="{00000000-0004-0000-0000-00000F000000}"/>
    <hyperlink ref="H23:L23" location="公営１２!A1" display="請求書（通常葉書の作成）" xr:uid="{00000000-0004-0000-0000-000010000000}"/>
    <hyperlink ref="H24:L24" location="公営１３!A1" display="ビラ作成契約届出書" xr:uid="{00000000-0004-0000-0000-000011000000}"/>
    <hyperlink ref="H25:L25" location="公営１４!A1" display="ビラ作成枚数確認申請書" xr:uid="{00000000-0004-0000-0000-000012000000}"/>
    <hyperlink ref="H26:L26" location="公営１５!A1" display="ビラ作成枚数確認書" xr:uid="{00000000-0004-0000-0000-000013000000}"/>
    <hyperlink ref="H27:L27" location="公営１６!A1" display="ビラ作成証明書" xr:uid="{00000000-0004-0000-0000-000014000000}"/>
    <hyperlink ref="H28:L28" location="公営１７!A1" display="請求書（ビラの作成）" xr:uid="{00000000-0004-0000-0000-000015000000}"/>
    <hyperlink ref="H29:L29" location="公営１８!A1" display="選挙事務所用立札・看板作成契約届出書" xr:uid="{00000000-0004-0000-0000-000016000000}"/>
    <hyperlink ref="H30:L30" location="公営１９!A1" display="選挙事務所用立札・看板作成枚数確認申請書" xr:uid="{00000000-0004-0000-0000-000017000000}"/>
    <hyperlink ref="H31:L31" location="公営２０!A1" display="選挙事務所用立札・看板作成枚数確認書" xr:uid="{00000000-0004-0000-0000-000018000000}"/>
    <hyperlink ref="H32:L32" location="公営２１!A1" display="選挙事務所用立札・看板作成証明書" xr:uid="{00000000-0004-0000-0000-000019000000}"/>
    <hyperlink ref="H33:L33" location="公営２２!A1" display="請求書（選挙事務所用立札・看板の作成）" xr:uid="{00000000-0004-0000-0000-00001A000000}"/>
    <hyperlink ref="H34:L34" location="公営２３!A1" display="自動車等取付用立札・看板作成契約届出書" xr:uid="{00000000-0004-0000-0000-00001B000000}"/>
    <hyperlink ref="H35:L35" location="公営２４!A1" display="自動車等取付用立札・看板作成枚数確認申請書" xr:uid="{00000000-0004-0000-0000-00001C000000}"/>
    <hyperlink ref="H36:L36" location="公営２５!A1" display="自動車等取付用立札・看板作成枚数確認書" xr:uid="{00000000-0004-0000-0000-00001D000000}"/>
    <hyperlink ref="H37:L37" location="公営２６!A1" display="自動車等取付用立札・看板作成証明書" xr:uid="{00000000-0004-0000-0000-00001E000000}"/>
    <hyperlink ref="H38:L38" location="公営２７!A1" display="請求書（自動車等取付用立札・看板の作成）" xr:uid="{00000000-0004-0000-0000-00001F000000}"/>
    <hyperlink ref="H39:L39" location="公営２８!A1" display="個人演説会場用立札・看板作成契約届出書" xr:uid="{00000000-0004-0000-0000-000020000000}"/>
    <hyperlink ref="H40:L40" location="公営２９!A1" display="個人演説会場用立札・看板作成枚数確認申請書" xr:uid="{00000000-0004-0000-0000-000021000000}"/>
    <hyperlink ref="H41:L41" location="公営３０!A1" display="個人演説会場用立札・看板作成枚数確認書" xr:uid="{00000000-0004-0000-0000-000022000000}"/>
    <hyperlink ref="H42:L42" location="公営３１!A1" display="個人演説会場用立札・看板作成証明書" xr:uid="{00000000-0004-0000-0000-000023000000}"/>
    <hyperlink ref="H43:L43" location="公営３２!A1" display="請求書（個人演説会場用立札・看板の作成）" xr:uid="{00000000-0004-0000-0000-000024000000}"/>
    <hyperlink ref="N15:R15" location="公営３３!A1" display="ポスター作成契約届出書" xr:uid="{00000000-0004-0000-0000-000025000000}"/>
    <hyperlink ref="N16:R16" location="公営３４!A1" display="ポスター作成枚数確認申請書" xr:uid="{00000000-0004-0000-0000-000026000000}"/>
    <hyperlink ref="N17:R17" location="公営３５!A1" display="ポスター作成枚数確認書" xr:uid="{00000000-0004-0000-0000-000027000000}"/>
    <hyperlink ref="N18:R18" location="公営３６!A1" display="ポスター作成証明書" xr:uid="{00000000-0004-0000-0000-000028000000}"/>
    <hyperlink ref="N19:R19" location="公営３７!A1" display="請求書（ポスターの作成）" xr:uid="{00000000-0004-0000-0000-000029000000}"/>
    <hyperlink ref="N20:R20" location="契約１!A1" display="運送契約書例（一般運送契約用）" xr:uid="{00000000-0004-0000-0000-00002A000000}"/>
    <hyperlink ref="N21:R21" location="契約２!A1" display="車輌賃貸借契約書例（自動車の借入れ契約用）" xr:uid="{00000000-0004-0000-0000-00002B000000}"/>
    <hyperlink ref="N22:R22" location="契約３!A1" display="選挙運動用自動車燃料供給契約書例（燃料供給の契約用）" xr:uid="{00000000-0004-0000-0000-00002C000000}"/>
    <hyperlink ref="N23:R23" location="契約４!A1" display="自動車運転契約書例（運転手の雇用契約用）" xr:uid="{00000000-0004-0000-0000-00002D000000}"/>
    <hyperlink ref="N24:R24" location="契約５!A1" display="選挙運動用通常葉書作成契約書例" xr:uid="{00000000-0004-0000-0000-00002E000000}"/>
    <hyperlink ref="N25:R25" location="契約６!A1" display="選挙運動用ビラ作成契約書例" xr:uid="{00000000-0004-0000-0000-00002F000000}"/>
    <hyperlink ref="N26:R26" location="契約７!A1" display="選挙事務所用立札・看板作成契約書例" xr:uid="{00000000-0004-0000-0000-000030000000}"/>
    <hyperlink ref="N27:R27" location="契約８!A1" display="自動車等取付用立札・看板作成契約書例" xr:uid="{00000000-0004-0000-0000-000031000000}"/>
    <hyperlink ref="N28:R28" location="契約９!A1" display="個人演説会場用立札・看板作成契約書例" xr:uid="{00000000-0004-0000-0000-000032000000}"/>
    <hyperlink ref="N29:R29" location="契約１０!A1" display="選挙運動用ポスター作成契約書例" xr:uid="{00000000-0004-0000-0000-000033000000}"/>
    <hyperlink ref="B17:F17" location="本人届出１!A1" display="候補者届出書（本人届出）" xr:uid="{00000000-0004-0000-0000-000034000000}"/>
    <hyperlink ref="B18:F18" location="本人届出２!A1" display="候補者となることができない者でない旨の宣誓書" xr:uid="{00000000-0004-0000-0000-000035000000}"/>
    <hyperlink ref="B19:F19" location="本人届出３!A1" display="団体所属に関する文書" xr:uid="{00000000-0004-0000-0000-000036000000}"/>
    <hyperlink ref="B20:F20" location="本人届出４!A1" display="団体所属証明書" xr:uid="{00000000-0004-0000-0000-000037000000}"/>
    <hyperlink ref="B21:F21" location="本人届出５!A1" display="通称認定申請書" xr:uid="{00000000-0004-0000-0000-000038000000}"/>
    <hyperlink ref="B22:F22" location="本人届出６!A1" display="選挙立会人となるべき者の届出書" xr:uid="{00000000-0004-0000-0000-000039000000}"/>
    <hyperlink ref="B23:F23" location="本人届出７!A1" display="（選挙立会人となるべき者の）承諾書" xr:uid="{00000000-0004-0000-0000-00003A000000}"/>
    <hyperlink ref="B24:F24" location="本人届出８!A1" display="開票立会人となるべき者の届出書" xr:uid="{00000000-0004-0000-0000-00003B000000}"/>
    <hyperlink ref="B25:F25" location="本人届出９!A1" display="（開票立会人となるべき者の）承諾書" xr:uid="{00000000-0004-0000-0000-00003C000000}"/>
    <hyperlink ref="B26:F26" location="本人届出１０!A1" display="選挙事務所設置届出書（候補者用）" xr:uid="{00000000-0004-0000-0000-00003D000000}"/>
    <hyperlink ref="B27:F27" location="本人届出１１!A1" display="選挙事務所異動届出書（候補者用）" xr:uid="{00000000-0004-0000-0000-00003E000000}"/>
    <hyperlink ref="B28:F28" location="本人届出１２!A1" display="出納責任者選任届" xr:uid="{00000000-0004-0000-0000-00003F000000}"/>
    <hyperlink ref="B29:F29" location="本人届出１３!A1" display="出納責任者異動届" xr:uid="{00000000-0004-0000-0000-000040000000}"/>
    <hyperlink ref="B30:F30" location="本人届出１４!A1" display="出納責任者職務代行者（廃止）届" xr:uid="{00000000-0004-0000-0000-000041000000}"/>
    <hyperlink ref="B31:F31" location="本人届出１５!A1" display="（報酬を支給する選挙運動のために使用する者の）届出書" xr:uid="{00000000-0004-0000-0000-000042000000}"/>
    <hyperlink ref="B32:F32" location="本人届出１６!A1" display="候補者経歴書" xr:uid="{00000000-0004-0000-0000-000043000000}"/>
    <hyperlink ref="B33:F33" location="本人届出１７!A1" display="選挙公報掲載申請書" xr:uid="{00000000-0004-0000-0000-000044000000}"/>
    <hyperlink ref="B34:F34" location="本人届出１８!A1" display="選挙公報掲載文修正申請書" xr:uid="{00000000-0004-0000-0000-000045000000}"/>
    <hyperlink ref="B35:F35" location="本人届出１９!A1" display="選挙公報掲載文撤回申請書" xr:uid="{00000000-0004-0000-0000-000046000000}"/>
    <hyperlink ref="B36:F36" location="本人届出２０!A1" display="選挙運動のために頒布するビラ届出書" xr:uid="{00000000-0004-0000-0000-000047000000}"/>
    <hyperlink ref="B37:F37" location="本人届出２１!A1" display="個人演説会開催申出書" xr:uid="{00000000-0004-0000-0000-000048000000}"/>
    <hyperlink ref="N30:R30" location="参考様式1!A1" display="候補者届出事項の異動届出書" xr:uid="{00000000-0004-0000-0000-000049000000}"/>
    <hyperlink ref="N31:R31" location="参考様式2!A1" display="代理人証明書（委任状）" xr:uid="{00000000-0004-0000-0000-00004A000000}"/>
  </hyperlinks>
  <pageMargins left="0.78740157480314965" right="0.59055118110236227" top="0.39370078740157483" bottom="0.19685039370078741" header="0.31496062992125984" footer="0.11811023622047245"/>
  <pageSetup paperSize="8" scale="85" orientation="landscape" horizontalDpi="200" verticalDpi="200"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8"/>
  <sheetViews>
    <sheetView showZeros="0" view="pageBreakPreview" topLeftCell="A13" zoomScaleNormal="100" zoomScaleSheetLayoutView="100" workbookViewId="0">
      <selection activeCell="V51" sqref="V51"/>
    </sheetView>
  </sheetViews>
  <sheetFormatPr defaultColWidth="5.90625" defaultRowHeight="14"/>
  <cols>
    <col min="1" max="13" width="5.90625" style="90" customWidth="1"/>
    <col min="14" max="14" width="6.7265625" style="90" customWidth="1"/>
    <col min="15" max="16384" width="5.90625" style="90"/>
  </cols>
  <sheetData>
    <row r="1" spans="1:14">
      <c r="N1" s="193" t="s">
        <v>434</v>
      </c>
    </row>
    <row r="5" spans="1:14" ht="28">
      <c r="A5" s="528" t="s">
        <v>433</v>
      </c>
      <c r="B5" s="528"/>
      <c r="C5" s="528"/>
      <c r="D5" s="528"/>
      <c r="E5" s="528"/>
      <c r="F5" s="528"/>
      <c r="G5" s="528"/>
      <c r="H5" s="528"/>
      <c r="I5" s="528"/>
      <c r="J5" s="528"/>
      <c r="K5" s="528"/>
      <c r="L5" s="528"/>
      <c r="M5" s="528"/>
      <c r="N5" s="528"/>
    </row>
    <row r="9" spans="1:14" ht="14.25" customHeight="1"/>
    <row r="10" spans="1:14" ht="14.25" customHeight="1">
      <c r="A10" s="537">
        <f>入力シート!G1</f>
        <v>46061</v>
      </c>
      <c r="B10" s="538"/>
      <c r="C10" s="538"/>
      <c r="D10" s="532" t="s">
        <v>1222</v>
      </c>
      <c r="E10" s="535"/>
      <c r="F10" s="535"/>
      <c r="G10" s="535"/>
      <c r="H10" s="535"/>
      <c r="I10" s="535"/>
      <c r="J10" s="535"/>
      <c r="M10" s="204" t="str">
        <f>入力シート!C2</f>
        <v>青森県第１区</v>
      </c>
      <c r="N10" s="192" t="s">
        <v>833</v>
      </c>
    </row>
    <row r="11" spans="1:14" ht="9" customHeight="1">
      <c r="A11" s="192"/>
      <c r="N11" s="192"/>
    </row>
    <row r="12" spans="1:14" ht="14.25" customHeight="1">
      <c r="A12" s="192" t="s">
        <v>838</v>
      </c>
      <c r="H12" s="104"/>
      <c r="J12" s="104"/>
      <c r="K12" s="104"/>
    </row>
    <row r="13" spans="1:14" ht="14.25" customHeight="1">
      <c r="H13" s="104"/>
      <c r="I13" s="104"/>
      <c r="J13" s="104"/>
      <c r="K13" s="104"/>
    </row>
    <row r="14" spans="1:14" ht="14.25" customHeight="1">
      <c r="H14" s="104"/>
      <c r="J14" s="104"/>
    </row>
    <row r="17" spans="2:12">
      <c r="B17" s="444">
        <f>入力シート!C41</f>
        <v>0</v>
      </c>
      <c r="C17" s="444"/>
      <c r="D17" s="444"/>
      <c r="E17" s="444"/>
    </row>
    <row r="18" spans="2:12">
      <c r="B18" s="98"/>
      <c r="C18" s="105"/>
      <c r="D18" s="105"/>
    </row>
    <row r="19" spans="2:12">
      <c r="B19" s="98"/>
      <c r="C19" s="105"/>
      <c r="D19" s="105"/>
    </row>
    <row r="20" spans="2:12">
      <c r="B20" s="98"/>
      <c r="C20" s="105"/>
      <c r="D20" s="105"/>
    </row>
    <row r="21" spans="2:12">
      <c r="B21" s="98"/>
      <c r="C21" s="105"/>
      <c r="D21" s="105"/>
    </row>
    <row r="22" spans="2:12">
      <c r="B22" s="98"/>
      <c r="C22" s="105"/>
      <c r="D22" s="105"/>
      <c r="F22" s="90" t="s">
        <v>408</v>
      </c>
      <c r="H22" s="184">
        <f>入力シート!C46</f>
        <v>0</v>
      </c>
    </row>
    <row r="23" spans="2:12">
      <c r="B23" s="98"/>
      <c r="C23" s="105"/>
      <c r="D23" s="105"/>
    </row>
    <row r="24" spans="2:12">
      <c r="B24" s="98"/>
      <c r="C24" s="105"/>
      <c r="D24" s="105"/>
    </row>
    <row r="25" spans="2:12">
      <c r="B25" s="98"/>
      <c r="C25" s="105"/>
      <c r="D25" s="105"/>
    </row>
    <row r="26" spans="2:12">
      <c r="B26" s="98"/>
      <c r="C26" s="105"/>
      <c r="D26" s="105"/>
    </row>
    <row r="27" spans="2:12" ht="21">
      <c r="B27" s="98"/>
      <c r="C27" s="105"/>
      <c r="D27" s="105"/>
      <c r="F27" s="90" t="s">
        <v>409</v>
      </c>
      <c r="H27" s="101">
        <f>入力シート!C42</f>
        <v>0</v>
      </c>
      <c r="I27" s="185"/>
      <c r="J27" s="101">
        <f>入力シート!C44</f>
        <v>0</v>
      </c>
      <c r="K27" s="104"/>
      <c r="L27" s="94"/>
    </row>
    <row r="28" spans="2:12">
      <c r="B28" s="98"/>
      <c r="C28" s="105"/>
      <c r="D28" s="105"/>
    </row>
    <row r="29" spans="2:12">
      <c r="B29" s="98"/>
      <c r="C29" s="105"/>
      <c r="D29" s="105"/>
    </row>
    <row r="30" spans="2:12">
      <c r="B30" s="98"/>
      <c r="C30" s="105"/>
      <c r="D30" s="105"/>
      <c r="E30" s="192"/>
      <c r="F30" s="192"/>
      <c r="G30" s="192"/>
      <c r="H30" s="192"/>
      <c r="I30" s="192"/>
      <c r="J30" s="192"/>
      <c r="K30" s="192"/>
      <c r="L30" s="192"/>
    </row>
    <row r="31" spans="2:12">
      <c r="E31" s="192"/>
      <c r="F31" s="192"/>
      <c r="G31" s="192"/>
      <c r="H31" s="192"/>
      <c r="I31" s="192"/>
      <c r="J31" s="192"/>
      <c r="K31" s="192"/>
      <c r="L31" s="192"/>
    </row>
    <row r="32" spans="2:12">
      <c r="E32" s="192"/>
      <c r="F32" s="192"/>
      <c r="G32" s="192"/>
      <c r="H32" s="192"/>
      <c r="I32" s="192"/>
      <c r="J32" s="192"/>
      <c r="K32" s="192"/>
      <c r="L32" s="192"/>
    </row>
    <row r="33" spans="1:13" ht="14.25" customHeight="1">
      <c r="B33" s="192"/>
      <c r="D33" s="92"/>
      <c r="E33" s="244"/>
      <c r="F33" s="239"/>
      <c r="G33" s="244"/>
      <c r="H33" s="192"/>
      <c r="I33" s="192"/>
      <c r="J33" s="192"/>
      <c r="K33" s="192"/>
      <c r="L33" s="192"/>
    </row>
    <row r="34" spans="1:13" ht="21" customHeight="1">
      <c r="B34" s="196" t="s">
        <v>413</v>
      </c>
      <c r="D34" s="92"/>
      <c r="E34" s="204">
        <f>入力シート!C18</f>
        <v>0</v>
      </c>
      <c r="G34" s="184">
        <f>入力シート!C20</f>
        <v>0</v>
      </c>
      <c r="I34" s="324"/>
      <c r="J34" s="195" t="s">
        <v>390</v>
      </c>
    </row>
    <row r="35" spans="1:13" ht="14.25" customHeight="1">
      <c r="D35" s="92"/>
      <c r="E35" s="244"/>
      <c r="F35" s="239"/>
      <c r="G35" s="244"/>
      <c r="H35" s="192"/>
      <c r="I35" s="192"/>
      <c r="J35" s="192"/>
      <c r="K35" s="195"/>
      <c r="L35" s="195"/>
    </row>
    <row r="36" spans="1:13" ht="14.25" customHeight="1">
      <c r="D36" s="92"/>
      <c r="E36" s="244"/>
      <c r="F36" s="239"/>
      <c r="G36" s="244"/>
      <c r="H36" s="192"/>
      <c r="I36" s="192"/>
      <c r="J36" s="192"/>
      <c r="K36" s="195"/>
      <c r="L36" s="195"/>
    </row>
    <row r="37" spans="1:13">
      <c r="A37" s="96"/>
      <c r="E37" s="192"/>
      <c r="F37" s="192"/>
      <c r="G37" s="192"/>
      <c r="H37" s="192"/>
      <c r="I37" s="192"/>
      <c r="J37" s="192"/>
      <c r="K37" s="192"/>
      <c r="L37" s="192"/>
    </row>
    <row r="38" spans="1:13">
      <c r="E38" s="192"/>
      <c r="F38" s="192"/>
      <c r="G38" s="192"/>
      <c r="H38" s="192"/>
      <c r="I38" s="192"/>
      <c r="J38" s="192"/>
      <c r="K38" s="477"/>
      <c r="L38" s="477"/>
      <c r="M38" s="97"/>
    </row>
  </sheetData>
  <mergeCells count="5">
    <mergeCell ref="K38:L38"/>
    <mergeCell ref="A5:N5"/>
    <mergeCell ref="B17:E17"/>
    <mergeCell ref="D10:J10"/>
    <mergeCell ref="A10:C10"/>
  </mergeCells>
  <phoneticPr fontId="3"/>
  <pageMargins left="0.98425196850393704" right="0.59055118110236227" top="0.98425196850393704" bottom="0.98425196850393704" header="0.51181102362204722" footer="0.51181102362204722"/>
  <pageSetup paperSize="9" orientation="portrait" horizontalDpi="200" verticalDpi="2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962"/>
  <sheetViews>
    <sheetView showZeros="0" view="pageBreakPreview" topLeftCell="A28" zoomScaleNormal="100" zoomScaleSheetLayoutView="100" workbookViewId="0">
      <selection activeCell="U11" sqref="U11"/>
    </sheetView>
  </sheetViews>
  <sheetFormatPr defaultColWidth="5.90625" defaultRowHeight="14"/>
  <cols>
    <col min="1" max="13" width="5.90625" style="90" customWidth="1"/>
    <col min="14" max="14" width="6.7265625" style="90" customWidth="1"/>
    <col min="15" max="16384" width="5.90625" style="90"/>
  </cols>
  <sheetData>
    <row r="1" spans="1:14">
      <c r="N1" s="193" t="s">
        <v>941</v>
      </c>
    </row>
    <row r="5" spans="1:14" ht="28">
      <c r="A5" s="539" t="s">
        <v>436</v>
      </c>
      <c r="B5" s="539"/>
      <c r="C5" s="539"/>
      <c r="D5" s="539"/>
      <c r="E5" s="539"/>
      <c r="F5" s="539"/>
      <c r="G5" s="539"/>
      <c r="H5" s="539"/>
      <c r="I5" s="539"/>
      <c r="J5" s="539"/>
      <c r="K5" s="539"/>
      <c r="L5" s="539"/>
      <c r="M5" s="539"/>
      <c r="N5" s="539"/>
    </row>
    <row r="9" spans="1:14" ht="14.25" customHeight="1">
      <c r="G9" s="90" t="s">
        <v>426</v>
      </c>
    </row>
    <row r="10" spans="1:14" ht="14.25" customHeight="1"/>
    <row r="11" spans="1:14" ht="18" customHeight="1">
      <c r="G11" s="90" t="s">
        <v>408</v>
      </c>
      <c r="I11" s="547">
        <f>開票立会人入力シート!K4</f>
        <v>0</v>
      </c>
      <c r="J11" s="547"/>
      <c r="K11" s="547"/>
      <c r="L11" s="547"/>
      <c r="M11" s="547"/>
      <c r="N11" s="547"/>
    </row>
    <row r="12" spans="1:14" ht="18" customHeight="1">
      <c r="I12" s="101"/>
      <c r="J12" s="101"/>
      <c r="K12" s="101"/>
      <c r="L12" s="101"/>
    </row>
    <row r="13" spans="1:14" ht="18" customHeight="1">
      <c r="G13" s="90" t="s">
        <v>366</v>
      </c>
      <c r="I13" s="100">
        <f>開票立会人入力シート!H4</f>
        <v>0</v>
      </c>
      <c r="K13" s="100">
        <f>開票立会人入力シート!J4</f>
        <v>0</v>
      </c>
    </row>
    <row r="14" spans="1:14" ht="18" customHeight="1">
      <c r="I14" s="101"/>
      <c r="J14" s="100"/>
      <c r="K14" s="101"/>
      <c r="L14" s="101"/>
    </row>
    <row r="15" spans="1:14" ht="18" customHeight="1">
      <c r="G15" s="90" t="s">
        <v>409</v>
      </c>
      <c r="I15" s="100">
        <f>開票立会人入力シート!G4</f>
        <v>0</v>
      </c>
      <c r="K15" s="100">
        <f>開票立会人入力シート!I4</f>
        <v>0</v>
      </c>
    </row>
    <row r="16" spans="1:14" ht="14.25" customHeight="1">
      <c r="I16" s="100"/>
      <c r="J16" s="100"/>
      <c r="K16" s="100"/>
    </row>
    <row r="17" spans="1:14" ht="14.25" customHeight="1">
      <c r="H17" s="102" t="s">
        <v>430</v>
      </c>
      <c r="I17" s="548" t="str">
        <f>開票立会人入力シート!R4</f>
        <v>平成02年09月08日</v>
      </c>
      <c r="J17" s="549"/>
      <c r="K17" s="549"/>
      <c r="L17" s="102" t="s">
        <v>429</v>
      </c>
      <c r="M17" s="103"/>
    </row>
    <row r="18" spans="1:14" ht="14.25" customHeight="1"/>
    <row r="19" spans="1:14">
      <c r="A19" s="192"/>
      <c r="B19" s="192"/>
      <c r="C19" s="192"/>
      <c r="D19" s="192"/>
      <c r="E19" s="192"/>
      <c r="F19" s="192"/>
      <c r="G19" s="184"/>
      <c r="H19" s="192"/>
      <c r="I19" s="192"/>
      <c r="J19" s="192"/>
      <c r="K19" s="192"/>
      <c r="L19" s="192"/>
      <c r="M19" s="192"/>
      <c r="N19" s="192"/>
    </row>
    <row r="20" spans="1:14" ht="14.25" customHeight="1"/>
    <row r="21" spans="1:14" ht="14.25" customHeight="1">
      <c r="A21" s="90" t="s">
        <v>427</v>
      </c>
      <c r="C21" s="100" t="str">
        <f>入力シート!C1</f>
        <v>令和8年2月8日執行衆議院小選挙区選出議員選挙</v>
      </c>
    </row>
    <row r="22" spans="1:14" ht="14.25" customHeight="1">
      <c r="C22" s="191" t="str">
        <f>開票立会人入力シート!B4</f>
        <v>青森県第１区</v>
      </c>
    </row>
    <row r="23" spans="1:14" ht="14.25" customHeight="1">
      <c r="C23" s="100"/>
    </row>
    <row r="24" spans="1:14" ht="14.25" customHeight="1">
      <c r="G24" s="101"/>
      <c r="J24" s="101"/>
    </row>
    <row r="25" spans="1:14" ht="21" customHeight="1">
      <c r="A25" s="90" t="s">
        <v>437</v>
      </c>
      <c r="F25" s="100" t="str">
        <f>開票立会人入力シート!D4</f>
        <v>青森市</v>
      </c>
      <c r="G25" s="184"/>
      <c r="H25" s="90" t="s">
        <v>438</v>
      </c>
      <c r="J25" s="184"/>
      <c r="K25" s="192"/>
      <c r="L25" s="192"/>
      <c r="M25" s="192"/>
      <c r="N25" s="192"/>
    </row>
    <row r="26" spans="1:14" ht="14.25" customHeight="1">
      <c r="G26" s="101"/>
      <c r="J26" s="101"/>
    </row>
    <row r="28" spans="1:14">
      <c r="A28" s="90" t="s">
        <v>431</v>
      </c>
    </row>
    <row r="31" spans="1:14">
      <c r="B31" s="444">
        <f>開票立会人入力シート!E4</f>
        <v>0</v>
      </c>
      <c r="C31" s="444"/>
      <c r="D31" s="444"/>
      <c r="E31" s="444"/>
    </row>
    <row r="34" spans="1:14" ht="21" customHeight="1">
      <c r="D34" s="243"/>
      <c r="F34" s="193" t="s">
        <v>854</v>
      </c>
      <c r="G34" s="184" t="str">
        <f>入力シート!C2</f>
        <v>青森県第１区</v>
      </c>
      <c r="I34" s="184"/>
      <c r="J34" s="192" t="s">
        <v>413</v>
      </c>
      <c r="K34" s="184"/>
      <c r="L34" s="184"/>
      <c r="M34" s="184"/>
      <c r="N34" s="184"/>
    </row>
    <row r="35" spans="1:14">
      <c r="B35" s="113"/>
      <c r="C35" s="113"/>
      <c r="E35" s="193" t="s">
        <v>938</v>
      </c>
      <c r="F35" s="184">
        <f>入力シート!C9</f>
        <v>0</v>
      </c>
      <c r="I35" s="100"/>
      <c r="J35" s="192" t="s">
        <v>175</v>
      </c>
    </row>
    <row r="36" spans="1:14">
      <c r="B36" s="113"/>
      <c r="C36" s="241"/>
    </row>
    <row r="37" spans="1:14" ht="21" customHeight="1">
      <c r="B37" s="113"/>
      <c r="C37" s="113"/>
      <c r="E37" s="196" t="s">
        <v>939</v>
      </c>
      <c r="G37" s="92"/>
      <c r="H37" s="204">
        <f>入力シート!C18</f>
        <v>0</v>
      </c>
      <c r="I37" s="184"/>
      <c r="J37" s="184">
        <f>入力シート!C20</f>
        <v>0</v>
      </c>
      <c r="K37" s="184"/>
      <c r="L37" s="184"/>
      <c r="M37" s="192"/>
    </row>
    <row r="38" spans="1:14" ht="14.25" customHeight="1">
      <c r="D38" s="92"/>
      <c r="E38" s="92"/>
      <c r="F38" s="93"/>
      <c r="G38" s="92"/>
      <c r="I38" s="94"/>
      <c r="J38" s="94"/>
      <c r="K38" s="95"/>
      <c r="L38" s="95"/>
    </row>
    <row r="39" spans="1:14" ht="14.25" customHeight="1">
      <c r="D39" s="92"/>
      <c r="E39" s="92"/>
      <c r="F39" s="93"/>
      <c r="G39" s="92"/>
      <c r="I39" s="94"/>
      <c r="J39" s="94"/>
      <c r="K39" s="95"/>
      <c r="L39" s="95"/>
    </row>
    <row r="40" spans="1:14">
      <c r="B40" s="550" t="str">
        <f>開票立会人入力シート!C4</f>
        <v>青森市</v>
      </c>
      <c r="C40" s="550"/>
      <c r="D40" s="109" t="s">
        <v>444</v>
      </c>
      <c r="E40" s="92"/>
      <c r="F40" s="93"/>
      <c r="G40" s="92"/>
      <c r="H40" s="99" t="s">
        <v>390</v>
      </c>
      <c r="J40" s="100"/>
      <c r="L40" s="100"/>
    </row>
    <row r="41" spans="1:14">
      <c r="A41" s="96"/>
    </row>
    <row r="42" spans="1:14">
      <c r="A42" s="96"/>
    </row>
    <row r="43" spans="1:14">
      <c r="M43" s="97"/>
    </row>
    <row r="46" spans="1:14">
      <c r="A46" s="113" t="s">
        <v>1037</v>
      </c>
    </row>
    <row r="47" spans="1:14">
      <c r="A47" s="113" t="s">
        <v>1038</v>
      </c>
      <c r="B47" s="113"/>
      <c r="C47" s="113"/>
      <c r="D47" s="113"/>
      <c r="E47" s="113"/>
      <c r="F47" s="113"/>
      <c r="G47" s="113"/>
      <c r="H47" s="113"/>
      <c r="I47" s="113"/>
      <c r="J47" s="113"/>
      <c r="K47" s="113"/>
      <c r="L47" s="113"/>
      <c r="M47" s="113"/>
      <c r="N47" s="113"/>
    </row>
    <row r="48" spans="1:14">
      <c r="A48" s="113" t="s">
        <v>1039</v>
      </c>
      <c r="B48" s="113"/>
      <c r="C48" s="113"/>
      <c r="D48" s="113"/>
      <c r="E48" s="113"/>
      <c r="F48" s="113"/>
      <c r="G48" s="113"/>
      <c r="H48" s="113"/>
      <c r="I48" s="113"/>
      <c r="J48" s="113"/>
      <c r="K48" s="113"/>
      <c r="L48" s="113"/>
      <c r="M48" s="113"/>
      <c r="N48" s="113"/>
    </row>
    <row r="49" spans="1:14">
      <c r="A49" s="113" t="s">
        <v>1040</v>
      </c>
      <c r="B49" s="113"/>
      <c r="C49" s="113"/>
      <c r="D49" s="113"/>
      <c r="E49" s="113"/>
      <c r="F49" s="113"/>
      <c r="G49" s="113"/>
      <c r="H49" s="113"/>
      <c r="I49" s="113"/>
      <c r="J49" s="113"/>
      <c r="K49" s="113"/>
      <c r="L49" s="113"/>
      <c r="M49" s="113"/>
      <c r="N49" s="113"/>
    </row>
    <row r="50" spans="1:14">
      <c r="N50" s="193" t="s">
        <v>940</v>
      </c>
    </row>
    <row r="54" spans="1:14" ht="28">
      <c r="A54" s="539" t="s">
        <v>436</v>
      </c>
      <c r="B54" s="539"/>
      <c r="C54" s="539"/>
      <c r="D54" s="539"/>
      <c r="E54" s="539"/>
      <c r="F54" s="539"/>
      <c r="G54" s="539"/>
      <c r="H54" s="539"/>
      <c r="I54" s="539"/>
      <c r="J54" s="539"/>
      <c r="K54" s="539"/>
      <c r="L54" s="539"/>
      <c r="M54" s="539"/>
      <c r="N54" s="539"/>
    </row>
    <row r="58" spans="1:14">
      <c r="G58" s="90" t="s">
        <v>426</v>
      </c>
    </row>
    <row r="60" spans="1:14" ht="18" customHeight="1">
      <c r="G60" s="90" t="s">
        <v>408</v>
      </c>
      <c r="I60" s="547">
        <f>開票立会人入力シート!K5</f>
        <v>0</v>
      </c>
      <c r="J60" s="547"/>
      <c r="K60" s="547"/>
      <c r="L60" s="547"/>
      <c r="M60" s="547"/>
      <c r="N60" s="547"/>
    </row>
    <row r="61" spans="1:14" ht="18" customHeight="1">
      <c r="I61" s="101"/>
      <c r="J61" s="101"/>
      <c r="K61" s="101"/>
      <c r="L61" s="101"/>
    </row>
    <row r="62" spans="1:14" ht="18" customHeight="1">
      <c r="G62" s="90" t="s">
        <v>174</v>
      </c>
      <c r="I62" s="100">
        <f>開票立会人入力シート!H5</f>
        <v>0</v>
      </c>
      <c r="K62" s="100">
        <f>開票立会人入力シート!J5</f>
        <v>0</v>
      </c>
    </row>
    <row r="63" spans="1:14" ht="18" customHeight="1">
      <c r="I63" s="101"/>
      <c r="J63" s="100"/>
      <c r="K63" s="101"/>
      <c r="L63" s="101"/>
    </row>
    <row r="64" spans="1:14" ht="18" customHeight="1">
      <c r="G64" s="90" t="s">
        <v>409</v>
      </c>
      <c r="I64" s="100">
        <f>開票立会人入力シート!G5</f>
        <v>0</v>
      </c>
      <c r="K64" s="100">
        <f>開票立会人入力シート!I5</f>
        <v>0</v>
      </c>
    </row>
    <row r="65" spans="1:14">
      <c r="I65" s="100"/>
      <c r="J65" s="100"/>
      <c r="K65" s="100"/>
    </row>
    <row r="66" spans="1:14">
      <c r="H66" s="102" t="s">
        <v>30</v>
      </c>
      <c r="I66" s="548" t="str">
        <f>開票立会人入力シート!R5</f>
        <v>平成02年09月08日</v>
      </c>
      <c r="J66" s="549"/>
      <c r="K66" s="549"/>
      <c r="L66" s="102" t="s">
        <v>429</v>
      </c>
      <c r="M66" s="103"/>
    </row>
    <row r="68" spans="1:14">
      <c r="A68" s="192"/>
      <c r="B68" s="192"/>
      <c r="C68" s="192"/>
      <c r="D68" s="192"/>
      <c r="E68" s="192"/>
      <c r="F68" s="192"/>
      <c r="G68" s="184"/>
      <c r="H68" s="192"/>
      <c r="I68" s="192"/>
      <c r="J68" s="192"/>
      <c r="K68" s="192"/>
      <c r="L68" s="192"/>
      <c r="M68" s="192"/>
      <c r="N68" s="192"/>
    </row>
    <row r="70" spans="1:14">
      <c r="A70" s="90" t="s">
        <v>427</v>
      </c>
      <c r="C70" s="100" t="str">
        <f>入力シート!C1</f>
        <v>令和8年2月8日執行衆議院小選挙区選出議員選挙</v>
      </c>
    </row>
    <row r="71" spans="1:14">
      <c r="C71" s="191" t="str">
        <f>開票立会人入力シート!B4</f>
        <v>青森県第１区</v>
      </c>
      <c r="D71" s="204"/>
    </row>
    <row r="72" spans="1:14">
      <c r="C72" s="100"/>
    </row>
    <row r="73" spans="1:14" ht="14.25" customHeight="1">
      <c r="G73" s="101"/>
      <c r="J73" s="101"/>
    </row>
    <row r="74" spans="1:14" ht="21" customHeight="1">
      <c r="A74" s="90" t="s">
        <v>437</v>
      </c>
      <c r="F74" s="100" t="str">
        <f>開票立会人入力シート!D5</f>
        <v>むつ市</v>
      </c>
      <c r="G74" s="101"/>
      <c r="H74" s="90" t="s">
        <v>438</v>
      </c>
      <c r="J74" s="101"/>
    </row>
    <row r="75" spans="1:14" ht="14.25" customHeight="1">
      <c r="G75" s="101"/>
      <c r="J75" s="101"/>
    </row>
    <row r="77" spans="1:14">
      <c r="A77" s="90" t="s">
        <v>431</v>
      </c>
    </row>
    <row r="80" spans="1:14">
      <c r="B80" s="444">
        <f>開票立会人入力シート!E5</f>
        <v>0</v>
      </c>
      <c r="C80" s="444"/>
      <c r="D80" s="444"/>
      <c r="E80" s="444"/>
    </row>
    <row r="83" spans="1:14" ht="21" customHeight="1">
      <c r="D83" s="243"/>
      <c r="F83" s="193" t="s">
        <v>854</v>
      </c>
      <c r="G83" s="184" t="str">
        <f>入力シート!C2</f>
        <v>青森県第１区</v>
      </c>
      <c r="I83" s="184"/>
      <c r="J83" s="192" t="s">
        <v>413</v>
      </c>
      <c r="K83" s="184"/>
      <c r="L83" s="184"/>
      <c r="M83" s="184"/>
      <c r="N83" s="184"/>
    </row>
    <row r="84" spans="1:14">
      <c r="B84" s="113"/>
      <c r="C84" s="113"/>
      <c r="E84" s="193" t="s">
        <v>938</v>
      </c>
      <c r="F84" s="184">
        <f>入力シート!C9</f>
        <v>0</v>
      </c>
      <c r="I84" s="100"/>
      <c r="J84" s="192" t="s">
        <v>175</v>
      </c>
    </row>
    <row r="85" spans="1:14">
      <c r="B85" s="113"/>
      <c r="C85" s="241"/>
    </row>
    <row r="86" spans="1:14" ht="21" customHeight="1">
      <c r="B86" s="113"/>
      <c r="C86" s="113"/>
      <c r="E86" s="196" t="s">
        <v>939</v>
      </c>
      <c r="G86" s="92"/>
      <c r="H86" s="204">
        <f>入力シート!C18</f>
        <v>0</v>
      </c>
      <c r="I86" s="184"/>
      <c r="J86" s="184">
        <f>入力シート!C20</f>
        <v>0</v>
      </c>
      <c r="K86" s="184"/>
      <c r="L86" s="184"/>
      <c r="M86" s="192"/>
    </row>
    <row r="87" spans="1:14" ht="14.25" customHeight="1">
      <c r="D87" s="92"/>
      <c r="E87" s="92"/>
      <c r="F87" s="93"/>
      <c r="G87" s="92"/>
      <c r="I87" s="94"/>
      <c r="J87" s="94"/>
      <c r="K87" s="95"/>
      <c r="L87" s="95"/>
    </row>
    <row r="88" spans="1:14" ht="14.25" customHeight="1">
      <c r="D88" s="92"/>
      <c r="E88" s="92"/>
      <c r="F88" s="93"/>
      <c r="G88" s="92"/>
      <c r="I88" s="94"/>
      <c r="J88" s="94"/>
      <c r="K88" s="95"/>
      <c r="L88" s="95"/>
    </row>
    <row r="89" spans="1:14">
      <c r="B89" s="550" t="str">
        <f>開票立会人入力シート!C5</f>
        <v>むつ市</v>
      </c>
      <c r="C89" s="550"/>
      <c r="D89" s="109" t="s">
        <v>444</v>
      </c>
      <c r="E89" s="92"/>
      <c r="F89" s="93"/>
      <c r="G89" s="92"/>
      <c r="H89" s="99" t="s">
        <v>390</v>
      </c>
      <c r="J89" s="100"/>
      <c r="L89" s="100"/>
    </row>
    <row r="90" spans="1:14">
      <c r="A90" s="96"/>
    </row>
    <row r="91" spans="1:14">
      <c r="A91" s="96"/>
    </row>
    <row r="92" spans="1:14">
      <c r="M92" s="97"/>
    </row>
    <row r="95" spans="1:14">
      <c r="A95" s="113" t="s">
        <v>1037</v>
      </c>
    </row>
    <row r="96" spans="1:14">
      <c r="A96" s="113" t="s">
        <v>1038</v>
      </c>
      <c r="B96" s="113"/>
      <c r="C96" s="113"/>
      <c r="D96" s="113"/>
      <c r="E96" s="113"/>
      <c r="F96" s="113"/>
      <c r="G96" s="113"/>
      <c r="H96" s="113"/>
      <c r="I96" s="113"/>
      <c r="J96" s="113"/>
      <c r="K96" s="113"/>
      <c r="L96" s="113"/>
      <c r="M96" s="113"/>
      <c r="N96" s="113"/>
    </row>
    <row r="97" spans="1:14">
      <c r="A97" s="113" t="s">
        <v>1039</v>
      </c>
      <c r="B97" s="113"/>
      <c r="C97" s="113"/>
      <c r="D97" s="113"/>
      <c r="E97" s="113"/>
      <c r="F97" s="113"/>
      <c r="G97" s="113"/>
      <c r="H97" s="113"/>
      <c r="I97" s="113"/>
      <c r="J97" s="113"/>
      <c r="K97" s="113"/>
      <c r="L97" s="113"/>
      <c r="M97" s="113"/>
      <c r="N97" s="113"/>
    </row>
    <row r="98" spans="1:14">
      <c r="A98" s="113" t="s">
        <v>1040</v>
      </c>
      <c r="B98" s="113"/>
      <c r="C98" s="113"/>
      <c r="D98" s="113"/>
      <c r="E98" s="113"/>
      <c r="F98" s="113"/>
      <c r="G98" s="113"/>
      <c r="H98" s="113"/>
      <c r="I98" s="113"/>
      <c r="J98" s="113"/>
      <c r="K98" s="113"/>
      <c r="L98" s="113"/>
      <c r="M98" s="113"/>
      <c r="N98" s="113"/>
    </row>
    <row r="99" spans="1:14">
      <c r="N99" s="193" t="s">
        <v>940</v>
      </c>
    </row>
    <row r="103" spans="1:14" ht="28">
      <c r="A103" s="539" t="s">
        <v>436</v>
      </c>
      <c r="B103" s="539"/>
      <c r="C103" s="539"/>
      <c r="D103" s="539"/>
      <c r="E103" s="539"/>
      <c r="F103" s="539"/>
      <c r="G103" s="539"/>
      <c r="H103" s="539"/>
      <c r="I103" s="539"/>
      <c r="J103" s="539"/>
      <c r="K103" s="539"/>
      <c r="L103" s="539"/>
      <c r="M103" s="539"/>
      <c r="N103" s="539"/>
    </row>
    <row r="107" spans="1:14">
      <c r="G107" s="90" t="s">
        <v>426</v>
      </c>
    </row>
    <row r="109" spans="1:14" ht="18" customHeight="1">
      <c r="G109" s="90" t="s">
        <v>408</v>
      </c>
      <c r="I109" s="547">
        <f>開票立会人入力シート!K6</f>
        <v>0</v>
      </c>
      <c r="J109" s="547"/>
      <c r="K109" s="547"/>
      <c r="L109" s="547"/>
      <c r="M109" s="547"/>
      <c r="N109" s="547"/>
    </row>
    <row r="110" spans="1:14" ht="18" customHeight="1">
      <c r="I110" s="101"/>
      <c r="J110" s="101"/>
      <c r="K110" s="101"/>
      <c r="L110" s="101"/>
    </row>
    <row r="111" spans="1:14" ht="18" customHeight="1">
      <c r="G111" s="90" t="s">
        <v>174</v>
      </c>
      <c r="I111" s="100">
        <f>開票立会人入力シート!H6</f>
        <v>0</v>
      </c>
      <c r="J111" s="101"/>
      <c r="K111" s="100">
        <f>開票立会人入力シート!J6</f>
        <v>0</v>
      </c>
    </row>
    <row r="112" spans="1:14" ht="18" customHeight="1">
      <c r="I112" s="100"/>
      <c r="J112" s="101"/>
      <c r="K112" s="101"/>
    </row>
    <row r="113" spans="1:14" ht="18" customHeight="1">
      <c r="G113" s="90" t="s">
        <v>409</v>
      </c>
      <c r="I113" s="100">
        <f>開票立会人入力シート!G6</f>
        <v>0</v>
      </c>
      <c r="J113" s="100"/>
      <c r="K113" s="100">
        <f>開票立会人入力シート!I6</f>
        <v>0</v>
      </c>
    </row>
    <row r="114" spans="1:14">
      <c r="I114" s="100"/>
      <c r="J114" s="100"/>
      <c r="K114" s="100"/>
    </row>
    <row r="115" spans="1:14">
      <c r="H115" s="102" t="s">
        <v>30</v>
      </c>
      <c r="I115" s="548" t="e">
        <f>開票立会人入力シート!R6</f>
        <v>#VALUE!</v>
      </c>
      <c r="J115" s="549"/>
      <c r="K115" s="549"/>
      <c r="L115" s="102" t="s">
        <v>429</v>
      </c>
      <c r="M115" s="103"/>
    </row>
    <row r="117" spans="1:14">
      <c r="A117" s="192"/>
      <c r="B117" s="192"/>
      <c r="C117" s="192"/>
      <c r="D117" s="192"/>
      <c r="E117" s="192"/>
      <c r="F117" s="192"/>
      <c r="G117" s="184"/>
      <c r="H117" s="192"/>
      <c r="I117" s="192"/>
      <c r="J117" s="192"/>
      <c r="K117" s="192"/>
      <c r="L117" s="192"/>
      <c r="M117" s="192"/>
      <c r="N117" s="192"/>
    </row>
    <row r="119" spans="1:14">
      <c r="A119" s="90" t="s">
        <v>427</v>
      </c>
      <c r="C119" s="100" t="str">
        <f>入力シート!C1</f>
        <v>令和8年2月8日執行衆議院小選挙区選出議員選挙</v>
      </c>
    </row>
    <row r="120" spans="1:14">
      <c r="C120" s="191" t="str">
        <f>開票立会人入力シート!B4</f>
        <v>青森県第１区</v>
      </c>
      <c r="D120" s="204"/>
    </row>
    <row r="121" spans="1:14">
      <c r="C121" s="100"/>
    </row>
    <row r="122" spans="1:14">
      <c r="A122" s="192"/>
      <c r="B122" s="192"/>
      <c r="C122" s="192"/>
      <c r="D122" s="192"/>
      <c r="E122" s="192"/>
      <c r="F122" s="192"/>
      <c r="G122" s="184"/>
      <c r="H122" s="192"/>
      <c r="I122" s="192"/>
      <c r="J122" s="184"/>
      <c r="K122" s="192"/>
      <c r="L122" s="192"/>
      <c r="M122" s="192"/>
      <c r="N122" s="192"/>
    </row>
    <row r="123" spans="1:14" ht="21" customHeight="1">
      <c r="A123" s="90" t="s">
        <v>437</v>
      </c>
      <c r="F123" s="100" t="str">
        <f>開票立会人入力シート!D6</f>
        <v>平内町</v>
      </c>
      <c r="G123" s="101"/>
      <c r="H123" s="90" t="s">
        <v>438</v>
      </c>
      <c r="J123" s="101"/>
    </row>
    <row r="124" spans="1:14">
      <c r="A124" s="192"/>
      <c r="B124" s="192"/>
      <c r="C124" s="192"/>
      <c r="D124" s="192"/>
      <c r="E124" s="192"/>
      <c r="F124" s="192"/>
      <c r="G124" s="184"/>
      <c r="H124" s="192"/>
      <c r="I124" s="192"/>
      <c r="J124" s="184"/>
      <c r="K124" s="192"/>
      <c r="L124" s="192"/>
      <c r="M124" s="192"/>
      <c r="N124" s="192"/>
    </row>
    <row r="126" spans="1:14">
      <c r="A126" s="90" t="s">
        <v>431</v>
      </c>
    </row>
    <row r="129" spans="1:14">
      <c r="B129" s="444">
        <f>開票立会人入力シート!E6</f>
        <v>0</v>
      </c>
      <c r="C129" s="444"/>
      <c r="D129" s="444"/>
      <c r="E129" s="444"/>
    </row>
    <row r="132" spans="1:14" ht="21" customHeight="1">
      <c r="D132" s="243"/>
      <c r="F132" s="193" t="s">
        <v>854</v>
      </c>
      <c r="G132" s="184" t="str">
        <f>入力シート!C2</f>
        <v>青森県第１区</v>
      </c>
      <c r="I132" s="184"/>
      <c r="J132" s="192" t="s">
        <v>413</v>
      </c>
      <c r="K132" s="184"/>
      <c r="L132" s="184"/>
      <c r="M132" s="184"/>
      <c r="N132" s="184"/>
    </row>
    <row r="133" spans="1:14">
      <c r="B133" s="113"/>
      <c r="C133" s="113"/>
      <c r="E133" s="193" t="s">
        <v>938</v>
      </c>
      <c r="F133" s="184">
        <f>入力シート!C9</f>
        <v>0</v>
      </c>
      <c r="I133" s="100"/>
      <c r="J133" s="192" t="s">
        <v>175</v>
      </c>
    </row>
    <row r="134" spans="1:14">
      <c r="B134" s="113"/>
      <c r="C134" s="241"/>
    </row>
    <row r="135" spans="1:14" ht="21" customHeight="1">
      <c r="B135" s="113"/>
      <c r="C135" s="113"/>
      <c r="E135" s="196" t="s">
        <v>939</v>
      </c>
      <c r="G135" s="92"/>
      <c r="H135" s="204">
        <f>入力シート!C18</f>
        <v>0</v>
      </c>
      <c r="I135" s="184"/>
      <c r="J135" s="184">
        <f>入力シート!C20</f>
        <v>0</v>
      </c>
      <c r="K135" s="184"/>
      <c r="L135" s="184"/>
      <c r="M135" s="192"/>
    </row>
    <row r="136" spans="1:14">
      <c r="A136" s="192"/>
      <c r="B136" s="192"/>
      <c r="C136" s="192"/>
      <c r="D136" s="244"/>
      <c r="E136" s="244"/>
      <c r="F136" s="239"/>
      <c r="G136" s="244"/>
      <c r="H136" s="192"/>
      <c r="I136" s="192"/>
      <c r="J136" s="192"/>
      <c r="K136" s="195"/>
      <c r="L136" s="195"/>
      <c r="M136" s="192"/>
      <c r="N136" s="192"/>
    </row>
    <row r="137" spans="1:14">
      <c r="A137" s="192"/>
      <c r="B137" s="192"/>
      <c r="C137" s="192"/>
      <c r="D137" s="244"/>
      <c r="E137" s="244"/>
      <c r="F137" s="239"/>
      <c r="G137" s="244"/>
      <c r="H137" s="192"/>
      <c r="I137" s="192"/>
      <c r="J137" s="192"/>
      <c r="K137" s="195"/>
      <c r="L137" s="195"/>
      <c r="M137" s="192"/>
      <c r="N137" s="192"/>
    </row>
    <row r="138" spans="1:14">
      <c r="B138" s="550" t="str">
        <f>開票立会人入力シート!C6</f>
        <v>平内町</v>
      </c>
      <c r="C138" s="550"/>
      <c r="D138" s="109" t="s">
        <v>444</v>
      </c>
      <c r="E138" s="92"/>
      <c r="F138" s="93"/>
      <c r="G138" s="92"/>
      <c r="H138" s="99" t="s">
        <v>390</v>
      </c>
      <c r="J138" s="100"/>
      <c r="L138" s="100"/>
    </row>
    <row r="139" spans="1:14">
      <c r="A139" s="96"/>
    </row>
    <row r="140" spans="1:14">
      <c r="A140" s="96"/>
    </row>
    <row r="141" spans="1:14">
      <c r="M141" s="97"/>
    </row>
    <row r="144" spans="1:14">
      <c r="A144" s="113" t="s">
        <v>1037</v>
      </c>
    </row>
    <row r="145" spans="1:14">
      <c r="A145" s="113" t="s">
        <v>1038</v>
      </c>
      <c r="B145" s="113"/>
      <c r="C145" s="113"/>
      <c r="D145" s="113"/>
      <c r="E145" s="113"/>
      <c r="F145" s="113"/>
      <c r="G145" s="113"/>
      <c r="H145" s="113"/>
      <c r="I145" s="113"/>
      <c r="J145" s="113"/>
      <c r="K145" s="113"/>
      <c r="L145" s="113"/>
      <c r="M145" s="113"/>
      <c r="N145" s="113"/>
    </row>
    <row r="146" spans="1:14">
      <c r="A146" s="113" t="s">
        <v>1039</v>
      </c>
      <c r="B146" s="113"/>
      <c r="C146" s="113"/>
      <c r="D146" s="113"/>
      <c r="E146" s="113"/>
      <c r="F146" s="113"/>
      <c r="G146" s="113"/>
      <c r="H146" s="113"/>
      <c r="I146" s="113"/>
      <c r="J146" s="113"/>
      <c r="K146" s="113"/>
      <c r="L146" s="113"/>
      <c r="M146" s="113"/>
      <c r="N146" s="113"/>
    </row>
    <row r="147" spans="1:14">
      <c r="A147" s="113" t="s">
        <v>1040</v>
      </c>
      <c r="B147" s="113"/>
      <c r="C147" s="113"/>
      <c r="D147" s="113"/>
      <c r="E147" s="113"/>
      <c r="F147" s="113"/>
      <c r="G147" s="113"/>
      <c r="H147" s="113"/>
      <c r="I147" s="113"/>
      <c r="J147" s="113"/>
      <c r="K147" s="113"/>
      <c r="L147" s="113"/>
      <c r="M147" s="113"/>
      <c r="N147" s="113"/>
    </row>
    <row r="148" spans="1:14">
      <c r="N148" s="193" t="s">
        <v>940</v>
      </c>
    </row>
    <row r="152" spans="1:14" ht="28">
      <c r="A152" s="539" t="s">
        <v>436</v>
      </c>
      <c r="B152" s="539"/>
      <c r="C152" s="539"/>
      <c r="D152" s="539"/>
      <c r="E152" s="539"/>
      <c r="F152" s="539"/>
      <c r="G152" s="539"/>
      <c r="H152" s="539"/>
      <c r="I152" s="539"/>
      <c r="J152" s="539"/>
      <c r="K152" s="539"/>
      <c r="L152" s="539"/>
      <c r="M152" s="539"/>
      <c r="N152" s="539"/>
    </row>
    <row r="156" spans="1:14">
      <c r="G156" s="90" t="s">
        <v>426</v>
      </c>
    </row>
    <row r="158" spans="1:14" ht="18" customHeight="1">
      <c r="G158" s="90" t="s">
        <v>408</v>
      </c>
      <c r="I158" s="547">
        <f>開票立会人入力シート!K7</f>
        <v>0</v>
      </c>
      <c r="J158" s="547"/>
      <c r="K158" s="547"/>
      <c r="L158" s="547"/>
      <c r="M158" s="547"/>
      <c r="N158" s="547"/>
    </row>
    <row r="159" spans="1:14" ht="18" customHeight="1">
      <c r="I159" s="101"/>
      <c r="J159" s="101"/>
      <c r="K159" s="101"/>
      <c r="L159" s="101"/>
    </row>
    <row r="160" spans="1:14" ht="18" customHeight="1">
      <c r="G160" s="90" t="s">
        <v>174</v>
      </c>
      <c r="I160" s="100">
        <f>開票立会人入力シート!H7</f>
        <v>0</v>
      </c>
      <c r="J160" s="101"/>
      <c r="K160" s="100">
        <f>開票立会人入力シート!J7</f>
        <v>0</v>
      </c>
    </row>
    <row r="161" spans="1:14" ht="18" customHeight="1">
      <c r="I161" s="100"/>
      <c r="J161" s="101"/>
      <c r="K161" s="101"/>
    </row>
    <row r="162" spans="1:14" ht="18" customHeight="1">
      <c r="G162" s="90" t="s">
        <v>409</v>
      </c>
      <c r="I162" s="100">
        <f>開票立会人入力シート!G7</f>
        <v>0</v>
      </c>
      <c r="J162" s="100"/>
      <c r="K162" s="100">
        <f>開票立会人入力シート!I7</f>
        <v>0</v>
      </c>
    </row>
    <row r="163" spans="1:14">
      <c r="I163" s="100"/>
      <c r="J163" s="100"/>
      <c r="K163" s="100"/>
    </row>
    <row r="164" spans="1:14">
      <c r="H164" s="102" t="s">
        <v>30</v>
      </c>
      <c r="I164" s="548" t="e">
        <f>開票立会人入力シート!R7</f>
        <v>#VALUE!</v>
      </c>
      <c r="J164" s="549"/>
      <c r="K164" s="549"/>
      <c r="L164" s="102" t="s">
        <v>429</v>
      </c>
      <c r="M164" s="103"/>
    </row>
    <row r="166" spans="1:14" s="192" customFormat="1">
      <c r="G166" s="184"/>
    </row>
    <row r="168" spans="1:14">
      <c r="A168" s="90" t="s">
        <v>427</v>
      </c>
      <c r="C168" s="100" t="str">
        <f>入力シート!C1</f>
        <v>令和8年2月8日執行衆議院小選挙区選出議員選挙</v>
      </c>
    </row>
    <row r="169" spans="1:14">
      <c r="C169" s="191" t="str">
        <f>開票立会人入力シート!B4</f>
        <v>青森県第１区</v>
      </c>
      <c r="D169" s="204"/>
    </row>
    <row r="170" spans="1:14">
      <c r="C170" s="100"/>
    </row>
    <row r="171" spans="1:14">
      <c r="A171" s="192"/>
      <c r="B171" s="192"/>
      <c r="C171" s="192"/>
      <c r="D171" s="192"/>
      <c r="E171" s="192"/>
      <c r="F171" s="192"/>
      <c r="G171" s="184"/>
      <c r="H171" s="192"/>
      <c r="I171" s="192"/>
      <c r="J171" s="184"/>
      <c r="K171" s="192"/>
      <c r="L171" s="192"/>
      <c r="M171" s="192"/>
      <c r="N171" s="192"/>
    </row>
    <row r="172" spans="1:14" ht="21" customHeight="1">
      <c r="A172" s="90" t="s">
        <v>437</v>
      </c>
      <c r="F172" s="100" t="str">
        <f>開票立会人入力シート!D7</f>
        <v>今別町</v>
      </c>
      <c r="G172" s="101"/>
      <c r="H172" s="90" t="s">
        <v>438</v>
      </c>
      <c r="J172" s="101"/>
    </row>
    <row r="173" spans="1:14">
      <c r="A173" s="192"/>
      <c r="B173" s="192"/>
      <c r="C173" s="192"/>
      <c r="D173" s="192"/>
      <c r="E173" s="192"/>
      <c r="F173" s="192"/>
      <c r="G173" s="184"/>
      <c r="H173" s="192"/>
      <c r="I173" s="192"/>
      <c r="J173" s="184"/>
      <c r="K173" s="192"/>
      <c r="L173" s="192"/>
      <c r="M173" s="192"/>
      <c r="N173" s="192"/>
    </row>
    <row r="175" spans="1:14">
      <c r="A175" s="90" t="s">
        <v>431</v>
      </c>
    </row>
    <row r="178" spans="1:14">
      <c r="B178" s="444">
        <f>開票立会人入力シート!E7</f>
        <v>0</v>
      </c>
      <c r="C178" s="444"/>
      <c r="D178" s="444"/>
      <c r="E178" s="444"/>
    </row>
    <row r="181" spans="1:14" ht="21" customHeight="1">
      <c r="D181" s="243"/>
      <c r="F181" s="193" t="s">
        <v>854</v>
      </c>
      <c r="G181" s="184" t="str">
        <f>入力シート!C2</f>
        <v>青森県第１区</v>
      </c>
      <c r="I181" s="184"/>
      <c r="J181" s="192" t="s">
        <v>413</v>
      </c>
      <c r="K181" s="184"/>
      <c r="L181" s="184"/>
      <c r="M181" s="184"/>
      <c r="N181" s="184"/>
    </row>
    <row r="182" spans="1:14">
      <c r="B182" s="113"/>
      <c r="C182" s="113"/>
      <c r="E182" s="193" t="s">
        <v>938</v>
      </c>
      <c r="F182" s="184">
        <f>入力シート!C9</f>
        <v>0</v>
      </c>
      <c r="I182" s="100"/>
      <c r="J182" s="192" t="s">
        <v>175</v>
      </c>
    </row>
    <row r="183" spans="1:14">
      <c r="B183" s="113"/>
      <c r="C183" s="241"/>
    </row>
    <row r="184" spans="1:14" ht="21" customHeight="1">
      <c r="B184" s="113"/>
      <c r="C184" s="113"/>
      <c r="E184" s="196" t="s">
        <v>939</v>
      </c>
      <c r="G184" s="92"/>
      <c r="H184" s="204">
        <f>入力シート!C18</f>
        <v>0</v>
      </c>
      <c r="I184" s="184"/>
      <c r="J184" s="184">
        <f>入力シート!C20</f>
        <v>0</v>
      </c>
      <c r="K184" s="184"/>
      <c r="L184" s="184"/>
      <c r="M184" s="192"/>
    </row>
    <row r="185" spans="1:14">
      <c r="A185" s="192"/>
      <c r="B185" s="192"/>
      <c r="C185" s="192"/>
      <c r="D185" s="244"/>
      <c r="E185" s="244"/>
      <c r="F185" s="239"/>
      <c r="G185" s="244"/>
      <c r="H185" s="192"/>
      <c r="I185" s="192"/>
      <c r="J185" s="192"/>
      <c r="K185" s="195"/>
      <c r="L185" s="195"/>
      <c r="M185" s="192"/>
      <c r="N185" s="192"/>
    </row>
    <row r="186" spans="1:14">
      <c r="A186" s="192"/>
      <c r="B186" s="192"/>
      <c r="C186" s="192"/>
      <c r="D186" s="244"/>
      <c r="E186" s="244"/>
      <c r="F186" s="239"/>
      <c r="G186" s="244"/>
      <c r="H186" s="192"/>
      <c r="I186" s="192"/>
      <c r="J186" s="192"/>
      <c r="K186" s="195"/>
      <c r="L186" s="195"/>
      <c r="M186" s="192"/>
      <c r="N186" s="192"/>
    </row>
    <row r="187" spans="1:14">
      <c r="B187" s="550" t="str">
        <f>開票立会人入力シート!C7</f>
        <v>今別町</v>
      </c>
      <c r="C187" s="550"/>
      <c r="D187" s="109" t="s">
        <v>444</v>
      </c>
      <c r="E187" s="92"/>
      <c r="F187" s="93"/>
      <c r="G187" s="92"/>
      <c r="H187" s="99" t="s">
        <v>390</v>
      </c>
      <c r="J187" s="100"/>
      <c r="L187" s="100"/>
    </row>
    <row r="188" spans="1:14">
      <c r="A188" s="96"/>
    </row>
    <row r="189" spans="1:14">
      <c r="A189" s="96"/>
    </row>
    <row r="190" spans="1:14">
      <c r="M190" s="97"/>
    </row>
    <row r="193" spans="1:14">
      <c r="A193" s="113" t="s">
        <v>1037</v>
      </c>
    </row>
    <row r="194" spans="1:14">
      <c r="A194" s="113" t="s">
        <v>1038</v>
      </c>
      <c r="B194" s="113"/>
      <c r="C194" s="113"/>
      <c r="D194" s="113"/>
      <c r="E194" s="113"/>
      <c r="F194" s="113"/>
      <c r="G194" s="113"/>
      <c r="H194" s="113"/>
      <c r="I194" s="113"/>
      <c r="J194" s="113"/>
      <c r="K194" s="113"/>
      <c r="L194" s="113"/>
      <c r="M194" s="113"/>
      <c r="N194" s="113"/>
    </row>
    <row r="195" spans="1:14">
      <c r="A195" s="113" t="s">
        <v>1039</v>
      </c>
      <c r="B195" s="113"/>
      <c r="C195" s="113"/>
      <c r="D195" s="113"/>
      <c r="E195" s="113"/>
      <c r="F195" s="113"/>
      <c r="G195" s="113"/>
      <c r="H195" s="113"/>
      <c r="I195" s="113"/>
      <c r="J195" s="113"/>
      <c r="K195" s="113"/>
      <c r="L195" s="113"/>
      <c r="M195" s="113"/>
      <c r="N195" s="113"/>
    </row>
    <row r="196" spans="1:14">
      <c r="A196" s="113" t="s">
        <v>1040</v>
      </c>
      <c r="B196" s="113"/>
      <c r="C196" s="113"/>
      <c r="D196" s="113"/>
      <c r="E196" s="113"/>
      <c r="F196" s="113"/>
      <c r="G196" s="113"/>
      <c r="H196" s="113"/>
      <c r="I196" s="113"/>
      <c r="J196" s="113"/>
      <c r="K196" s="113"/>
      <c r="L196" s="113"/>
      <c r="M196" s="113"/>
      <c r="N196" s="113"/>
    </row>
    <row r="197" spans="1:14">
      <c r="N197" s="193" t="s">
        <v>940</v>
      </c>
    </row>
    <row r="201" spans="1:14" ht="28">
      <c r="A201" s="539" t="s">
        <v>436</v>
      </c>
      <c r="B201" s="539"/>
      <c r="C201" s="539"/>
      <c r="D201" s="539"/>
      <c r="E201" s="539"/>
      <c r="F201" s="539"/>
      <c r="G201" s="539"/>
      <c r="H201" s="539"/>
      <c r="I201" s="539"/>
      <c r="J201" s="539"/>
      <c r="K201" s="539"/>
      <c r="L201" s="539"/>
      <c r="M201" s="539"/>
      <c r="N201" s="539"/>
    </row>
    <row r="205" spans="1:14">
      <c r="G205" s="90" t="s">
        <v>426</v>
      </c>
    </row>
    <row r="207" spans="1:14" ht="18" customHeight="1">
      <c r="G207" s="90" t="s">
        <v>408</v>
      </c>
      <c r="I207" s="547">
        <f>開票立会人入力シート!K8</f>
        <v>0</v>
      </c>
      <c r="J207" s="547"/>
      <c r="K207" s="547"/>
      <c r="L207" s="547"/>
      <c r="M207" s="547"/>
      <c r="N207" s="547"/>
    </row>
    <row r="208" spans="1:14" ht="18" customHeight="1">
      <c r="I208" s="101"/>
      <c r="J208" s="101"/>
      <c r="K208" s="101"/>
      <c r="L208" s="101"/>
    </row>
    <row r="209" spans="1:14" ht="18" customHeight="1">
      <c r="G209" s="90" t="s">
        <v>174</v>
      </c>
      <c r="I209" s="100">
        <f>開票立会人入力シート!H8</f>
        <v>0</v>
      </c>
      <c r="J209" s="101"/>
      <c r="K209" s="100">
        <f>開票立会人入力シート!J8</f>
        <v>0</v>
      </c>
    </row>
    <row r="210" spans="1:14" ht="18" customHeight="1">
      <c r="I210" s="100"/>
      <c r="J210" s="101"/>
      <c r="K210" s="101"/>
    </row>
    <row r="211" spans="1:14" ht="18" customHeight="1">
      <c r="G211" s="90" t="s">
        <v>409</v>
      </c>
      <c r="I211" s="100">
        <f>開票立会人入力シート!G8</f>
        <v>0</v>
      </c>
      <c r="J211" s="100"/>
      <c r="K211" s="100">
        <f>開票立会人入力シート!I8</f>
        <v>0</v>
      </c>
    </row>
    <row r="212" spans="1:14">
      <c r="I212" s="100"/>
      <c r="J212" s="100"/>
      <c r="K212" s="100"/>
    </row>
    <row r="213" spans="1:14">
      <c r="H213" s="102" t="s">
        <v>30</v>
      </c>
      <c r="I213" s="548" t="e">
        <f>開票立会人入力シート!R8</f>
        <v>#VALUE!</v>
      </c>
      <c r="J213" s="549"/>
      <c r="K213" s="549"/>
      <c r="L213" s="102" t="s">
        <v>429</v>
      </c>
      <c r="M213" s="103"/>
    </row>
    <row r="215" spans="1:14">
      <c r="A215" s="192"/>
      <c r="B215" s="192"/>
      <c r="C215" s="192"/>
      <c r="D215" s="192"/>
      <c r="E215" s="192"/>
      <c r="F215" s="192"/>
      <c r="G215" s="184"/>
      <c r="H215" s="192"/>
      <c r="I215" s="192"/>
      <c r="J215" s="192"/>
      <c r="K215" s="192"/>
      <c r="L215" s="192"/>
      <c r="M215" s="192"/>
      <c r="N215" s="192"/>
    </row>
    <row r="217" spans="1:14">
      <c r="A217" s="90" t="s">
        <v>427</v>
      </c>
      <c r="C217" s="100" t="str">
        <f>入力シート!C1</f>
        <v>令和8年2月8日執行衆議院小選挙区選出議員選挙</v>
      </c>
    </row>
    <row r="218" spans="1:14">
      <c r="C218" s="191" t="str">
        <f>開票立会人入力シート!B4</f>
        <v>青森県第１区</v>
      </c>
      <c r="D218" s="204"/>
    </row>
    <row r="219" spans="1:14">
      <c r="C219" s="100"/>
    </row>
    <row r="220" spans="1:14">
      <c r="A220" s="192"/>
      <c r="B220" s="192"/>
      <c r="C220" s="192"/>
      <c r="D220" s="192"/>
      <c r="E220" s="192"/>
      <c r="F220" s="192"/>
      <c r="G220" s="184"/>
      <c r="H220" s="192"/>
      <c r="I220" s="192"/>
      <c r="J220" s="184"/>
      <c r="K220" s="192"/>
      <c r="L220" s="192"/>
      <c r="M220" s="192"/>
      <c r="N220" s="192"/>
    </row>
    <row r="221" spans="1:14" ht="21" customHeight="1">
      <c r="A221" s="90" t="s">
        <v>437</v>
      </c>
      <c r="F221" s="100" t="str">
        <f>開票立会人入力シート!D8</f>
        <v>蓬田村</v>
      </c>
      <c r="G221" s="101"/>
      <c r="H221" s="90" t="s">
        <v>438</v>
      </c>
      <c r="J221" s="101"/>
    </row>
    <row r="222" spans="1:14">
      <c r="A222" s="192"/>
      <c r="B222" s="192"/>
      <c r="C222" s="192"/>
      <c r="D222" s="192"/>
      <c r="E222" s="192"/>
      <c r="F222" s="192"/>
      <c r="G222" s="184"/>
      <c r="H222" s="192"/>
      <c r="I222" s="192"/>
      <c r="J222" s="184"/>
      <c r="K222" s="192"/>
      <c r="L222" s="192"/>
      <c r="M222" s="192"/>
      <c r="N222" s="192"/>
    </row>
    <row r="224" spans="1:14">
      <c r="A224" s="90" t="s">
        <v>431</v>
      </c>
    </row>
    <row r="227" spans="1:14">
      <c r="B227" s="444">
        <f>開票立会人入力シート!E7</f>
        <v>0</v>
      </c>
      <c r="C227" s="444"/>
      <c r="D227" s="444"/>
      <c r="E227" s="444"/>
    </row>
    <row r="230" spans="1:14" ht="21" customHeight="1">
      <c r="D230" s="243"/>
      <c r="F230" s="193" t="s">
        <v>854</v>
      </c>
      <c r="G230" s="184" t="str">
        <f>入力シート!C2</f>
        <v>青森県第１区</v>
      </c>
      <c r="I230" s="184"/>
      <c r="J230" s="192" t="s">
        <v>413</v>
      </c>
      <c r="K230" s="184"/>
      <c r="L230" s="184"/>
      <c r="M230" s="184"/>
      <c r="N230" s="184"/>
    </row>
    <row r="231" spans="1:14">
      <c r="B231" s="113"/>
      <c r="C231" s="113"/>
      <c r="E231" s="193" t="s">
        <v>938</v>
      </c>
      <c r="F231" s="184">
        <f>入力シート!C9</f>
        <v>0</v>
      </c>
      <c r="I231" s="100"/>
      <c r="J231" s="192" t="s">
        <v>175</v>
      </c>
    </row>
    <row r="232" spans="1:14">
      <c r="B232" s="113"/>
      <c r="C232" s="241"/>
    </row>
    <row r="233" spans="1:14" ht="21" customHeight="1">
      <c r="B233" s="113"/>
      <c r="C233" s="113"/>
      <c r="E233" s="196" t="s">
        <v>939</v>
      </c>
      <c r="G233" s="92"/>
      <c r="H233" s="204">
        <f>入力シート!C18</f>
        <v>0</v>
      </c>
      <c r="I233" s="184"/>
      <c r="J233" s="184">
        <f>入力シート!C20</f>
        <v>0</v>
      </c>
      <c r="K233" s="184"/>
      <c r="L233" s="184"/>
      <c r="M233" s="192"/>
    </row>
    <row r="234" spans="1:14">
      <c r="A234" s="192"/>
      <c r="B234" s="192"/>
      <c r="C234" s="192"/>
      <c r="D234" s="244"/>
      <c r="E234" s="244"/>
      <c r="F234" s="239"/>
      <c r="G234" s="244"/>
      <c r="H234" s="192"/>
      <c r="I234" s="192"/>
      <c r="J234" s="192"/>
      <c r="K234" s="195"/>
      <c r="L234" s="195"/>
      <c r="M234" s="192"/>
      <c r="N234" s="192"/>
    </row>
    <row r="235" spans="1:14">
      <c r="A235" s="192"/>
      <c r="B235" s="192"/>
      <c r="C235" s="192"/>
      <c r="D235" s="244"/>
      <c r="E235" s="244"/>
      <c r="F235" s="239"/>
      <c r="G235" s="244"/>
      <c r="H235" s="192"/>
      <c r="I235" s="192"/>
      <c r="J235" s="192"/>
      <c r="K235" s="195"/>
      <c r="L235" s="195"/>
      <c r="M235" s="192"/>
      <c r="N235" s="192"/>
    </row>
    <row r="236" spans="1:14">
      <c r="B236" s="550" t="str">
        <f>開票立会人入力シート!C8</f>
        <v>蓬田村</v>
      </c>
      <c r="C236" s="550"/>
      <c r="D236" s="109" t="s">
        <v>444</v>
      </c>
      <c r="E236" s="92"/>
      <c r="F236" s="93"/>
      <c r="G236" s="92"/>
      <c r="H236" s="99" t="s">
        <v>390</v>
      </c>
      <c r="J236" s="100"/>
      <c r="L236" s="100"/>
    </row>
    <row r="237" spans="1:14">
      <c r="A237" s="96"/>
    </row>
    <row r="238" spans="1:14">
      <c r="A238" s="96"/>
    </row>
    <row r="239" spans="1:14">
      <c r="M239" s="97"/>
    </row>
    <row r="242" spans="1:14">
      <c r="A242" s="113" t="s">
        <v>1037</v>
      </c>
    </row>
    <row r="243" spans="1:14">
      <c r="A243" s="113" t="s">
        <v>1038</v>
      </c>
      <c r="B243" s="113"/>
      <c r="C243" s="113"/>
      <c r="D243" s="113"/>
      <c r="E243" s="113"/>
      <c r="F243" s="113"/>
      <c r="G243" s="113"/>
      <c r="H243" s="113"/>
      <c r="I243" s="113"/>
      <c r="J243" s="113"/>
      <c r="K243" s="113"/>
      <c r="L243" s="113"/>
      <c r="M243" s="113"/>
      <c r="N243" s="113"/>
    </row>
    <row r="244" spans="1:14">
      <c r="A244" s="113" t="s">
        <v>1039</v>
      </c>
      <c r="B244" s="113"/>
      <c r="C244" s="113"/>
      <c r="D244" s="113"/>
      <c r="E244" s="113"/>
      <c r="F244" s="113"/>
      <c r="G244" s="113"/>
      <c r="H244" s="113"/>
      <c r="I244" s="113"/>
      <c r="J244" s="113"/>
      <c r="K244" s="113"/>
      <c r="L244" s="113"/>
      <c r="M244" s="113"/>
      <c r="N244" s="113"/>
    </row>
    <row r="245" spans="1:14">
      <c r="A245" s="113" t="s">
        <v>1040</v>
      </c>
      <c r="B245" s="113"/>
      <c r="C245" s="113"/>
      <c r="D245" s="113"/>
      <c r="E245" s="113"/>
      <c r="F245" s="113"/>
      <c r="G245" s="113"/>
      <c r="H245" s="113"/>
      <c r="I245" s="113"/>
      <c r="J245" s="113"/>
      <c r="K245" s="113"/>
      <c r="L245" s="113"/>
      <c r="M245" s="113"/>
      <c r="N245" s="113"/>
    </row>
    <row r="246" spans="1:14">
      <c r="N246" s="193" t="s">
        <v>940</v>
      </c>
    </row>
    <row r="250" spans="1:14" ht="28">
      <c r="A250" s="539" t="s">
        <v>436</v>
      </c>
      <c r="B250" s="539"/>
      <c r="C250" s="539"/>
      <c r="D250" s="539"/>
      <c r="E250" s="539"/>
      <c r="F250" s="539"/>
      <c r="G250" s="539"/>
      <c r="H250" s="539"/>
      <c r="I250" s="539"/>
      <c r="J250" s="539"/>
      <c r="K250" s="539"/>
      <c r="L250" s="539"/>
      <c r="M250" s="539"/>
      <c r="N250" s="539"/>
    </row>
    <row r="254" spans="1:14">
      <c r="G254" s="90" t="s">
        <v>426</v>
      </c>
    </row>
    <row r="256" spans="1:14" ht="18" customHeight="1">
      <c r="G256" s="90" t="s">
        <v>408</v>
      </c>
      <c r="H256" s="101"/>
      <c r="I256" s="547">
        <f>開票立会人入力シート!K9</f>
        <v>0</v>
      </c>
      <c r="J256" s="547"/>
      <c r="K256" s="547"/>
      <c r="L256" s="547"/>
      <c r="M256" s="547"/>
      <c r="N256" s="547"/>
    </row>
    <row r="257" spans="1:14" ht="18" customHeight="1">
      <c r="H257" s="101"/>
      <c r="I257" s="101"/>
      <c r="J257" s="101"/>
      <c r="K257" s="101"/>
    </row>
    <row r="258" spans="1:14" ht="18" customHeight="1">
      <c r="G258" s="90" t="s">
        <v>174</v>
      </c>
      <c r="H258" s="101"/>
      <c r="I258" s="100">
        <f>開票立会人入力シート!H9</f>
        <v>0</v>
      </c>
      <c r="J258" s="101"/>
      <c r="K258" s="100">
        <f>開票立会人入力シート!J9</f>
        <v>0</v>
      </c>
    </row>
    <row r="259" spans="1:14" ht="18" customHeight="1">
      <c r="H259" s="101"/>
      <c r="I259" s="100"/>
      <c r="J259" s="101"/>
      <c r="K259" s="101"/>
    </row>
    <row r="260" spans="1:14" ht="18" customHeight="1">
      <c r="G260" s="90" t="s">
        <v>409</v>
      </c>
      <c r="I260" s="100">
        <f>開票立会人入力シート!G9</f>
        <v>0</v>
      </c>
      <c r="J260" s="100"/>
      <c r="K260" s="100">
        <f>開票立会人入力シート!I9</f>
        <v>0</v>
      </c>
    </row>
    <row r="261" spans="1:14">
      <c r="I261" s="100"/>
      <c r="J261" s="100"/>
      <c r="K261" s="100"/>
    </row>
    <row r="262" spans="1:14">
      <c r="H262" s="102" t="s">
        <v>30</v>
      </c>
      <c r="I262" s="548" t="e">
        <f>開票立会人入力シート!R9</f>
        <v>#VALUE!</v>
      </c>
      <c r="J262" s="549"/>
      <c r="K262" s="549"/>
      <c r="L262" s="102" t="s">
        <v>429</v>
      </c>
      <c r="M262" s="103"/>
    </row>
    <row r="264" spans="1:14">
      <c r="A264" s="192"/>
      <c r="B264" s="192"/>
      <c r="C264" s="192"/>
      <c r="D264" s="192"/>
      <c r="E264" s="192"/>
      <c r="F264" s="192"/>
      <c r="G264" s="184"/>
      <c r="H264" s="192"/>
      <c r="I264" s="192"/>
      <c r="J264" s="192"/>
      <c r="K264" s="192"/>
      <c r="L264" s="192"/>
      <c r="M264" s="192"/>
      <c r="N264" s="192"/>
    </row>
    <row r="266" spans="1:14">
      <c r="A266" s="90" t="s">
        <v>427</v>
      </c>
      <c r="C266" s="100" t="str">
        <f>入力シート!C1</f>
        <v>令和8年2月8日執行衆議院小選挙区選出議員選挙</v>
      </c>
    </row>
    <row r="267" spans="1:14">
      <c r="C267" s="191" t="str">
        <f>開票立会人入力シート!B4</f>
        <v>青森県第１区</v>
      </c>
      <c r="D267" s="204"/>
    </row>
    <row r="268" spans="1:14">
      <c r="C268" s="100"/>
    </row>
    <row r="269" spans="1:14">
      <c r="A269" s="192"/>
      <c r="B269" s="192"/>
      <c r="C269" s="192"/>
      <c r="D269" s="192"/>
      <c r="E269" s="192"/>
      <c r="F269" s="192"/>
      <c r="G269" s="184"/>
      <c r="H269" s="192"/>
      <c r="I269" s="192"/>
      <c r="J269" s="184"/>
      <c r="K269" s="192"/>
      <c r="L269" s="192"/>
      <c r="M269" s="192"/>
      <c r="N269" s="192"/>
    </row>
    <row r="270" spans="1:14" ht="21" customHeight="1">
      <c r="A270" s="90" t="s">
        <v>437</v>
      </c>
      <c r="F270" s="100" t="str">
        <f>開票立会人入力シート!D9</f>
        <v>外ヶ浜町</v>
      </c>
      <c r="G270" s="101"/>
      <c r="H270" s="90" t="s">
        <v>438</v>
      </c>
      <c r="J270" s="101"/>
    </row>
    <row r="271" spans="1:14" s="192" customFormat="1">
      <c r="G271" s="184"/>
      <c r="J271" s="184"/>
    </row>
    <row r="273" spans="1:14">
      <c r="A273" s="90" t="s">
        <v>431</v>
      </c>
    </row>
    <row r="276" spans="1:14">
      <c r="B276" s="444">
        <f>開票立会人入力シート!E9</f>
        <v>0</v>
      </c>
      <c r="C276" s="444"/>
      <c r="D276" s="444"/>
      <c r="E276" s="444"/>
    </row>
    <row r="279" spans="1:14" ht="21" customHeight="1">
      <c r="D279" s="243"/>
      <c r="F279" s="193" t="s">
        <v>854</v>
      </c>
      <c r="G279" s="184" t="str">
        <f>入力シート!C2</f>
        <v>青森県第１区</v>
      </c>
      <c r="I279" s="184"/>
      <c r="J279" s="192" t="s">
        <v>413</v>
      </c>
      <c r="K279" s="184"/>
      <c r="L279" s="184"/>
      <c r="M279" s="184"/>
      <c r="N279" s="184"/>
    </row>
    <row r="280" spans="1:14">
      <c r="B280" s="113"/>
      <c r="C280" s="113"/>
      <c r="E280" s="193" t="s">
        <v>938</v>
      </c>
      <c r="F280" s="184">
        <f>入力シート!C9</f>
        <v>0</v>
      </c>
      <c r="I280" s="100"/>
      <c r="J280" s="192" t="s">
        <v>175</v>
      </c>
    </row>
    <row r="281" spans="1:14">
      <c r="B281" s="113"/>
      <c r="C281" s="241"/>
    </row>
    <row r="282" spans="1:14" ht="21" customHeight="1">
      <c r="B282" s="113"/>
      <c r="C282" s="113"/>
      <c r="E282" s="196" t="s">
        <v>939</v>
      </c>
      <c r="G282" s="92"/>
      <c r="H282" s="204">
        <f>入力シート!C18</f>
        <v>0</v>
      </c>
      <c r="I282" s="184"/>
      <c r="J282" s="184">
        <f>入力シート!C20</f>
        <v>0</v>
      </c>
      <c r="K282" s="184"/>
      <c r="L282" s="184"/>
      <c r="M282" s="192"/>
    </row>
    <row r="283" spans="1:14">
      <c r="A283" s="192"/>
      <c r="B283" s="192"/>
      <c r="C283" s="192"/>
      <c r="D283" s="244"/>
      <c r="E283" s="244"/>
      <c r="F283" s="239"/>
      <c r="G283" s="244"/>
      <c r="H283" s="192"/>
      <c r="I283" s="192"/>
      <c r="J283" s="192"/>
      <c r="K283" s="195"/>
      <c r="L283" s="195"/>
      <c r="M283" s="192"/>
      <c r="N283" s="192"/>
    </row>
    <row r="284" spans="1:14">
      <c r="A284" s="192"/>
      <c r="B284" s="192"/>
      <c r="C284" s="192"/>
      <c r="D284" s="244"/>
      <c r="E284" s="244"/>
      <c r="F284" s="239"/>
      <c r="G284" s="244"/>
      <c r="H284" s="192"/>
      <c r="I284" s="192"/>
      <c r="J284" s="192"/>
      <c r="K284" s="195"/>
      <c r="L284" s="195"/>
      <c r="M284" s="192"/>
      <c r="N284" s="192"/>
    </row>
    <row r="285" spans="1:14">
      <c r="B285" s="550" t="str">
        <f>開票立会人入力シート!C9</f>
        <v>外ヶ浜町</v>
      </c>
      <c r="C285" s="550"/>
      <c r="D285" s="109" t="s">
        <v>444</v>
      </c>
      <c r="E285" s="92"/>
      <c r="F285" s="93"/>
      <c r="G285" s="92"/>
      <c r="H285" s="99" t="s">
        <v>390</v>
      </c>
      <c r="J285" s="100"/>
      <c r="L285" s="100"/>
    </row>
    <row r="286" spans="1:14">
      <c r="A286" s="96"/>
    </row>
    <row r="287" spans="1:14">
      <c r="A287" s="96"/>
    </row>
    <row r="288" spans="1:14">
      <c r="M288" s="97"/>
    </row>
    <row r="291" spans="1:14">
      <c r="A291" s="113" t="s">
        <v>1037</v>
      </c>
    </row>
    <row r="292" spans="1:14">
      <c r="A292" s="113" t="s">
        <v>1038</v>
      </c>
      <c r="B292" s="113"/>
      <c r="C292" s="113"/>
      <c r="D292" s="113"/>
      <c r="E292" s="113"/>
      <c r="F292" s="113"/>
      <c r="G292" s="113"/>
      <c r="H292" s="113"/>
      <c r="I292" s="113"/>
      <c r="J292" s="113"/>
      <c r="K292" s="113"/>
      <c r="L292" s="113"/>
      <c r="M292" s="113"/>
      <c r="N292" s="113"/>
    </row>
    <row r="293" spans="1:14">
      <c r="A293" s="113" t="s">
        <v>1039</v>
      </c>
      <c r="B293" s="113"/>
      <c r="C293" s="113"/>
      <c r="D293" s="113"/>
      <c r="E293" s="113"/>
      <c r="F293" s="113"/>
      <c r="G293" s="113"/>
      <c r="H293" s="113"/>
      <c r="I293" s="113"/>
      <c r="J293" s="113"/>
      <c r="K293" s="113"/>
      <c r="L293" s="113"/>
      <c r="M293" s="113"/>
      <c r="N293" s="113"/>
    </row>
    <row r="294" spans="1:14">
      <c r="A294" s="113" t="s">
        <v>1040</v>
      </c>
      <c r="B294" s="113"/>
      <c r="C294" s="113"/>
      <c r="D294" s="113"/>
      <c r="E294" s="113"/>
      <c r="F294" s="113"/>
      <c r="G294" s="113"/>
      <c r="H294" s="113"/>
      <c r="I294" s="113"/>
      <c r="J294" s="113"/>
      <c r="K294" s="113"/>
      <c r="L294" s="113"/>
      <c r="M294" s="113"/>
      <c r="N294" s="113"/>
    </row>
    <row r="295" spans="1:14">
      <c r="N295" s="193" t="s">
        <v>940</v>
      </c>
    </row>
    <row r="299" spans="1:14" ht="28">
      <c r="A299" s="539" t="s">
        <v>436</v>
      </c>
      <c r="B299" s="539"/>
      <c r="C299" s="539"/>
      <c r="D299" s="539"/>
      <c r="E299" s="539"/>
      <c r="F299" s="539"/>
      <c r="G299" s="539"/>
      <c r="H299" s="539"/>
      <c r="I299" s="539"/>
      <c r="J299" s="539"/>
      <c r="K299" s="539"/>
      <c r="L299" s="539"/>
      <c r="M299" s="539"/>
      <c r="N299" s="539"/>
    </row>
    <row r="303" spans="1:14">
      <c r="G303" s="90" t="s">
        <v>426</v>
      </c>
    </row>
    <row r="305" spans="1:14" ht="18" customHeight="1">
      <c r="G305" s="90" t="s">
        <v>408</v>
      </c>
      <c r="H305" s="101"/>
      <c r="I305" s="547">
        <f>開票立会人入力シート!K10</f>
        <v>0</v>
      </c>
      <c r="J305" s="547"/>
      <c r="K305" s="547"/>
      <c r="L305" s="547"/>
      <c r="M305" s="547"/>
      <c r="N305" s="547"/>
    </row>
    <row r="306" spans="1:14" ht="18" customHeight="1">
      <c r="H306" s="101"/>
      <c r="I306" s="101"/>
      <c r="J306" s="101"/>
      <c r="K306" s="101"/>
    </row>
    <row r="307" spans="1:14" ht="18" customHeight="1">
      <c r="G307" s="90" t="s">
        <v>174</v>
      </c>
      <c r="H307" s="101"/>
      <c r="I307" s="100">
        <f>開票立会人入力シート!H10</f>
        <v>0</v>
      </c>
      <c r="J307" s="101"/>
      <c r="K307" s="100">
        <f>開票立会人入力シート!J10</f>
        <v>0</v>
      </c>
    </row>
    <row r="308" spans="1:14" ht="18" customHeight="1">
      <c r="H308" s="101"/>
      <c r="I308" s="100"/>
      <c r="J308" s="101"/>
      <c r="K308" s="101"/>
    </row>
    <row r="309" spans="1:14" ht="18" customHeight="1">
      <c r="G309" s="90" t="s">
        <v>409</v>
      </c>
      <c r="I309" s="100">
        <f>開票立会人入力シート!G10</f>
        <v>0</v>
      </c>
      <c r="J309" s="100"/>
      <c r="K309" s="100">
        <f>開票立会人入力シート!I10</f>
        <v>0</v>
      </c>
    </row>
    <row r="310" spans="1:14">
      <c r="I310" s="100"/>
      <c r="J310" s="100"/>
      <c r="K310" s="100"/>
    </row>
    <row r="311" spans="1:14">
      <c r="H311" s="102" t="s">
        <v>30</v>
      </c>
      <c r="I311" s="548" t="e">
        <f>開票立会人入力シート!R10</f>
        <v>#VALUE!</v>
      </c>
      <c r="J311" s="549"/>
      <c r="K311" s="549"/>
      <c r="L311" s="102" t="s">
        <v>429</v>
      </c>
      <c r="M311" s="103"/>
    </row>
    <row r="313" spans="1:14">
      <c r="A313" s="192"/>
      <c r="B313" s="192"/>
      <c r="C313" s="192"/>
      <c r="D313" s="192"/>
      <c r="E313" s="192"/>
      <c r="F313" s="192"/>
      <c r="G313" s="184"/>
      <c r="H313" s="192"/>
      <c r="I313" s="192"/>
      <c r="J313" s="192"/>
      <c r="K313" s="192"/>
      <c r="L313" s="192"/>
      <c r="M313" s="192"/>
      <c r="N313" s="192"/>
    </row>
    <row r="315" spans="1:14">
      <c r="A315" s="90" t="s">
        <v>427</v>
      </c>
      <c r="C315" s="100" t="str">
        <f>入力シート!C1</f>
        <v>令和8年2月8日執行衆議院小選挙区選出議員選挙</v>
      </c>
    </row>
    <row r="316" spans="1:14">
      <c r="C316" s="191" t="str">
        <f>開票立会人入力シート!B4</f>
        <v>青森県第１区</v>
      </c>
      <c r="D316" s="204"/>
    </row>
    <row r="317" spans="1:14">
      <c r="C317" s="100"/>
    </row>
    <row r="318" spans="1:14">
      <c r="A318" s="192"/>
      <c r="B318" s="192"/>
      <c r="C318" s="192"/>
      <c r="D318" s="192"/>
      <c r="E318" s="192"/>
      <c r="F318" s="192"/>
      <c r="G318" s="184"/>
      <c r="H318" s="192"/>
      <c r="I318" s="192"/>
      <c r="J318" s="184"/>
      <c r="K318" s="192"/>
      <c r="L318" s="192"/>
      <c r="M318" s="192"/>
      <c r="N318" s="192"/>
    </row>
    <row r="319" spans="1:14" ht="21" customHeight="1">
      <c r="A319" s="90" t="s">
        <v>437</v>
      </c>
      <c r="F319" s="100" t="str">
        <f>開票立会人入力シート!D10</f>
        <v>野辺地町</v>
      </c>
      <c r="G319" s="101"/>
      <c r="H319" s="90" t="s">
        <v>438</v>
      </c>
      <c r="J319" s="101"/>
    </row>
    <row r="320" spans="1:14">
      <c r="A320" s="192"/>
      <c r="B320" s="192"/>
      <c r="C320" s="192"/>
      <c r="D320" s="192"/>
      <c r="E320" s="192"/>
      <c r="F320" s="192"/>
      <c r="G320" s="184"/>
      <c r="H320" s="192"/>
      <c r="I320" s="192"/>
      <c r="J320" s="184"/>
      <c r="K320" s="192"/>
      <c r="L320" s="192"/>
      <c r="M320" s="192"/>
      <c r="N320" s="192"/>
    </row>
    <row r="322" spans="1:14">
      <c r="A322" s="90" t="s">
        <v>431</v>
      </c>
    </row>
    <row r="325" spans="1:14">
      <c r="B325" s="444">
        <f>開票立会人入力シート!E10</f>
        <v>0</v>
      </c>
      <c r="C325" s="444"/>
      <c r="D325" s="444"/>
      <c r="E325" s="444"/>
    </row>
    <row r="328" spans="1:14" ht="21" customHeight="1">
      <c r="D328" s="243"/>
      <c r="F328" s="193" t="s">
        <v>854</v>
      </c>
      <c r="G328" s="184" t="str">
        <f>入力シート!C2</f>
        <v>青森県第１区</v>
      </c>
      <c r="I328" s="184"/>
      <c r="J328" s="192" t="s">
        <v>413</v>
      </c>
      <c r="K328" s="184"/>
      <c r="L328" s="184"/>
      <c r="M328" s="184"/>
      <c r="N328" s="184"/>
    </row>
    <row r="329" spans="1:14">
      <c r="B329" s="113"/>
      <c r="C329" s="113"/>
      <c r="E329" s="193" t="s">
        <v>938</v>
      </c>
      <c r="F329" s="184">
        <f>入力シート!C93</f>
        <v>0</v>
      </c>
      <c r="I329" s="100"/>
      <c r="J329" s="192" t="s">
        <v>175</v>
      </c>
    </row>
    <row r="330" spans="1:14">
      <c r="B330" s="113"/>
      <c r="C330" s="241"/>
    </row>
    <row r="331" spans="1:14" ht="21" customHeight="1">
      <c r="B331" s="113"/>
      <c r="C331" s="113"/>
      <c r="E331" s="196" t="s">
        <v>939</v>
      </c>
      <c r="G331" s="92"/>
      <c r="H331" s="204">
        <f>入力シート!C18</f>
        <v>0</v>
      </c>
      <c r="I331" s="184"/>
      <c r="J331" s="184">
        <f>入力シート!C20</f>
        <v>0</v>
      </c>
      <c r="K331" s="184"/>
      <c r="L331" s="184"/>
      <c r="M331" s="192"/>
    </row>
    <row r="332" spans="1:14">
      <c r="A332" s="192"/>
      <c r="B332" s="192"/>
      <c r="C332" s="192"/>
      <c r="D332" s="244"/>
      <c r="E332" s="244"/>
      <c r="F332" s="239"/>
      <c r="G332" s="244"/>
      <c r="H332" s="192"/>
      <c r="I332" s="192"/>
      <c r="J332" s="192"/>
      <c r="K332" s="195"/>
      <c r="L332" s="195"/>
      <c r="M332" s="192"/>
      <c r="N332" s="192"/>
    </row>
    <row r="333" spans="1:14">
      <c r="A333" s="192"/>
      <c r="B333" s="192"/>
      <c r="C333" s="192"/>
      <c r="D333" s="244"/>
      <c r="E333" s="244"/>
      <c r="F333" s="239"/>
      <c r="G333" s="244"/>
      <c r="H333" s="192"/>
      <c r="I333" s="192"/>
      <c r="J333" s="192"/>
      <c r="K333" s="195"/>
      <c r="L333" s="195"/>
      <c r="M333" s="192"/>
      <c r="N333" s="192"/>
    </row>
    <row r="334" spans="1:14">
      <c r="B334" s="550" t="str">
        <f>開票立会人入力シート!C10</f>
        <v>野辺地町</v>
      </c>
      <c r="C334" s="550"/>
      <c r="D334" s="109" t="s">
        <v>444</v>
      </c>
      <c r="E334" s="92"/>
      <c r="F334" s="93"/>
      <c r="G334" s="92"/>
      <c r="H334" s="99" t="s">
        <v>390</v>
      </c>
      <c r="J334" s="100"/>
      <c r="L334" s="100"/>
    </row>
    <row r="335" spans="1:14">
      <c r="A335" s="96"/>
    </row>
    <row r="336" spans="1:14">
      <c r="A336" s="96"/>
    </row>
    <row r="337" spans="1:14">
      <c r="M337" s="97"/>
    </row>
    <row r="340" spans="1:14">
      <c r="A340" s="113" t="s">
        <v>1037</v>
      </c>
    </row>
    <row r="341" spans="1:14">
      <c r="A341" s="113" t="s">
        <v>1038</v>
      </c>
      <c r="B341" s="113"/>
      <c r="C341" s="113"/>
      <c r="D341" s="113"/>
      <c r="E341" s="113"/>
      <c r="F341" s="113"/>
      <c r="G341" s="113"/>
      <c r="H341" s="113"/>
      <c r="I341" s="113"/>
      <c r="J341" s="113"/>
      <c r="K341" s="113"/>
      <c r="L341" s="113"/>
      <c r="M341" s="113"/>
      <c r="N341" s="113"/>
    </row>
    <row r="342" spans="1:14">
      <c r="A342" s="113" t="s">
        <v>1039</v>
      </c>
      <c r="B342" s="113"/>
      <c r="C342" s="113"/>
      <c r="D342" s="113"/>
      <c r="E342" s="113"/>
      <c r="F342" s="113"/>
      <c r="G342" s="113"/>
      <c r="H342" s="113"/>
      <c r="I342" s="113"/>
      <c r="J342" s="113"/>
      <c r="K342" s="113"/>
      <c r="L342" s="113"/>
      <c r="M342" s="113"/>
      <c r="N342" s="113"/>
    </row>
    <row r="343" spans="1:14">
      <c r="A343" s="113" t="s">
        <v>1040</v>
      </c>
      <c r="B343" s="113"/>
      <c r="C343" s="113"/>
      <c r="D343" s="113"/>
      <c r="E343" s="113"/>
      <c r="F343" s="113"/>
      <c r="G343" s="113"/>
      <c r="H343" s="113"/>
      <c r="I343" s="113"/>
      <c r="J343" s="113"/>
      <c r="K343" s="113"/>
      <c r="L343" s="113"/>
      <c r="M343" s="113"/>
      <c r="N343" s="113"/>
    </row>
    <row r="344" spans="1:14">
      <c r="N344" s="193" t="s">
        <v>940</v>
      </c>
    </row>
    <row r="348" spans="1:14" ht="28">
      <c r="A348" s="539" t="s">
        <v>436</v>
      </c>
      <c r="B348" s="539"/>
      <c r="C348" s="539"/>
      <c r="D348" s="539"/>
      <c r="E348" s="539"/>
      <c r="F348" s="539"/>
      <c r="G348" s="539"/>
      <c r="H348" s="539"/>
      <c r="I348" s="539"/>
      <c r="J348" s="539"/>
      <c r="K348" s="539"/>
      <c r="L348" s="539"/>
      <c r="M348" s="539"/>
      <c r="N348" s="539"/>
    </row>
    <row r="352" spans="1:14">
      <c r="G352" s="90" t="s">
        <v>426</v>
      </c>
    </row>
    <row r="354" spans="1:14" ht="18" customHeight="1">
      <c r="G354" s="90" t="s">
        <v>408</v>
      </c>
      <c r="H354" s="101"/>
      <c r="I354" s="547">
        <f>開票立会人入力シート!K11</f>
        <v>0</v>
      </c>
      <c r="J354" s="547"/>
      <c r="K354" s="547"/>
      <c r="L354" s="547"/>
      <c r="M354" s="547"/>
      <c r="N354" s="547"/>
    </row>
    <row r="355" spans="1:14" ht="18" customHeight="1">
      <c r="H355" s="101"/>
      <c r="I355" s="101"/>
      <c r="J355" s="101"/>
      <c r="K355" s="101"/>
    </row>
    <row r="356" spans="1:14" ht="18" customHeight="1">
      <c r="G356" s="90" t="s">
        <v>174</v>
      </c>
      <c r="H356" s="101"/>
      <c r="I356" s="100">
        <f>開票立会人入力シート!H11</f>
        <v>0</v>
      </c>
      <c r="J356" s="101"/>
      <c r="K356" s="100">
        <f>開票立会人入力シート!J11</f>
        <v>0</v>
      </c>
    </row>
    <row r="357" spans="1:14" ht="18" customHeight="1">
      <c r="H357" s="101"/>
      <c r="I357" s="100"/>
      <c r="J357" s="101"/>
      <c r="K357" s="101"/>
    </row>
    <row r="358" spans="1:14" ht="18" customHeight="1">
      <c r="G358" s="90" t="s">
        <v>409</v>
      </c>
      <c r="I358" s="100">
        <f>開票立会人入力シート!G11</f>
        <v>0</v>
      </c>
      <c r="J358" s="100"/>
      <c r="K358" s="100">
        <f>開票立会人入力シート!I11</f>
        <v>0</v>
      </c>
    </row>
    <row r="359" spans="1:14">
      <c r="I359" s="100"/>
      <c r="J359" s="100"/>
      <c r="K359" s="100"/>
    </row>
    <row r="360" spans="1:14">
      <c r="H360" s="102" t="s">
        <v>30</v>
      </c>
      <c r="I360" s="548" t="e">
        <f>開票立会人入力シート!R11</f>
        <v>#VALUE!</v>
      </c>
      <c r="J360" s="549"/>
      <c r="K360" s="549"/>
      <c r="L360" s="102" t="s">
        <v>429</v>
      </c>
      <c r="M360" s="103"/>
    </row>
    <row r="362" spans="1:14">
      <c r="A362" s="192"/>
      <c r="B362" s="192"/>
      <c r="C362" s="192"/>
      <c r="D362" s="192"/>
      <c r="E362" s="192"/>
      <c r="F362" s="192"/>
      <c r="G362" s="184"/>
      <c r="H362" s="192"/>
      <c r="I362" s="192"/>
      <c r="J362" s="192"/>
      <c r="K362" s="192"/>
      <c r="L362" s="192"/>
      <c r="M362" s="192"/>
      <c r="N362" s="192"/>
    </row>
    <row r="364" spans="1:14">
      <c r="A364" s="90" t="s">
        <v>427</v>
      </c>
      <c r="C364" s="100" t="str">
        <f>入力シート!C1</f>
        <v>令和8年2月8日執行衆議院小選挙区選出議員選挙</v>
      </c>
    </row>
    <row r="365" spans="1:14">
      <c r="C365" s="191" t="str">
        <f>開票立会人入力シート!B4</f>
        <v>青森県第１区</v>
      </c>
      <c r="D365" s="204"/>
    </row>
    <row r="366" spans="1:14">
      <c r="C366" s="100"/>
    </row>
    <row r="367" spans="1:14" s="192" customFormat="1">
      <c r="G367" s="184"/>
      <c r="J367" s="184"/>
    </row>
    <row r="368" spans="1:14" ht="21" customHeight="1">
      <c r="A368" s="90" t="s">
        <v>437</v>
      </c>
      <c r="F368" s="100" t="str">
        <f>開票立会人入力シート!D11</f>
        <v>横浜町</v>
      </c>
      <c r="G368" s="184"/>
      <c r="H368" s="90" t="s">
        <v>438</v>
      </c>
      <c r="J368" s="184"/>
      <c r="K368" s="192"/>
      <c r="L368" s="192"/>
      <c r="M368" s="192"/>
      <c r="N368" s="192"/>
    </row>
    <row r="369" spans="1:14" s="192" customFormat="1">
      <c r="G369" s="184"/>
      <c r="J369" s="184"/>
    </row>
    <row r="371" spans="1:14">
      <c r="A371" s="90" t="s">
        <v>431</v>
      </c>
    </row>
    <row r="374" spans="1:14">
      <c r="B374" s="444">
        <f>開票立会人入力シート!E11</f>
        <v>0</v>
      </c>
      <c r="C374" s="444"/>
      <c r="D374" s="444"/>
      <c r="E374" s="444"/>
    </row>
    <row r="377" spans="1:14" ht="21" customHeight="1">
      <c r="D377" s="243"/>
      <c r="F377" s="193" t="s">
        <v>854</v>
      </c>
      <c r="G377" s="184" t="str">
        <f>入力シート!C2</f>
        <v>青森県第１区</v>
      </c>
      <c r="I377" s="184"/>
      <c r="J377" s="192" t="s">
        <v>413</v>
      </c>
      <c r="K377" s="184"/>
      <c r="L377" s="184"/>
      <c r="M377" s="184"/>
      <c r="N377" s="184"/>
    </row>
    <row r="378" spans="1:14">
      <c r="B378" s="113"/>
      <c r="C378" s="113"/>
      <c r="E378" s="193" t="s">
        <v>938</v>
      </c>
      <c r="F378" s="184">
        <f>入力シート!C9</f>
        <v>0</v>
      </c>
      <c r="I378" s="100"/>
      <c r="J378" s="192" t="s">
        <v>175</v>
      </c>
    </row>
    <row r="379" spans="1:14">
      <c r="B379" s="113"/>
      <c r="C379" s="241"/>
    </row>
    <row r="380" spans="1:14" ht="21" customHeight="1">
      <c r="B380" s="113"/>
      <c r="C380" s="113"/>
      <c r="E380" s="196" t="s">
        <v>939</v>
      </c>
      <c r="G380" s="92"/>
      <c r="H380" s="204">
        <f>入力シート!C18</f>
        <v>0</v>
      </c>
      <c r="I380" s="184"/>
      <c r="J380" s="184">
        <f>入力シート!C20</f>
        <v>0</v>
      </c>
      <c r="K380" s="184"/>
      <c r="L380" s="184"/>
      <c r="M380" s="192"/>
    </row>
    <row r="381" spans="1:14" s="192" customFormat="1">
      <c r="D381" s="244"/>
      <c r="E381" s="244"/>
      <c r="F381" s="239"/>
      <c r="G381" s="244"/>
      <c r="K381" s="195"/>
      <c r="L381" s="195"/>
    </row>
    <row r="382" spans="1:14" s="192" customFormat="1">
      <c r="D382" s="244"/>
      <c r="E382" s="244"/>
      <c r="F382" s="239"/>
      <c r="G382" s="244"/>
      <c r="K382" s="195"/>
      <c r="L382" s="195"/>
    </row>
    <row r="383" spans="1:14">
      <c r="B383" s="550" t="str">
        <f>開票立会人入力シート!C11</f>
        <v>横浜町</v>
      </c>
      <c r="C383" s="550"/>
      <c r="D383" s="109" t="s">
        <v>444</v>
      </c>
      <c r="E383" s="92"/>
      <c r="F383" s="93"/>
      <c r="G383" s="92"/>
      <c r="H383" s="99" t="s">
        <v>390</v>
      </c>
      <c r="J383" s="100"/>
      <c r="L383" s="100"/>
    </row>
    <row r="384" spans="1:14">
      <c r="A384" s="96"/>
    </row>
    <row r="385" spans="1:14">
      <c r="A385" s="96"/>
    </row>
    <row r="386" spans="1:14">
      <c r="M386" s="97"/>
    </row>
    <row r="389" spans="1:14">
      <c r="A389" s="113" t="s">
        <v>1037</v>
      </c>
    </row>
    <row r="390" spans="1:14">
      <c r="A390" s="113" t="s">
        <v>1038</v>
      </c>
      <c r="B390" s="113"/>
      <c r="C390" s="113"/>
      <c r="D390" s="113"/>
      <c r="E390" s="113"/>
      <c r="F390" s="113"/>
      <c r="G390" s="113"/>
      <c r="H390" s="113"/>
      <c r="I390" s="113"/>
      <c r="J390" s="113"/>
      <c r="K390" s="113"/>
      <c r="L390" s="113"/>
      <c r="M390" s="113"/>
      <c r="N390" s="113"/>
    </row>
    <row r="391" spans="1:14">
      <c r="A391" s="113" t="s">
        <v>1039</v>
      </c>
      <c r="B391" s="113"/>
      <c r="C391" s="113"/>
      <c r="D391" s="113"/>
      <c r="E391" s="113"/>
      <c r="F391" s="113"/>
      <c r="G391" s="113"/>
      <c r="H391" s="113"/>
      <c r="I391" s="113"/>
      <c r="J391" s="113"/>
      <c r="K391" s="113"/>
      <c r="L391" s="113"/>
      <c r="M391" s="113"/>
      <c r="N391" s="113"/>
    </row>
    <row r="392" spans="1:14">
      <c r="A392" s="113" t="s">
        <v>1040</v>
      </c>
      <c r="B392" s="113"/>
      <c r="C392" s="113"/>
      <c r="D392" s="113"/>
      <c r="E392" s="113"/>
      <c r="F392" s="113"/>
      <c r="G392" s="113"/>
      <c r="H392" s="113"/>
      <c r="I392" s="113"/>
      <c r="J392" s="113"/>
      <c r="K392" s="113"/>
      <c r="L392" s="113"/>
      <c r="M392" s="113"/>
      <c r="N392" s="113"/>
    </row>
    <row r="393" spans="1:14">
      <c r="N393" s="193" t="s">
        <v>940</v>
      </c>
    </row>
    <row r="397" spans="1:14" ht="28">
      <c r="A397" s="539" t="s">
        <v>436</v>
      </c>
      <c r="B397" s="539"/>
      <c r="C397" s="539"/>
      <c r="D397" s="539"/>
      <c r="E397" s="539"/>
      <c r="F397" s="539"/>
      <c r="G397" s="539"/>
      <c r="H397" s="539"/>
      <c r="I397" s="539"/>
      <c r="J397" s="539"/>
      <c r="K397" s="539"/>
      <c r="L397" s="539"/>
      <c r="M397" s="539"/>
      <c r="N397" s="539"/>
    </row>
    <row r="401" spans="1:14">
      <c r="G401" s="90" t="s">
        <v>426</v>
      </c>
    </row>
    <row r="403" spans="1:14" ht="18" customHeight="1">
      <c r="G403" s="90" t="s">
        <v>408</v>
      </c>
      <c r="H403" s="101"/>
      <c r="I403" s="547">
        <f>開票立会人入力シート!K12</f>
        <v>0</v>
      </c>
      <c r="J403" s="547"/>
      <c r="K403" s="547"/>
      <c r="L403" s="547"/>
      <c r="M403" s="547"/>
      <c r="N403" s="547"/>
    </row>
    <row r="404" spans="1:14" ht="18" customHeight="1">
      <c r="H404" s="101"/>
      <c r="I404" s="101"/>
      <c r="J404" s="101"/>
      <c r="K404" s="101"/>
    </row>
    <row r="405" spans="1:14" ht="18" customHeight="1">
      <c r="G405" s="90" t="s">
        <v>174</v>
      </c>
      <c r="H405" s="101"/>
      <c r="I405" s="100">
        <f>開票立会人入力シート!H12</f>
        <v>0</v>
      </c>
      <c r="J405" s="101"/>
      <c r="K405" s="100">
        <f>開票立会人入力シート!J12</f>
        <v>0</v>
      </c>
    </row>
    <row r="406" spans="1:14" ht="18" customHeight="1">
      <c r="H406" s="101"/>
      <c r="I406" s="100"/>
      <c r="J406" s="101"/>
      <c r="K406" s="101"/>
    </row>
    <row r="407" spans="1:14" ht="18" customHeight="1">
      <c r="G407" s="90" t="s">
        <v>409</v>
      </c>
      <c r="I407" s="100">
        <f>開票立会人入力シート!G12</f>
        <v>0</v>
      </c>
      <c r="J407" s="100"/>
      <c r="K407" s="100">
        <f>開票立会人入力シート!I12</f>
        <v>0</v>
      </c>
    </row>
    <row r="408" spans="1:14">
      <c r="I408" s="100"/>
      <c r="J408" s="100"/>
      <c r="K408" s="100"/>
    </row>
    <row r="409" spans="1:14">
      <c r="H409" s="102" t="s">
        <v>30</v>
      </c>
      <c r="I409" s="548" t="e">
        <f>開票立会人入力シート!R12</f>
        <v>#VALUE!</v>
      </c>
      <c r="J409" s="549"/>
      <c r="K409" s="549"/>
      <c r="L409" s="102" t="s">
        <v>429</v>
      </c>
      <c r="M409" s="103"/>
    </row>
    <row r="411" spans="1:14">
      <c r="A411" s="192"/>
      <c r="B411" s="192"/>
      <c r="C411" s="192"/>
      <c r="D411" s="192"/>
      <c r="E411" s="192"/>
      <c r="F411" s="192"/>
      <c r="G411" s="184"/>
      <c r="H411" s="192"/>
      <c r="I411" s="192"/>
      <c r="J411" s="192"/>
      <c r="K411" s="192"/>
      <c r="L411" s="192"/>
      <c r="M411" s="192"/>
      <c r="N411" s="192"/>
    </row>
    <row r="413" spans="1:14">
      <c r="A413" s="90" t="s">
        <v>427</v>
      </c>
      <c r="C413" s="100" t="str">
        <f>入力シート!C1</f>
        <v>令和8年2月8日執行衆議院小選挙区選出議員選挙</v>
      </c>
    </row>
    <row r="414" spans="1:14">
      <c r="C414" s="191" t="str">
        <f>開票立会人入力シート!B4</f>
        <v>青森県第１区</v>
      </c>
      <c r="D414" s="204"/>
    </row>
    <row r="415" spans="1:14">
      <c r="C415" s="100"/>
    </row>
    <row r="416" spans="1:14" s="192" customFormat="1">
      <c r="G416" s="184"/>
      <c r="J416" s="184"/>
    </row>
    <row r="417" spans="1:14" ht="21" customHeight="1">
      <c r="A417" s="90" t="s">
        <v>437</v>
      </c>
      <c r="F417" s="100" t="str">
        <f>開票立会人入力シート!D12</f>
        <v>六ヶ所村</v>
      </c>
      <c r="G417" s="184"/>
      <c r="H417" s="90" t="s">
        <v>438</v>
      </c>
      <c r="J417" s="184"/>
      <c r="K417" s="192"/>
      <c r="L417" s="192"/>
      <c r="M417" s="192"/>
      <c r="N417" s="192"/>
    </row>
    <row r="418" spans="1:14" s="192" customFormat="1">
      <c r="G418" s="184"/>
      <c r="J418" s="184"/>
    </row>
    <row r="420" spans="1:14">
      <c r="A420" s="90" t="s">
        <v>431</v>
      </c>
    </row>
    <row r="423" spans="1:14">
      <c r="B423" s="444">
        <f>開票立会人入力シート!E12</f>
        <v>0</v>
      </c>
      <c r="C423" s="444"/>
      <c r="D423" s="444"/>
      <c r="E423" s="444"/>
    </row>
    <row r="426" spans="1:14" ht="21" customHeight="1">
      <c r="D426" s="243"/>
      <c r="F426" s="193" t="s">
        <v>854</v>
      </c>
      <c r="G426" s="184" t="str">
        <f>入力シート!C2</f>
        <v>青森県第１区</v>
      </c>
      <c r="I426" s="184"/>
      <c r="J426" s="192" t="s">
        <v>413</v>
      </c>
      <c r="K426" s="184"/>
      <c r="L426" s="184"/>
      <c r="M426" s="184"/>
      <c r="N426" s="184"/>
    </row>
    <row r="427" spans="1:14">
      <c r="B427" s="113"/>
      <c r="C427" s="113"/>
      <c r="E427" s="193" t="s">
        <v>938</v>
      </c>
      <c r="F427" s="184">
        <f>入力シート!C9</f>
        <v>0</v>
      </c>
      <c r="I427" s="100"/>
      <c r="J427" s="192" t="s">
        <v>175</v>
      </c>
    </row>
    <row r="428" spans="1:14">
      <c r="B428" s="113"/>
      <c r="C428" s="241"/>
    </row>
    <row r="429" spans="1:14" ht="21" customHeight="1">
      <c r="B429" s="113"/>
      <c r="C429" s="113"/>
      <c r="E429" s="196" t="s">
        <v>939</v>
      </c>
      <c r="G429" s="92"/>
      <c r="H429" s="204">
        <f>入力シート!C18</f>
        <v>0</v>
      </c>
      <c r="I429" s="184"/>
      <c r="J429" s="184">
        <f>入力シート!C20</f>
        <v>0</v>
      </c>
      <c r="K429" s="184"/>
      <c r="L429" s="184"/>
      <c r="M429" s="192"/>
    </row>
    <row r="430" spans="1:14">
      <c r="A430" s="192"/>
      <c r="B430" s="192"/>
      <c r="C430" s="192"/>
      <c r="D430" s="244"/>
      <c r="E430" s="244"/>
      <c r="F430" s="239"/>
      <c r="G430" s="244"/>
      <c r="H430" s="192"/>
      <c r="I430" s="192"/>
      <c r="J430" s="192"/>
      <c r="K430" s="195"/>
      <c r="L430" s="195"/>
      <c r="M430" s="192"/>
      <c r="N430" s="192"/>
    </row>
    <row r="431" spans="1:14">
      <c r="A431" s="192"/>
      <c r="B431" s="192"/>
      <c r="C431" s="192"/>
      <c r="D431" s="244"/>
      <c r="E431" s="244"/>
      <c r="F431" s="239"/>
      <c r="G431" s="244"/>
      <c r="H431" s="192"/>
      <c r="I431" s="192"/>
      <c r="J431" s="192"/>
      <c r="K431" s="195"/>
      <c r="L431" s="195"/>
      <c r="M431" s="192"/>
      <c r="N431" s="192"/>
    </row>
    <row r="432" spans="1:14">
      <c r="B432" s="550" t="str">
        <f>開票立会人入力シート!C12</f>
        <v>六ヶ所村</v>
      </c>
      <c r="C432" s="550"/>
      <c r="D432" s="109" t="s">
        <v>444</v>
      </c>
      <c r="E432" s="92"/>
      <c r="F432" s="93"/>
      <c r="G432" s="92"/>
      <c r="H432" s="99" t="s">
        <v>390</v>
      </c>
      <c r="J432" s="100"/>
      <c r="L432" s="100"/>
    </row>
    <row r="433" spans="1:14">
      <c r="A433" s="96"/>
    </row>
    <row r="434" spans="1:14">
      <c r="A434" s="96"/>
    </row>
    <row r="435" spans="1:14">
      <c r="M435" s="97"/>
    </row>
    <row r="438" spans="1:14">
      <c r="A438" s="113" t="s">
        <v>1037</v>
      </c>
    </row>
    <row r="439" spans="1:14">
      <c r="A439" s="113" t="s">
        <v>1038</v>
      </c>
      <c r="B439" s="113"/>
      <c r="C439" s="113"/>
      <c r="D439" s="113"/>
      <c r="E439" s="113"/>
      <c r="F439" s="113"/>
      <c r="G439" s="113"/>
      <c r="H439" s="113"/>
      <c r="I439" s="113"/>
      <c r="J439" s="113"/>
      <c r="K439" s="113"/>
      <c r="L439" s="113"/>
      <c r="M439" s="113"/>
      <c r="N439" s="113"/>
    </row>
    <row r="440" spans="1:14">
      <c r="A440" s="113" t="s">
        <v>1039</v>
      </c>
      <c r="B440" s="113"/>
      <c r="C440" s="113"/>
      <c r="D440" s="113"/>
      <c r="E440" s="113"/>
      <c r="F440" s="113"/>
      <c r="G440" s="113"/>
      <c r="H440" s="113"/>
      <c r="I440" s="113"/>
      <c r="J440" s="113"/>
      <c r="K440" s="113"/>
      <c r="L440" s="113"/>
      <c r="M440" s="113"/>
      <c r="N440" s="113"/>
    </row>
    <row r="441" spans="1:14">
      <c r="A441" s="113" t="s">
        <v>1040</v>
      </c>
      <c r="B441" s="113"/>
      <c r="C441" s="113"/>
      <c r="D441" s="113"/>
      <c r="E441" s="113"/>
      <c r="F441" s="113"/>
      <c r="G441" s="113"/>
      <c r="H441" s="113"/>
      <c r="I441" s="113"/>
      <c r="J441" s="113"/>
      <c r="K441" s="113"/>
      <c r="L441" s="113"/>
      <c r="M441" s="113"/>
      <c r="N441" s="113"/>
    </row>
    <row r="442" spans="1:14">
      <c r="N442" s="193" t="s">
        <v>940</v>
      </c>
    </row>
    <row r="446" spans="1:14" ht="28">
      <c r="A446" s="539" t="s">
        <v>436</v>
      </c>
      <c r="B446" s="539"/>
      <c r="C446" s="539"/>
      <c r="D446" s="539"/>
      <c r="E446" s="539"/>
      <c r="F446" s="539"/>
      <c r="G446" s="539"/>
      <c r="H446" s="539"/>
      <c r="I446" s="539"/>
      <c r="J446" s="539"/>
      <c r="K446" s="539"/>
      <c r="L446" s="539"/>
      <c r="M446" s="539"/>
      <c r="N446" s="539"/>
    </row>
    <row r="450" spans="1:14">
      <c r="G450" s="90" t="s">
        <v>426</v>
      </c>
    </row>
    <row r="452" spans="1:14" ht="18" customHeight="1">
      <c r="G452" s="90" t="s">
        <v>408</v>
      </c>
      <c r="H452" s="101"/>
      <c r="I452" s="547">
        <f>開票立会人入力シート!K13</f>
        <v>0</v>
      </c>
      <c r="J452" s="547"/>
      <c r="K452" s="547"/>
      <c r="L452" s="547"/>
      <c r="M452" s="547"/>
      <c r="N452" s="547"/>
    </row>
    <row r="453" spans="1:14" ht="18" customHeight="1">
      <c r="H453" s="101"/>
      <c r="I453" s="101"/>
      <c r="J453" s="101"/>
      <c r="K453" s="101"/>
    </row>
    <row r="454" spans="1:14" ht="18" customHeight="1">
      <c r="G454" s="90" t="s">
        <v>174</v>
      </c>
      <c r="H454" s="101"/>
      <c r="I454" s="100">
        <f>開票立会人入力シート!H13</f>
        <v>0</v>
      </c>
      <c r="J454" s="101"/>
      <c r="K454" s="100">
        <f>開票立会人入力シート!J13</f>
        <v>0</v>
      </c>
    </row>
    <row r="455" spans="1:14" ht="18" customHeight="1">
      <c r="H455" s="101"/>
      <c r="I455" s="100"/>
      <c r="J455" s="101"/>
      <c r="K455" s="101"/>
    </row>
    <row r="456" spans="1:14" ht="18" customHeight="1">
      <c r="G456" s="90" t="s">
        <v>409</v>
      </c>
      <c r="I456" s="100">
        <f>開票立会人入力シート!G13</f>
        <v>0</v>
      </c>
      <c r="J456" s="100"/>
      <c r="K456" s="100">
        <f>開票立会人入力シート!I13</f>
        <v>0</v>
      </c>
    </row>
    <row r="457" spans="1:14">
      <c r="I457" s="100"/>
      <c r="J457" s="100"/>
      <c r="K457" s="100"/>
    </row>
    <row r="458" spans="1:14">
      <c r="H458" s="102" t="s">
        <v>30</v>
      </c>
      <c r="I458" s="548" t="e">
        <f>開票立会人入力シート!R13</f>
        <v>#VALUE!</v>
      </c>
      <c r="J458" s="549"/>
      <c r="K458" s="549"/>
      <c r="L458" s="102" t="s">
        <v>429</v>
      </c>
      <c r="M458" s="103"/>
    </row>
    <row r="460" spans="1:14">
      <c r="A460" s="192"/>
      <c r="B460" s="192"/>
      <c r="C460" s="192"/>
      <c r="D460" s="192"/>
      <c r="E460" s="192"/>
      <c r="F460" s="192"/>
      <c r="G460" s="184"/>
      <c r="H460" s="192"/>
      <c r="I460" s="192"/>
      <c r="J460" s="192"/>
      <c r="K460" s="192"/>
      <c r="L460" s="192"/>
      <c r="M460" s="192"/>
      <c r="N460" s="192"/>
    </row>
    <row r="462" spans="1:14">
      <c r="A462" s="90" t="s">
        <v>427</v>
      </c>
      <c r="C462" s="100" t="str">
        <f>入力シート!C1</f>
        <v>令和8年2月8日執行衆議院小選挙区選出議員選挙</v>
      </c>
    </row>
    <row r="463" spans="1:14">
      <c r="C463" s="191" t="str">
        <f>開票立会人入力シート!B4</f>
        <v>青森県第１区</v>
      </c>
      <c r="D463" s="204"/>
    </row>
    <row r="464" spans="1:14">
      <c r="C464" s="100"/>
    </row>
    <row r="465" spans="1:14" s="192" customFormat="1">
      <c r="G465" s="184"/>
      <c r="J465" s="184"/>
    </row>
    <row r="466" spans="1:14" ht="21" customHeight="1">
      <c r="A466" s="90" t="s">
        <v>437</v>
      </c>
      <c r="F466" s="100" t="str">
        <f>開票立会人入力シート!D13</f>
        <v>大間町</v>
      </c>
      <c r="G466" s="101"/>
      <c r="H466" s="90" t="s">
        <v>438</v>
      </c>
      <c r="J466" s="101"/>
    </row>
    <row r="467" spans="1:14" s="192" customFormat="1">
      <c r="G467" s="184"/>
      <c r="J467" s="184"/>
    </row>
    <row r="469" spans="1:14">
      <c r="A469" s="90" t="s">
        <v>431</v>
      </c>
    </row>
    <row r="472" spans="1:14">
      <c r="B472" s="444">
        <f>開票立会人入力シート!E13</f>
        <v>0</v>
      </c>
      <c r="C472" s="444"/>
      <c r="D472" s="444"/>
      <c r="E472" s="444"/>
    </row>
    <row r="475" spans="1:14" ht="21" customHeight="1">
      <c r="D475" s="243"/>
      <c r="F475" s="193" t="s">
        <v>854</v>
      </c>
      <c r="G475" s="184" t="str">
        <f>入力シート!C2</f>
        <v>青森県第１区</v>
      </c>
      <c r="I475" s="184"/>
      <c r="J475" s="192" t="s">
        <v>413</v>
      </c>
      <c r="K475" s="184"/>
      <c r="L475" s="184"/>
      <c r="M475" s="184"/>
      <c r="N475" s="184"/>
    </row>
    <row r="476" spans="1:14">
      <c r="B476" s="113"/>
      <c r="C476" s="113"/>
      <c r="E476" s="193" t="s">
        <v>938</v>
      </c>
      <c r="F476" s="184">
        <f>入力シート!C9</f>
        <v>0</v>
      </c>
      <c r="I476" s="100"/>
      <c r="J476" s="192" t="s">
        <v>175</v>
      </c>
    </row>
    <row r="477" spans="1:14">
      <c r="B477" s="113"/>
      <c r="C477" s="241"/>
    </row>
    <row r="478" spans="1:14" ht="21" customHeight="1">
      <c r="B478" s="113"/>
      <c r="C478" s="113"/>
      <c r="E478" s="196" t="s">
        <v>939</v>
      </c>
      <c r="G478" s="92"/>
      <c r="H478" s="204">
        <f>入力シート!C18</f>
        <v>0</v>
      </c>
      <c r="I478" s="184"/>
      <c r="J478" s="184">
        <f>入力シート!C20</f>
        <v>0</v>
      </c>
      <c r="K478" s="184"/>
      <c r="L478" s="184"/>
      <c r="M478" s="192"/>
    </row>
    <row r="479" spans="1:14">
      <c r="A479" s="192"/>
      <c r="B479" s="192"/>
      <c r="C479" s="192"/>
      <c r="D479" s="244"/>
      <c r="E479" s="244"/>
      <c r="F479" s="239"/>
      <c r="G479" s="244"/>
      <c r="H479" s="192"/>
      <c r="I479" s="192"/>
      <c r="J479" s="192"/>
      <c r="K479" s="195"/>
      <c r="L479" s="195"/>
      <c r="M479" s="192"/>
      <c r="N479" s="192"/>
    </row>
    <row r="480" spans="1:14">
      <c r="A480" s="192"/>
      <c r="B480" s="192"/>
      <c r="C480" s="192"/>
      <c r="D480" s="244"/>
      <c r="E480" s="244"/>
      <c r="F480" s="239"/>
      <c r="G480" s="244"/>
      <c r="H480" s="192"/>
      <c r="I480" s="192"/>
      <c r="J480" s="192"/>
      <c r="K480" s="195"/>
      <c r="L480" s="195"/>
      <c r="M480" s="192"/>
      <c r="N480" s="192"/>
    </row>
    <row r="481" spans="1:14">
      <c r="B481" s="550" t="str">
        <f>開票立会人入力シート!C13</f>
        <v>大間町</v>
      </c>
      <c r="C481" s="550"/>
      <c r="D481" s="109" t="s">
        <v>444</v>
      </c>
      <c r="E481" s="92"/>
      <c r="F481" s="93"/>
      <c r="G481" s="92"/>
      <c r="H481" s="99" t="s">
        <v>390</v>
      </c>
      <c r="J481" s="100"/>
      <c r="L481" s="100"/>
    </row>
    <row r="482" spans="1:14">
      <c r="A482" s="96"/>
    </row>
    <row r="483" spans="1:14">
      <c r="A483" s="96"/>
    </row>
    <row r="484" spans="1:14">
      <c r="M484" s="97"/>
    </row>
    <row r="487" spans="1:14">
      <c r="A487" s="113" t="s">
        <v>1037</v>
      </c>
    </row>
    <row r="488" spans="1:14">
      <c r="A488" s="113" t="s">
        <v>1038</v>
      </c>
      <c r="B488" s="113"/>
      <c r="C488" s="113"/>
      <c r="D488" s="113"/>
      <c r="E488" s="113"/>
      <c r="F488" s="113"/>
      <c r="G488" s="113"/>
      <c r="H488" s="113"/>
      <c r="I488" s="113"/>
      <c r="J488" s="113"/>
      <c r="K488" s="113"/>
      <c r="L488" s="113"/>
      <c r="M488" s="113"/>
      <c r="N488" s="113"/>
    </row>
    <row r="489" spans="1:14">
      <c r="A489" s="113" t="s">
        <v>1039</v>
      </c>
      <c r="B489" s="113"/>
      <c r="C489" s="113"/>
      <c r="D489" s="113"/>
      <c r="E489" s="113"/>
      <c r="F489" s="113"/>
      <c r="G489" s="113"/>
      <c r="H489" s="113"/>
      <c r="I489" s="113"/>
      <c r="J489" s="113"/>
      <c r="K489" s="113"/>
      <c r="L489" s="113"/>
      <c r="M489" s="113"/>
      <c r="N489" s="113"/>
    </row>
    <row r="490" spans="1:14">
      <c r="A490" s="113" t="s">
        <v>1040</v>
      </c>
      <c r="B490" s="113"/>
      <c r="C490" s="113"/>
      <c r="D490" s="113"/>
      <c r="E490" s="113"/>
      <c r="F490" s="113"/>
      <c r="G490" s="113"/>
      <c r="H490" s="113"/>
      <c r="I490" s="113"/>
      <c r="J490" s="113"/>
      <c r="K490" s="113"/>
      <c r="L490" s="113"/>
      <c r="M490" s="113"/>
      <c r="N490" s="113"/>
    </row>
    <row r="491" spans="1:14">
      <c r="N491" s="193" t="s">
        <v>940</v>
      </c>
    </row>
    <row r="495" spans="1:14" ht="28">
      <c r="A495" s="539" t="s">
        <v>436</v>
      </c>
      <c r="B495" s="539"/>
      <c r="C495" s="539"/>
      <c r="D495" s="539"/>
      <c r="E495" s="539"/>
      <c r="F495" s="539"/>
      <c r="G495" s="539"/>
      <c r="H495" s="539"/>
      <c r="I495" s="539"/>
      <c r="J495" s="539"/>
      <c r="K495" s="539"/>
      <c r="L495" s="539"/>
      <c r="M495" s="539"/>
      <c r="N495" s="539"/>
    </row>
    <row r="499" spans="1:14">
      <c r="G499" s="90" t="s">
        <v>426</v>
      </c>
    </row>
    <row r="501" spans="1:14" ht="18" customHeight="1">
      <c r="G501" s="90" t="s">
        <v>408</v>
      </c>
      <c r="H501" s="101"/>
      <c r="I501" s="547">
        <f>開票立会人入力シート!K14</f>
        <v>0</v>
      </c>
      <c r="J501" s="547"/>
      <c r="K501" s="547"/>
      <c r="L501" s="547"/>
      <c r="M501" s="547"/>
      <c r="N501" s="547"/>
    </row>
    <row r="502" spans="1:14" ht="18" customHeight="1">
      <c r="H502" s="101"/>
      <c r="I502" s="101"/>
      <c r="J502" s="101"/>
      <c r="K502" s="101"/>
    </row>
    <row r="503" spans="1:14" ht="18" customHeight="1">
      <c r="G503" s="90" t="s">
        <v>174</v>
      </c>
      <c r="H503" s="101"/>
      <c r="I503" s="100">
        <f>開票立会人入力シート!H14</f>
        <v>0</v>
      </c>
      <c r="J503" s="101"/>
      <c r="K503" s="100">
        <f>開票立会人入力シート!J14</f>
        <v>0</v>
      </c>
    </row>
    <row r="504" spans="1:14" ht="18" customHeight="1">
      <c r="H504" s="101"/>
      <c r="I504" s="100"/>
      <c r="J504" s="101"/>
      <c r="K504" s="101"/>
    </row>
    <row r="505" spans="1:14" ht="18" customHeight="1">
      <c r="G505" s="90" t="s">
        <v>409</v>
      </c>
      <c r="I505" s="100">
        <f>開票立会人入力シート!G14</f>
        <v>0</v>
      </c>
      <c r="J505" s="100"/>
      <c r="K505" s="100">
        <f>開票立会人入力シート!I14</f>
        <v>0</v>
      </c>
    </row>
    <row r="506" spans="1:14">
      <c r="I506" s="100"/>
      <c r="J506" s="100"/>
      <c r="K506" s="100"/>
    </row>
    <row r="507" spans="1:14">
      <c r="H507" s="102" t="s">
        <v>30</v>
      </c>
      <c r="I507" s="548" t="e">
        <f>開票立会人入力シート!R14</f>
        <v>#VALUE!</v>
      </c>
      <c r="J507" s="549"/>
      <c r="K507" s="549"/>
      <c r="L507" s="102" t="s">
        <v>429</v>
      </c>
      <c r="M507" s="103"/>
    </row>
    <row r="509" spans="1:14">
      <c r="A509" s="192"/>
      <c r="B509" s="192"/>
      <c r="C509" s="192"/>
      <c r="D509" s="192"/>
      <c r="E509" s="192"/>
      <c r="F509" s="192"/>
      <c r="G509" s="184"/>
      <c r="H509" s="192"/>
      <c r="I509" s="192"/>
      <c r="J509" s="192"/>
      <c r="K509" s="192"/>
      <c r="L509" s="192"/>
      <c r="M509" s="192"/>
      <c r="N509" s="192"/>
    </row>
    <row r="511" spans="1:14">
      <c r="A511" s="90" t="s">
        <v>427</v>
      </c>
      <c r="C511" s="100" t="str">
        <f>入力シート!C1</f>
        <v>令和8年2月8日執行衆議院小選挙区選出議員選挙</v>
      </c>
    </row>
    <row r="512" spans="1:14">
      <c r="C512" s="191" t="str">
        <f>開票立会人入力シート!B4</f>
        <v>青森県第１区</v>
      </c>
      <c r="D512" s="204"/>
    </row>
    <row r="513" spans="1:14">
      <c r="C513" s="100"/>
    </row>
    <row r="514" spans="1:14">
      <c r="A514" s="192"/>
      <c r="B514" s="192"/>
      <c r="C514" s="192"/>
      <c r="D514" s="192"/>
      <c r="E514" s="192"/>
      <c r="F514" s="192"/>
      <c r="G514" s="184"/>
      <c r="H514" s="192"/>
      <c r="I514" s="192"/>
      <c r="J514" s="184"/>
      <c r="K514" s="192"/>
      <c r="L514" s="192"/>
      <c r="M514" s="192"/>
      <c r="N514" s="192"/>
    </row>
    <row r="515" spans="1:14" ht="21" customHeight="1">
      <c r="A515" s="90" t="s">
        <v>437</v>
      </c>
      <c r="F515" s="100" t="str">
        <f>開票立会人入力シート!D14</f>
        <v>東通村</v>
      </c>
      <c r="G515" s="101"/>
      <c r="H515" s="90" t="s">
        <v>438</v>
      </c>
      <c r="J515" s="101"/>
    </row>
    <row r="516" spans="1:14">
      <c r="A516" s="192"/>
      <c r="B516" s="192"/>
      <c r="C516" s="192"/>
      <c r="D516" s="192"/>
      <c r="E516" s="192"/>
      <c r="F516" s="192"/>
      <c r="G516" s="184"/>
      <c r="H516" s="192"/>
      <c r="I516" s="192"/>
      <c r="J516" s="184"/>
      <c r="K516" s="192"/>
      <c r="L516" s="192"/>
      <c r="M516" s="192"/>
      <c r="N516" s="192"/>
    </row>
    <row r="518" spans="1:14">
      <c r="A518" s="90" t="s">
        <v>431</v>
      </c>
    </row>
    <row r="521" spans="1:14">
      <c r="B521" s="444">
        <f>開票立会人入力シート!E14</f>
        <v>0</v>
      </c>
      <c r="C521" s="444"/>
      <c r="D521" s="444"/>
      <c r="E521" s="444"/>
    </row>
    <row r="524" spans="1:14" ht="21" customHeight="1">
      <c r="D524" s="243"/>
      <c r="F524" s="193" t="s">
        <v>854</v>
      </c>
      <c r="G524" s="184" t="str">
        <f>入力シート!C2</f>
        <v>青森県第１区</v>
      </c>
      <c r="I524" s="184"/>
      <c r="J524" s="192" t="s">
        <v>413</v>
      </c>
      <c r="K524" s="184"/>
      <c r="L524" s="184"/>
      <c r="M524" s="184"/>
      <c r="N524" s="184"/>
    </row>
    <row r="525" spans="1:14">
      <c r="B525" s="113"/>
      <c r="C525" s="113"/>
      <c r="E525" s="193" t="s">
        <v>938</v>
      </c>
      <c r="F525" s="184">
        <f>入力シート!C9</f>
        <v>0</v>
      </c>
      <c r="I525" s="100"/>
      <c r="J525" s="192" t="s">
        <v>175</v>
      </c>
    </row>
    <row r="526" spans="1:14">
      <c r="B526" s="113"/>
      <c r="C526" s="241"/>
    </row>
    <row r="527" spans="1:14" ht="21" customHeight="1">
      <c r="B527" s="113"/>
      <c r="C527" s="113"/>
      <c r="E527" s="196" t="s">
        <v>939</v>
      </c>
      <c r="G527" s="92"/>
      <c r="H527" s="204">
        <f>入力シート!C18</f>
        <v>0</v>
      </c>
      <c r="I527" s="184"/>
      <c r="J527" s="184">
        <f>入力シート!C20</f>
        <v>0</v>
      </c>
      <c r="K527" s="184"/>
      <c r="L527" s="184"/>
      <c r="M527" s="192"/>
    </row>
    <row r="528" spans="1:14">
      <c r="A528" s="192"/>
      <c r="B528" s="192"/>
      <c r="C528" s="192"/>
      <c r="D528" s="244"/>
      <c r="E528" s="244"/>
      <c r="F528" s="239"/>
      <c r="G528" s="244"/>
      <c r="H528" s="192"/>
      <c r="I528" s="192"/>
      <c r="J528" s="192"/>
      <c r="K528" s="195"/>
      <c r="L528" s="195"/>
      <c r="M528" s="192"/>
      <c r="N528" s="192"/>
    </row>
    <row r="529" spans="1:14">
      <c r="A529" s="192"/>
      <c r="B529" s="192"/>
      <c r="C529" s="192"/>
      <c r="D529" s="244"/>
      <c r="E529" s="244"/>
      <c r="F529" s="239"/>
      <c r="G529" s="244"/>
      <c r="H529" s="192"/>
      <c r="I529" s="192"/>
      <c r="J529" s="192"/>
      <c r="K529" s="195"/>
      <c r="L529" s="195"/>
      <c r="M529" s="192"/>
      <c r="N529" s="192"/>
    </row>
    <row r="530" spans="1:14">
      <c r="B530" s="550" t="str">
        <f>開票立会人入力シート!C14</f>
        <v>東通村</v>
      </c>
      <c r="C530" s="550"/>
      <c r="D530" s="109" t="s">
        <v>444</v>
      </c>
      <c r="E530" s="92"/>
      <c r="F530" s="93"/>
      <c r="G530" s="92"/>
      <c r="H530" s="99" t="s">
        <v>390</v>
      </c>
      <c r="J530" s="100"/>
      <c r="L530" s="100"/>
    </row>
    <row r="531" spans="1:14">
      <c r="A531" s="96"/>
    </row>
    <row r="532" spans="1:14">
      <c r="A532" s="96"/>
    </row>
    <row r="533" spans="1:14">
      <c r="M533" s="97"/>
    </row>
    <row r="536" spans="1:14">
      <c r="A536" s="113" t="s">
        <v>1037</v>
      </c>
    </row>
    <row r="537" spans="1:14">
      <c r="A537" s="113" t="s">
        <v>1038</v>
      </c>
      <c r="B537" s="113"/>
      <c r="C537" s="113"/>
      <c r="D537" s="113"/>
      <c r="E537" s="113"/>
      <c r="F537" s="113"/>
      <c r="G537" s="113"/>
      <c r="H537" s="113"/>
      <c r="I537" s="113"/>
      <c r="J537" s="113"/>
      <c r="K537" s="113"/>
      <c r="L537" s="113"/>
      <c r="M537" s="113"/>
      <c r="N537" s="113"/>
    </row>
    <row r="538" spans="1:14">
      <c r="A538" s="113" t="s">
        <v>1039</v>
      </c>
      <c r="B538" s="113"/>
      <c r="C538" s="113"/>
      <c r="D538" s="113"/>
      <c r="E538" s="113"/>
      <c r="F538" s="113"/>
      <c r="G538" s="113"/>
      <c r="H538" s="113"/>
      <c r="I538" s="113"/>
      <c r="J538" s="113"/>
      <c r="K538" s="113"/>
      <c r="L538" s="113"/>
      <c r="M538" s="113"/>
      <c r="N538" s="113"/>
    </row>
    <row r="539" spans="1:14">
      <c r="A539" s="113" t="s">
        <v>1040</v>
      </c>
      <c r="B539" s="113"/>
      <c r="C539" s="113"/>
      <c r="D539" s="113"/>
      <c r="E539" s="113"/>
      <c r="F539" s="113"/>
      <c r="G539" s="113"/>
      <c r="H539" s="113"/>
      <c r="I539" s="113"/>
      <c r="J539" s="113"/>
      <c r="K539" s="113"/>
      <c r="L539" s="113"/>
      <c r="M539" s="113"/>
      <c r="N539" s="113"/>
    </row>
    <row r="540" spans="1:14">
      <c r="N540" s="193" t="s">
        <v>940</v>
      </c>
    </row>
    <row r="544" spans="1:14" ht="28">
      <c r="A544" s="539" t="s">
        <v>436</v>
      </c>
      <c r="B544" s="539"/>
      <c r="C544" s="539"/>
      <c r="D544" s="539"/>
      <c r="E544" s="539"/>
      <c r="F544" s="539"/>
      <c r="G544" s="539"/>
      <c r="H544" s="539"/>
      <c r="I544" s="539"/>
      <c r="J544" s="539"/>
      <c r="K544" s="539"/>
      <c r="L544" s="539"/>
      <c r="M544" s="539"/>
      <c r="N544" s="539"/>
    </row>
    <row r="548" spans="1:14">
      <c r="G548" s="90" t="s">
        <v>426</v>
      </c>
    </row>
    <row r="550" spans="1:14" ht="18" customHeight="1">
      <c r="G550" s="90" t="s">
        <v>408</v>
      </c>
      <c r="H550" s="101"/>
      <c r="I550" s="547">
        <f>開票立会人入力シート!K15</f>
        <v>0</v>
      </c>
      <c r="J550" s="547"/>
      <c r="K550" s="547"/>
      <c r="L550" s="547"/>
      <c r="M550" s="547"/>
      <c r="N550" s="547"/>
    </row>
    <row r="551" spans="1:14" ht="18" customHeight="1">
      <c r="H551" s="101"/>
      <c r="I551" s="101"/>
      <c r="J551" s="101"/>
      <c r="K551" s="101"/>
    </row>
    <row r="552" spans="1:14" ht="18" customHeight="1">
      <c r="G552" s="90" t="s">
        <v>174</v>
      </c>
      <c r="H552" s="101"/>
      <c r="I552" s="100">
        <f>開票立会人入力シート!H15</f>
        <v>0</v>
      </c>
      <c r="J552" s="101"/>
      <c r="K552" s="100">
        <f>開票立会人入力シート!J15</f>
        <v>0</v>
      </c>
    </row>
    <row r="553" spans="1:14" ht="18" customHeight="1">
      <c r="H553" s="101"/>
      <c r="I553" s="100"/>
      <c r="J553" s="101"/>
      <c r="K553" s="101"/>
    </row>
    <row r="554" spans="1:14" ht="18" customHeight="1">
      <c r="G554" s="90" t="s">
        <v>409</v>
      </c>
      <c r="I554" s="100">
        <f>開票立会人入力シート!G15</f>
        <v>0</v>
      </c>
      <c r="J554" s="100"/>
      <c r="K554" s="100">
        <f>開票立会人入力シート!I15</f>
        <v>0</v>
      </c>
    </row>
    <row r="555" spans="1:14">
      <c r="I555" s="100"/>
      <c r="J555" s="100"/>
      <c r="K555" s="100"/>
    </row>
    <row r="556" spans="1:14">
      <c r="H556" s="102" t="s">
        <v>30</v>
      </c>
      <c r="I556" s="548" t="e">
        <f>開票立会人入力シート!R15</f>
        <v>#VALUE!</v>
      </c>
      <c r="J556" s="549"/>
      <c r="K556" s="549"/>
      <c r="L556" s="102" t="s">
        <v>429</v>
      </c>
      <c r="M556" s="103"/>
    </row>
    <row r="558" spans="1:14">
      <c r="A558" s="192"/>
      <c r="B558" s="192"/>
      <c r="C558" s="192"/>
      <c r="D558" s="192"/>
      <c r="E558" s="192"/>
      <c r="F558" s="192"/>
      <c r="G558" s="184"/>
      <c r="H558" s="192"/>
      <c r="I558" s="192"/>
      <c r="J558" s="192"/>
      <c r="K558" s="192"/>
      <c r="L558" s="192"/>
      <c r="M558" s="192"/>
      <c r="N558" s="192"/>
    </row>
    <row r="560" spans="1:14">
      <c r="A560" s="90" t="s">
        <v>427</v>
      </c>
      <c r="C560" s="100" t="str">
        <f>入力シート!C1</f>
        <v>令和8年2月8日執行衆議院小選挙区選出議員選挙</v>
      </c>
    </row>
    <row r="561" spans="1:14">
      <c r="C561" s="191" t="str">
        <f>開票立会人入力シート!B4</f>
        <v>青森県第１区</v>
      </c>
      <c r="D561" s="204"/>
    </row>
    <row r="562" spans="1:14">
      <c r="C562" s="100"/>
    </row>
    <row r="563" spans="1:14">
      <c r="A563" s="192"/>
      <c r="B563" s="192"/>
      <c r="C563" s="192"/>
      <c r="D563" s="192"/>
      <c r="E563" s="192"/>
      <c r="F563" s="192"/>
      <c r="G563" s="184"/>
      <c r="H563" s="192"/>
      <c r="I563" s="192"/>
      <c r="J563" s="184"/>
      <c r="K563" s="192"/>
      <c r="L563" s="192"/>
      <c r="M563" s="192"/>
      <c r="N563" s="192"/>
    </row>
    <row r="564" spans="1:14" ht="21" customHeight="1">
      <c r="A564" s="90" t="s">
        <v>437</v>
      </c>
      <c r="F564" s="100" t="str">
        <f>開票立会人入力シート!D15</f>
        <v>風間浦村</v>
      </c>
      <c r="G564" s="101"/>
      <c r="H564" s="90" t="s">
        <v>438</v>
      </c>
      <c r="J564" s="101"/>
    </row>
    <row r="565" spans="1:14">
      <c r="A565" s="192"/>
      <c r="B565" s="192"/>
      <c r="C565" s="192"/>
      <c r="D565" s="192"/>
      <c r="E565" s="192"/>
      <c r="F565" s="192"/>
      <c r="G565" s="184"/>
      <c r="H565" s="192"/>
      <c r="I565" s="192"/>
      <c r="J565" s="184"/>
      <c r="K565" s="192"/>
      <c r="L565" s="192"/>
      <c r="M565" s="192"/>
      <c r="N565" s="192"/>
    </row>
    <row r="567" spans="1:14">
      <c r="A567" s="90" t="s">
        <v>431</v>
      </c>
    </row>
    <row r="570" spans="1:14">
      <c r="B570" s="444">
        <f>開票立会人入力シート!E15</f>
        <v>0</v>
      </c>
      <c r="C570" s="444"/>
      <c r="D570" s="444"/>
      <c r="E570" s="444"/>
    </row>
    <row r="573" spans="1:14" ht="21" customHeight="1">
      <c r="D573" s="243"/>
      <c r="F573" s="193" t="s">
        <v>854</v>
      </c>
      <c r="G573" s="184" t="str">
        <f>入力シート!C2</f>
        <v>青森県第１区</v>
      </c>
      <c r="I573" s="184"/>
      <c r="J573" s="192" t="s">
        <v>413</v>
      </c>
      <c r="K573" s="184"/>
      <c r="L573" s="184"/>
      <c r="M573" s="184"/>
      <c r="N573" s="184"/>
    </row>
    <row r="574" spans="1:14">
      <c r="B574" s="113"/>
      <c r="C574" s="113"/>
      <c r="E574" s="193" t="s">
        <v>938</v>
      </c>
      <c r="F574" s="184">
        <f>入力シート!C9</f>
        <v>0</v>
      </c>
      <c r="I574" s="100"/>
      <c r="J574" s="192" t="s">
        <v>175</v>
      </c>
    </row>
    <row r="575" spans="1:14">
      <c r="B575" s="113"/>
      <c r="C575" s="241"/>
    </row>
    <row r="576" spans="1:14" ht="21" customHeight="1">
      <c r="B576" s="113"/>
      <c r="C576" s="113"/>
      <c r="E576" s="196" t="s">
        <v>939</v>
      </c>
      <c r="G576" s="92"/>
      <c r="H576" s="204">
        <f>入力シート!C18</f>
        <v>0</v>
      </c>
      <c r="I576" s="184"/>
      <c r="J576" s="184">
        <f>入力シート!C20</f>
        <v>0</v>
      </c>
      <c r="K576" s="184"/>
      <c r="L576" s="184"/>
      <c r="M576" s="192"/>
    </row>
    <row r="577" spans="1:14">
      <c r="A577" s="192"/>
      <c r="B577" s="192"/>
      <c r="C577" s="192"/>
      <c r="D577" s="244"/>
      <c r="E577" s="244"/>
      <c r="F577" s="239"/>
      <c r="G577" s="244"/>
      <c r="H577" s="192"/>
      <c r="I577" s="192"/>
      <c r="J577" s="192"/>
      <c r="K577" s="195"/>
      <c r="L577" s="195"/>
      <c r="M577" s="192"/>
      <c r="N577" s="192"/>
    </row>
    <row r="578" spans="1:14">
      <c r="A578" s="192"/>
      <c r="B578" s="192"/>
      <c r="C578" s="192"/>
      <c r="D578" s="244"/>
      <c r="E578" s="244"/>
      <c r="F578" s="239"/>
      <c r="G578" s="244"/>
      <c r="H578" s="192"/>
      <c r="I578" s="192"/>
      <c r="J578" s="192"/>
      <c r="K578" s="195"/>
      <c r="L578" s="195"/>
      <c r="M578" s="192"/>
      <c r="N578" s="192"/>
    </row>
    <row r="579" spans="1:14">
      <c r="B579" s="550" t="str">
        <f>開票立会人入力シート!C15</f>
        <v>風間浦村</v>
      </c>
      <c r="C579" s="550"/>
      <c r="D579" s="109" t="s">
        <v>444</v>
      </c>
      <c r="E579" s="92"/>
      <c r="F579" s="93"/>
      <c r="G579" s="92"/>
      <c r="H579" s="99" t="s">
        <v>390</v>
      </c>
      <c r="J579" s="100"/>
      <c r="L579" s="100"/>
    </row>
    <row r="580" spans="1:14">
      <c r="A580" s="96"/>
    </row>
    <row r="581" spans="1:14">
      <c r="A581" s="96"/>
    </row>
    <row r="582" spans="1:14">
      <c r="M582" s="97"/>
    </row>
    <row r="585" spans="1:14">
      <c r="A585" s="113" t="s">
        <v>1037</v>
      </c>
    </row>
    <row r="586" spans="1:14">
      <c r="A586" s="113" t="s">
        <v>1038</v>
      </c>
      <c r="B586" s="113"/>
      <c r="C586" s="113"/>
      <c r="D586" s="113"/>
      <c r="E586" s="113"/>
      <c r="F586" s="113"/>
      <c r="G586" s="113"/>
      <c r="H586" s="113"/>
      <c r="I586" s="113"/>
      <c r="J586" s="113"/>
      <c r="K586" s="113"/>
      <c r="L586" s="113"/>
      <c r="M586" s="113"/>
      <c r="N586" s="113"/>
    </row>
    <row r="587" spans="1:14">
      <c r="A587" s="113" t="s">
        <v>1039</v>
      </c>
      <c r="B587" s="113"/>
      <c r="C587" s="113"/>
      <c r="D587" s="113"/>
      <c r="E587" s="113"/>
      <c r="F587" s="113"/>
      <c r="G587" s="113"/>
      <c r="H587" s="113"/>
      <c r="I587" s="113"/>
      <c r="J587" s="113"/>
      <c r="K587" s="113"/>
      <c r="L587" s="113"/>
      <c r="M587" s="113"/>
      <c r="N587" s="113"/>
    </row>
    <row r="588" spans="1:14">
      <c r="A588" s="113" t="s">
        <v>1040</v>
      </c>
      <c r="B588" s="113"/>
      <c r="C588" s="113"/>
      <c r="D588" s="113"/>
      <c r="E588" s="113"/>
      <c r="F588" s="113"/>
      <c r="G588" s="113"/>
      <c r="H588" s="113"/>
      <c r="I588" s="113"/>
      <c r="J588" s="113"/>
      <c r="K588" s="113"/>
      <c r="L588" s="113"/>
      <c r="M588" s="113"/>
      <c r="N588" s="113"/>
    </row>
    <row r="589" spans="1:14">
      <c r="N589" s="193" t="s">
        <v>940</v>
      </c>
    </row>
    <row r="593" spans="1:14" ht="28">
      <c r="A593" s="539" t="s">
        <v>436</v>
      </c>
      <c r="B593" s="539"/>
      <c r="C593" s="539"/>
      <c r="D593" s="539"/>
      <c r="E593" s="539"/>
      <c r="F593" s="539"/>
      <c r="G593" s="539"/>
      <c r="H593" s="539"/>
      <c r="I593" s="539"/>
      <c r="J593" s="539"/>
      <c r="K593" s="539"/>
      <c r="L593" s="539"/>
      <c r="M593" s="539"/>
      <c r="N593" s="539"/>
    </row>
    <row r="597" spans="1:14">
      <c r="G597" s="90" t="s">
        <v>426</v>
      </c>
    </row>
    <row r="599" spans="1:14" ht="18" customHeight="1">
      <c r="G599" s="90" t="s">
        <v>408</v>
      </c>
      <c r="H599" s="101"/>
      <c r="I599" s="547">
        <f>開票立会人入力シート!K16</f>
        <v>0</v>
      </c>
      <c r="J599" s="547"/>
      <c r="K599" s="547"/>
      <c r="L599" s="547"/>
      <c r="M599" s="547"/>
      <c r="N599" s="547"/>
    </row>
    <row r="600" spans="1:14" ht="18" customHeight="1">
      <c r="H600" s="101"/>
      <c r="I600" s="101"/>
      <c r="J600" s="101"/>
      <c r="K600" s="101"/>
    </row>
    <row r="601" spans="1:14" ht="18" customHeight="1">
      <c r="G601" s="90" t="s">
        <v>174</v>
      </c>
      <c r="H601" s="101"/>
      <c r="I601" s="100">
        <f>開票立会人入力シート!H16</f>
        <v>0</v>
      </c>
      <c r="J601" s="101"/>
      <c r="K601" s="100">
        <f>開票立会人入力シート!J16</f>
        <v>0</v>
      </c>
    </row>
    <row r="602" spans="1:14" ht="18" customHeight="1">
      <c r="H602" s="101"/>
      <c r="I602" s="100"/>
      <c r="J602" s="101"/>
      <c r="K602" s="101"/>
    </row>
    <row r="603" spans="1:14" ht="18" customHeight="1">
      <c r="G603" s="90" t="s">
        <v>409</v>
      </c>
      <c r="I603" s="100">
        <f>開票立会人入力シート!G16</f>
        <v>0</v>
      </c>
      <c r="J603" s="100"/>
      <c r="K603" s="100">
        <f>開票立会人入力シート!I16</f>
        <v>0</v>
      </c>
    </row>
    <row r="604" spans="1:14">
      <c r="I604" s="100"/>
      <c r="J604" s="100"/>
      <c r="K604" s="100"/>
    </row>
    <row r="605" spans="1:14">
      <c r="H605" s="102" t="s">
        <v>30</v>
      </c>
      <c r="I605" s="548" t="e">
        <f>開票立会人入力シート!R16</f>
        <v>#VALUE!</v>
      </c>
      <c r="J605" s="549"/>
      <c r="K605" s="549"/>
      <c r="L605" s="102" t="s">
        <v>429</v>
      </c>
      <c r="M605" s="103"/>
    </row>
    <row r="607" spans="1:14">
      <c r="A607" s="192"/>
      <c r="B607" s="192"/>
      <c r="C607" s="192"/>
      <c r="D607" s="192"/>
      <c r="E607" s="192"/>
      <c r="F607" s="192"/>
      <c r="G607" s="184"/>
      <c r="H607" s="192"/>
      <c r="I607" s="192"/>
      <c r="J607" s="192"/>
      <c r="K607" s="192"/>
      <c r="L607" s="192"/>
      <c r="M607" s="192"/>
      <c r="N607" s="192"/>
    </row>
    <row r="609" spans="1:14">
      <c r="A609" s="90" t="s">
        <v>427</v>
      </c>
      <c r="C609" s="100" t="str">
        <f>入力シート!C1</f>
        <v>令和8年2月8日執行衆議院小選挙区選出議員選挙</v>
      </c>
    </row>
    <row r="610" spans="1:14">
      <c r="C610" s="191" t="str">
        <f>開票立会人入力シート!B4</f>
        <v>青森県第１区</v>
      </c>
      <c r="D610" s="204"/>
    </row>
    <row r="611" spans="1:14">
      <c r="C611" s="100"/>
    </row>
    <row r="612" spans="1:14">
      <c r="A612" s="192"/>
      <c r="B612" s="192"/>
      <c r="C612" s="192"/>
      <c r="D612" s="192"/>
      <c r="E612" s="192"/>
      <c r="F612" s="192"/>
      <c r="G612" s="184"/>
      <c r="H612" s="192"/>
      <c r="I612" s="192"/>
      <c r="J612" s="184"/>
      <c r="K612" s="192"/>
      <c r="L612" s="192"/>
      <c r="M612" s="192"/>
      <c r="N612" s="192"/>
    </row>
    <row r="613" spans="1:14" ht="21" customHeight="1">
      <c r="A613" s="90" t="s">
        <v>437</v>
      </c>
      <c r="F613" s="100" t="str">
        <f>開票立会人入力シート!D16</f>
        <v>佐井村</v>
      </c>
      <c r="G613" s="101"/>
      <c r="H613" s="90" t="s">
        <v>438</v>
      </c>
      <c r="J613" s="101"/>
    </row>
    <row r="614" spans="1:14">
      <c r="A614" s="192"/>
      <c r="B614" s="192"/>
      <c r="C614" s="192"/>
      <c r="D614" s="192"/>
      <c r="E614" s="192"/>
      <c r="F614" s="192"/>
      <c r="G614" s="184"/>
      <c r="H614" s="192"/>
      <c r="I614" s="192"/>
      <c r="J614" s="184"/>
      <c r="K614" s="192"/>
      <c r="L614" s="192"/>
      <c r="M614" s="192"/>
      <c r="N614" s="192"/>
    </row>
    <row r="616" spans="1:14">
      <c r="A616" s="90" t="s">
        <v>431</v>
      </c>
    </row>
    <row r="619" spans="1:14">
      <c r="B619" s="444">
        <f>開票立会人入力シート!E16</f>
        <v>0</v>
      </c>
      <c r="C619" s="444"/>
      <c r="D619" s="444"/>
      <c r="E619" s="444"/>
    </row>
    <row r="622" spans="1:14" ht="21" customHeight="1">
      <c r="D622" s="243"/>
      <c r="F622" s="193" t="s">
        <v>854</v>
      </c>
      <c r="G622" s="184" t="str">
        <f>入力シート!C2</f>
        <v>青森県第１区</v>
      </c>
      <c r="I622" s="184"/>
      <c r="J622" s="192" t="s">
        <v>413</v>
      </c>
      <c r="K622" s="184"/>
      <c r="L622" s="184"/>
      <c r="M622" s="184"/>
      <c r="N622" s="184"/>
    </row>
    <row r="623" spans="1:14">
      <c r="B623" s="113"/>
      <c r="C623" s="113"/>
      <c r="E623" s="193" t="s">
        <v>938</v>
      </c>
      <c r="F623" s="184">
        <f>入力シート!C9</f>
        <v>0</v>
      </c>
      <c r="I623" s="100"/>
      <c r="J623" s="192" t="s">
        <v>175</v>
      </c>
    </row>
    <row r="624" spans="1:14">
      <c r="B624" s="113"/>
      <c r="C624" s="241"/>
    </row>
    <row r="625" spans="1:14" ht="21" customHeight="1">
      <c r="B625" s="113"/>
      <c r="C625" s="113"/>
      <c r="E625" s="196" t="s">
        <v>939</v>
      </c>
      <c r="G625" s="92"/>
      <c r="H625" s="204">
        <f>入力シート!C18</f>
        <v>0</v>
      </c>
      <c r="I625" s="184"/>
      <c r="J625" s="184">
        <f>入力シート!C20</f>
        <v>0</v>
      </c>
      <c r="K625" s="184"/>
      <c r="L625" s="184"/>
      <c r="M625" s="192"/>
    </row>
    <row r="626" spans="1:14">
      <c r="A626" s="192"/>
      <c r="B626" s="192"/>
      <c r="C626" s="192"/>
      <c r="D626" s="244"/>
      <c r="E626" s="244"/>
      <c r="F626" s="239"/>
      <c r="G626" s="244"/>
      <c r="H626" s="192"/>
      <c r="I626" s="192"/>
      <c r="J626" s="192"/>
      <c r="K626" s="195"/>
      <c r="L626" s="195"/>
      <c r="M626" s="192"/>
      <c r="N626" s="192"/>
    </row>
    <row r="627" spans="1:14">
      <c r="A627" s="192"/>
      <c r="B627" s="192"/>
      <c r="C627" s="192"/>
      <c r="D627" s="244"/>
      <c r="E627" s="244"/>
      <c r="F627" s="239"/>
      <c r="G627" s="244"/>
      <c r="H627" s="192"/>
      <c r="I627" s="192"/>
      <c r="J627" s="192"/>
      <c r="K627" s="195"/>
      <c r="L627" s="195"/>
      <c r="M627" s="192"/>
      <c r="N627" s="192"/>
    </row>
    <row r="628" spans="1:14">
      <c r="B628" s="550" t="str">
        <f>開票立会人入力シート!C16</f>
        <v>佐井村</v>
      </c>
      <c r="C628" s="550"/>
      <c r="D628" s="109" t="s">
        <v>444</v>
      </c>
      <c r="E628" s="92"/>
      <c r="F628" s="93"/>
      <c r="G628" s="92"/>
      <c r="H628" s="99" t="s">
        <v>390</v>
      </c>
      <c r="J628" s="100"/>
      <c r="L628" s="100"/>
    </row>
    <row r="629" spans="1:14">
      <c r="A629" s="96"/>
    </row>
    <row r="630" spans="1:14">
      <c r="A630" s="96"/>
    </row>
    <row r="631" spans="1:14">
      <c r="M631" s="97"/>
    </row>
    <row r="634" spans="1:14">
      <c r="A634" s="113" t="s">
        <v>1037</v>
      </c>
    </row>
    <row r="635" spans="1:14">
      <c r="A635" s="113" t="s">
        <v>1038</v>
      </c>
      <c r="B635" s="113"/>
      <c r="C635" s="113"/>
      <c r="D635" s="113"/>
      <c r="E635" s="113"/>
      <c r="F635" s="113"/>
      <c r="G635" s="113"/>
      <c r="H635" s="113"/>
      <c r="I635" s="113"/>
      <c r="J635" s="113"/>
      <c r="K635" s="113"/>
      <c r="L635" s="113"/>
      <c r="M635" s="113"/>
      <c r="N635" s="113"/>
    </row>
    <row r="636" spans="1:14">
      <c r="A636" s="113" t="s">
        <v>1039</v>
      </c>
      <c r="B636" s="113"/>
      <c r="C636" s="113"/>
      <c r="D636" s="113"/>
      <c r="E636" s="113"/>
      <c r="F636" s="113"/>
      <c r="G636" s="113"/>
      <c r="H636" s="113"/>
      <c r="I636" s="113"/>
      <c r="J636" s="113"/>
      <c r="K636" s="113"/>
      <c r="L636" s="113"/>
      <c r="M636" s="113"/>
      <c r="N636" s="113"/>
    </row>
    <row r="637" spans="1:14">
      <c r="A637" s="113" t="s">
        <v>1040</v>
      </c>
      <c r="B637" s="113"/>
      <c r="C637" s="113"/>
      <c r="D637" s="113"/>
      <c r="E637" s="113"/>
      <c r="F637" s="113"/>
      <c r="G637" s="113"/>
      <c r="H637" s="113"/>
      <c r="I637" s="113"/>
      <c r="J637" s="113"/>
      <c r="K637" s="113"/>
      <c r="L637" s="113"/>
      <c r="M637" s="113"/>
      <c r="N637" s="113"/>
    </row>
    <row r="638" spans="1:14">
      <c r="N638" s="193" t="s">
        <v>940</v>
      </c>
    </row>
    <row r="642" spans="1:14" ht="28">
      <c r="A642" s="539" t="s">
        <v>436</v>
      </c>
      <c r="B642" s="539"/>
      <c r="C642" s="539"/>
      <c r="D642" s="539"/>
      <c r="E642" s="539"/>
      <c r="F642" s="539"/>
      <c r="G642" s="539"/>
      <c r="H642" s="539"/>
      <c r="I642" s="539"/>
      <c r="J642" s="539"/>
      <c r="K642" s="539"/>
      <c r="L642" s="539"/>
      <c r="M642" s="539"/>
      <c r="N642" s="539"/>
    </row>
    <row r="646" spans="1:14">
      <c r="G646" s="90" t="s">
        <v>426</v>
      </c>
    </row>
    <row r="648" spans="1:14" ht="18" customHeight="1">
      <c r="G648" s="90" t="s">
        <v>408</v>
      </c>
      <c r="H648" s="101"/>
      <c r="I648" s="547">
        <f>開票立会人入力シート!K17</f>
        <v>0</v>
      </c>
      <c r="J648" s="547"/>
      <c r="K648" s="547"/>
      <c r="L648" s="547"/>
      <c r="M648" s="547"/>
      <c r="N648" s="547"/>
    </row>
    <row r="649" spans="1:14" ht="18" customHeight="1">
      <c r="H649" s="101"/>
      <c r="I649" s="101"/>
      <c r="J649" s="101"/>
      <c r="K649" s="101"/>
    </row>
    <row r="650" spans="1:14" ht="18" customHeight="1">
      <c r="G650" s="90" t="s">
        <v>174</v>
      </c>
      <c r="H650" s="101"/>
      <c r="I650" s="100">
        <f>開票立会人入力シート!H17</f>
        <v>0</v>
      </c>
      <c r="J650" s="101"/>
      <c r="K650" s="100">
        <f>開票立会人入力シート!J17</f>
        <v>0</v>
      </c>
    </row>
    <row r="651" spans="1:14" ht="18" customHeight="1">
      <c r="H651" s="101"/>
      <c r="I651" s="100"/>
      <c r="J651" s="101"/>
      <c r="K651" s="101"/>
    </row>
    <row r="652" spans="1:14" ht="18" customHeight="1">
      <c r="G652" s="90" t="s">
        <v>409</v>
      </c>
      <c r="I652" s="100">
        <f>開票立会人入力シート!G17</f>
        <v>0</v>
      </c>
      <c r="J652" s="100"/>
      <c r="K652" s="100">
        <f>開票立会人入力シート!I17</f>
        <v>0</v>
      </c>
    </row>
    <row r="653" spans="1:14">
      <c r="I653" s="100"/>
      <c r="J653" s="100"/>
      <c r="K653" s="100"/>
    </row>
    <row r="654" spans="1:14">
      <c r="H654" s="102" t="s">
        <v>30</v>
      </c>
      <c r="I654" s="548" t="e">
        <f>開票立会人入力シート!R17</f>
        <v>#VALUE!</v>
      </c>
      <c r="J654" s="549"/>
      <c r="K654" s="549"/>
      <c r="L654" s="102" t="s">
        <v>429</v>
      </c>
      <c r="M654" s="103"/>
    </row>
    <row r="656" spans="1:14">
      <c r="A656" s="192"/>
      <c r="B656" s="192"/>
      <c r="C656" s="192"/>
      <c r="D656" s="192"/>
      <c r="E656" s="192"/>
      <c r="F656" s="192"/>
      <c r="G656" s="184"/>
      <c r="H656" s="192"/>
      <c r="I656" s="192"/>
      <c r="J656" s="192"/>
      <c r="K656" s="192"/>
      <c r="L656" s="192"/>
      <c r="M656" s="192"/>
      <c r="N656" s="192"/>
    </row>
    <row r="658" spans="1:14">
      <c r="A658" s="90" t="s">
        <v>427</v>
      </c>
      <c r="C658" s="100" t="str">
        <f>入力シート!C1</f>
        <v>令和8年2月8日執行衆議院小選挙区選出議員選挙</v>
      </c>
    </row>
    <row r="659" spans="1:14">
      <c r="C659" s="191" t="str">
        <f>開票立会人入力シート!B17</f>
        <v>青森県第２区</v>
      </c>
      <c r="D659" s="204"/>
    </row>
    <row r="660" spans="1:14">
      <c r="C660" s="100"/>
    </row>
    <row r="661" spans="1:14">
      <c r="A661" s="192"/>
      <c r="B661" s="192"/>
      <c r="C661" s="192"/>
      <c r="D661" s="192"/>
      <c r="E661" s="192"/>
      <c r="F661" s="192"/>
      <c r="G661" s="184"/>
      <c r="H661" s="192"/>
      <c r="I661" s="192"/>
      <c r="J661" s="184"/>
      <c r="K661" s="192"/>
      <c r="L661" s="192"/>
      <c r="M661" s="192"/>
      <c r="N661" s="192"/>
    </row>
    <row r="662" spans="1:14" ht="21" customHeight="1">
      <c r="A662" s="90" t="s">
        <v>437</v>
      </c>
      <c r="F662" s="100" t="str">
        <f>開票立会人入力シート!D17</f>
        <v>八戸市</v>
      </c>
      <c r="G662" s="101"/>
      <c r="H662" s="90" t="s">
        <v>438</v>
      </c>
      <c r="J662" s="101"/>
    </row>
    <row r="663" spans="1:14">
      <c r="A663" s="192"/>
      <c r="B663" s="192"/>
      <c r="C663" s="192"/>
      <c r="D663" s="192"/>
      <c r="E663" s="192"/>
      <c r="F663" s="192"/>
      <c r="G663" s="184"/>
      <c r="H663" s="192"/>
      <c r="I663" s="192"/>
      <c r="J663" s="184"/>
      <c r="K663" s="192"/>
      <c r="L663" s="192"/>
      <c r="M663" s="192"/>
      <c r="N663" s="192"/>
    </row>
    <row r="665" spans="1:14">
      <c r="A665" s="90" t="s">
        <v>431</v>
      </c>
    </row>
    <row r="668" spans="1:14">
      <c r="B668" s="444">
        <f>開票立会人入力シート!E17</f>
        <v>0</v>
      </c>
      <c r="C668" s="444"/>
      <c r="D668" s="444"/>
      <c r="E668" s="444"/>
    </row>
    <row r="671" spans="1:14" ht="21" customHeight="1">
      <c r="D671" s="243"/>
      <c r="F671" s="193" t="s">
        <v>854</v>
      </c>
      <c r="G671" s="184" t="str">
        <f>入力シート!C2</f>
        <v>青森県第１区</v>
      </c>
      <c r="I671" s="184"/>
      <c r="J671" s="192" t="s">
        <v>413</v>
      </c>
      <c r="K671" s="184"/>
      <c r="L671" s="184"/>
      <c r="M671" s="184"/>
      <c r="N671" s="184"/>
    </row>
    <row r="672" spans="1:14">
      <c r="B672" s="113"/>
      <c r="C672" s="113"/>
      <c r="E672" s="193" t="s">
        <v>938</v>
      </c>
      <c r="F672" s="184">
        <f>入力シート!C9</f>
        <v>0</v>
      </c>
      <c r="I672" s="100"/>
      <c r="J672" s="192" t="s">
        <v>175</v>
      </c>
    </row>
    <row r="673" spans="1:14">
      <c r="B673" s="113"/>
      <c r="C673" s="241"/>
    </row>
    <row r="674" spans="1:14" ht="21" customHeight="1">
      <c r="B674" s="113"/>
      <c r="C674" s="113"/>
      <c r="E674" s="196" t="s">
        <v>939</v>
      </c>
      <c r="G674" s="92"/>
      <c r="H674" s="204">
        <f>入力シート!C18</f>
        <v>0</v>
      </c>
      <c r="I674" s="184"/>
      <c r="J674" s="184">
        <f>入力シート!C20</f>
        <v>0</v>
      </c>
      <c r="K674" s="184"/>
      <c r="L674" s="184"/>
      <c r="M674" s="192"/>
    </row>
    <row r="675" spans="1:14">
      <c r="A675" s="192"/>
      <c r="B675" s="192"/>
      <c r="C675" s="192"/>
      <c r="D675" s="244"/>
      <c r="E675" s="244"/>
      <c r="F675" s="239"/>
      <c r="G675" s="244"/>
      <c r="H675" s="192"/>
      <c r="I675" s="192"/>
      <c r="J675" s="192"/>
      <c r="K675" s="195"/>
      <c r="L675" s="195"/>
      <c r="M675" s="192"/>
      <c r="N675" s="192"/>
    </row>
    <row r="676" spans="1:14">
      <c r="A676" s="192"/>
      <c r="B676" s="192"/>
      <c r="C676" s="192"/>
      <c r="D676" s="244"/>
      <c r="E676" s="244"/>
      <c r="F676" s="239"/>
      <c r="G676" s="244"/>
      <c r="H676" s="192"/>
      <c r="I676" s="192"/>
      <c r="J676" s="192"/>
      <c r="K676" s="195"/>
      <c r="L676" s="195"/>
      <c r="M676" s="192"/>
      <c r="N676" s="192"/>
    </row>
    <row r="677" spans="1:14">
      <c r="B677" s="550" t="str">
        <f>開票立会人入力シート!C17</f>
        <v>八戸市</v>
      </c>
      <c r="C677" s="550"/>
      <c r="D677" s="109" t="s">
        <v>444</v>
      </c>
      <c r="E677" s="92"/>
      <c r="F677" s="93"/>
      <c r="G677" s="92"/>
      <c r="H677" s="99" t="s">
        <v>390</v>
      </c>
      <c r="J677" s="100"/>
      <c r="L677" s="100"/>
    </row>
    <row r="678" spans="1:14">
      <c r="A678" s="96"/>
    </row>
    <row r="679" spans="1:14">
      <c r="A679" s="96"/>
    </row>
    <row r="680" spans="1:14">
      <c r="M680" s="97"/>
    </row>
    <row r="683" spans="1:14">
      <c r="A683" s="113" t="s">
        <v>1037</v>
      </c>
    </row>
    <row r="684" spans="1:14">
      <c r="A684" s="113" t="s">
        <v>1038</v>
      </c>
      <c r="B684" s="113"/>
      <c r="C684" s="113"/>
      <c r="D684" s="113"/>
      <c r="E684" s="113"/>
      <c r="F684" s="113"/>
      <c r="G684" s="113"/>
      <c r="H684" s="113"/>
      <c r="I684" s="113"/>
      <c r="J684" s="113"/>
      <c r="K684" s="113"/>
      <c r="L684" s="113"/>
      <c r="M684" s="113"/>
      <c r="N684" s="113"/>
    </row>
    <row r="685" spans="1:14">
      <c r="A685" s="113" t="s">
        <v>1039</v>
      </c>
      <c r="B685" s="113"/>
      <c r="C685" s="113"/>
      <c r="D685" s="113"/>
      <c r="E685" s="113"/>
      <c r="F685" s="113"/>
      <c r="G685" s="113"/>
      <c r="H685" s="113"/>
      <c r="I685" s="113"/>
      <c r="J685" s="113"/>
      <c r="K685" s="113"/>
      <c r="L685" s="113"/>
      <c r="M685" s="113"/>
      <c r="N685" s="113"/>
    </row>
    <row r="686" spans="1:14">
      <c r="A686" s="113" t="s">
        <v>1040</v>
      </c>
      <c r="B686" s="113"/>
      <c r="C686" s="113"/>
      <c r="D686" s="113"/>
      <c r="E686" s="113"/>
      <c r="F686" s="113"/>
      <c r="G686" s="113"/>
      <c r="H686" s="113"/>
      <c r="I686" s="113"/>
      <c r="J686" s="113"/>
      <c r="K686" s="113"/>
      <c r="L686" s="113"/>
      <c r="M686" s="113"/>
      <c r="N686" s="113"/>
    </row>
    <row r="687" spans="1:14">
      <c r="N687" s="193" t="s">
        <v>940</v>
      </c>
    </row>
    <row r="691" spans="1:14" ht="28">
      <c r="A691" s="539" t="s">
        <v>436</v>
      </c>
      <c r="B691" s="539"/>
      <c r="C691" s="539"/>
      <c r="D691" s="539"/>
      <c r="E691" s="539"/>
      <c r="F691" s="539"/>
      <c r="G691" s="539"/>
      <c r="H691" s="539"/>
      <c r="I691" s="539"/>
      <c r="J691" s="539"/>
      <c r="K691" s="539"/>
      <c r="L691" s="539"/>
      <c r="M691" s="539"/>
      <c r="N691" s="539"/>
    </row>
    <row r="695" spans="1:14">
      <c r="G695" s="90" t="s">
        <v>426</v>
      </c>
    </row>
    <row r="697" spans="1:14" ht="18" customHeight="1">
      <c r="G697" s="90" t="s">
        <v>408</v>
      </c>
      <c r="H697" s="101"/>
      <c r="I697" s="547">
        <f>開票立会人入力シート!K18</f>
        <v>0</v>
      </c>
      <c r="J697" s="547"/>
      <c r="K697" s="547"/>
      <c r="L697" s="547"/>
      <c r="M697" s="547"/>
      <c r="N697" s="547"/>
    </row>
    <row r="698" spans="1:14" ht="18" customHeight="1">
      <c r="H698" s="101"/>
      <c r="I698" s="101"/>
      <c r="J698" s="101"/>
      <c r="K698" s="101"/>
    </row>
    <row r="699" spans="1:14" ht="18" customHeight="1">
      <c r="G699" s="90" t="s">
        <v>174</v>
      </c>
      <c r="H699" s="101"/>
      <c r="I699" s="100">
        <f>開票立会人入力シート!H18</f>
        <v>0</v>
      </c>
      <c r="J699" s="101"/>
      <c r="K699" s="100">
        <f>開票立会人入力シート!J18</f>
        <v>0</v>
      </c>
    </row>
    <row r="700" spans="1:14" ht="18" customHeight="1">
      <c r="H700" s="101"/>
      <c r="I700" s="100"/>
      <c r="J700" s="101"/>
      <c r="K700" s="101"/>
    </row>
    <row r="701" spans="1:14" ht="18" customHeight="1">
      <c r="G701" s="90" t="s">
        <v>409</v>
      </c>
      <c r="I701" s="100">
        <f>開票立会人入力シート!G18</f>
        <v>0</v>
      </c>
      <c r="J701" s="100"/>
      <c r="K701" s="100">
        <f>開票立会人入力シート!I18</f>
        <v>0</v>
      </c>
    </row>
    <row r="702" spans="1:14">
      <c r="I702" s="100"/>
      <c r="J702" s="100"/>
      <c r="K702" s="100"/>
    </row>
    <row r="703" spans="1:14">
      <c r="H703" s="102" t="s">
        <v>30</v>
      </c>
      <c r="I703" s="548" t="e">
        <f>開票立会人入力シート!R18</f>
        <v>#VALUE!</v>
      </c>
      <c r="J703" s="549"/>
      <c r="K703" s="549"/>
      <c r="L703" s="102" t="s">
        <v>429</v>
      </c>
      <c r="M703" s="103"/>
    </row>
    <row r="705" spans="1:14">
      <c r="A705" s="192"/>
      <c r="B705" s="192"/>
      <c r="C705" s="192"/>
      <c r="D705" s="192"/>
      <c r="E705" s="192"/>
      <c r="F705" s="192"/>
      <c r="G705" s="184"/>
      <c r="H705" s="192"/>
      <c r="I705" s="192"/>
      <c r="J705" s="192"/>
      <c r="K705" s="192"/>
      <c r="L705" s="192"/>
      <c r="M705" s="192"/>
      <c r="N705" s="192"/>
    </row>
    <row r="707" spans="1:14">
      <c r="A707" s="90" t="s">
        <v>427</v>
      </c>
      <c r="C707" s="100" t="str">
        <f>入力シート!C1</f>
        <v>令和8年2月8日執行衆議院小選挙区選出議員選挙</v>
      </c>
    </row>
    <row r="708" spans="1:14">
      <c r="C708" s="191" t="str">
        <f>開票立会人入力シート!B17</f>
        <v>青森県第２区</v>
      </c>
      <c r="D708" s="204"/>
    </row>
    <row r="709" spans="1:14">
      <c r="C709" s="100"/>
    </row>
    <row r="710" spans="1:14">
      <c r="A710" s="192"/>
      <c r="B710" s="192"/>
      <c r="C710" s="192"/>
      <c r="D710" s="192"/>
      <c r="E710" s="192"/>
      <c r="F710" s="192"/>
      <c r="G710" s="184"/>
      <c r="H710" s="192"/>
      <c r="I710" s="192"/>
      <c r="J710" s="184"/>
      <c r="K710" s="192"/>
      <c r="L710" s="192"/>
      <c r="M710" s="192"/>
      <c r="N710" s="192"/>
    </row>
    <row r="711" spans="1:14" ht="21" customHeight="1">
      <c r="A711" s="90" t="s">
        <v>437</v>
      </c>
      <c r="F711" s="100" t="str">
        <f>開票立会人入力シート!D18</f>
        <v>十和田市</v>
      </c>
      <c r="G711" s="101"/>
      <c r="H711" s="90" t="s">
        <v>438</v>
      </c>
      <c r="J711" s="101"/>
    </row>
    <row r="712" spans="1:14">
      <c r="A712" s="192"/>
      <c r="B712" s="192"/>
      <c r="C712" s="192"/>
      <c r="D712" s="192"/>
      <c r="E712" s="192"/>
      <c r="F712" s="192"/>
      <c r="G712" s="184"/>
      <c r="H712" s="192"/>
      <c r="I712" s="192"/>
      <c r="J712" s="184"/>
      <c r="K712" s="192"/>
      <c r="L712" s="192"/>
      <c r="M712" s="192"/>
      <c r="N712" s="192"/>
    </row>
    <row r="714" spans="1:14">
      <c r="A714" s="90" t="s">
        <v>431</v>
      </c>
    </row>
    <row r="717" spans="1:14">
      <c r="B717" s="444">
        <f>開票立会人入力シート!E18</f>
        <v>0</v>
      </c>
      <c r="C717" s="444"/>
      <c r="D717" s="444"/>
      <c r="E717" s="444"/>
    </row>
    <row r="720" spans="1:14" ht="21" customHeight="1">
      <c r="D720" s="243"/>
      <c r="F720" s="193" t="s">
        <v>854</v>
      </c>
      <c r="G720" s="184" t="str">
        <f>入力シート!C2</f>
        <v>青森県第１区</v>
      </c>
      <c r="I720" s="184"/>
      <c r="J720" s="192" t="s">
        <v>413</v>
      </c>
      <c r="K720" s="184"/>
      <c r="L720" s="184"/>
      <c r="M720" s="184"/>
      <c r="N720" s="184"/>
    </row>
    <row r="721" spans="1:14">
      <c r="B721" s="113"/>
      <c r="C721" s="113"/>
      <c r="E721" s="193" t="s">
        <v>938</v>
      </c>
      <c r="F721" s="184">
        <f>入力シート!C9</f>
        <v>0</v>
      </c>
      <c r="I721" s="100"/>
      <c r="J721" s="192" t="s">
        <v>175</v>
      </c>
    </row>
    <row r="722" spans="1:14">
      <c r="B722" s="113"/>
      <c r="C722" s="241"/>
    </row>
    <row r="723" spans="1:14" ht="21" customHeight="1">
      <c r="B723" s="113"/>
      <c r="C723" s="113"/>
      <c r="E723" s="196" t="s">
        <v>939</v>
      </c>
      <c r="G723" s="92"/>
      <c r="H723" s="204">
        <f>入力シート!C18</f>
        <v>0</v>
      </c>
      <c r="I723" s="184"/>
      <c r="J723" s="184">
        <f>入力シート!C20</f>
        <v>0</v>
      </c>
      <c r="K723" s="184"/>
      <c r="L723" s="184"/>
      <c r="M723" s="192"/>
    </row>
    <row r="724" spans="1:14">
      <c r="A724" s="192"/>
      <c r="B724" s="192"/>
      <c r="C724" s="192"/>
      <c r="D724" s="244"/>
      <c r="E724" s="244"/>
      <c r="F724" s="239"/>
      <c r="G724" s="244"/>
      <c r="H724" s="192"/>
      <c r="I724" s="192"/>
      <c r="J724" s="192"/>
      <c r="K724" s="195"/>
      <c r="L724" s="195"/>
      <c r="M724" s="192"/>
      <c r="N724" s="192"/>
    </row>
    <row r="725" spans="1:14">
      <c r="A725" s="192"/>
      <c r="B725" s="192"/>
      <c r="C725" s="192"/>
      <c r="D725" s="244"/>
      <c r="E725" s="244"/>
      <c r="F725" s="239"/>
      <c r="G725" s="244"/>
      <c r="H725" s="192"/>
      <c r="I725" s="192"/>
      <c r="J725" s="192"/>
      <c r="K725" s="195"/>
      <c r="L725" s="195"/>
      <c r="M725" s="192"/>
      <c r="N725" s="192"/>
    </row>
    <row r="726" spans="1:14">
      <c r="B726" s="550" t="str">
        <f>開票立会人入力シート!C18</f>
        <v>十和田市</v>
      </c>
      <c r="C726" s="550"/>
      <c r="D726" s="109" t="s">
        <v>444</v>
      </c>
      <c r="E726" s="92"/>
      <c r="F726" s="93"/>
      <c r="G726" s="92"/>
      <c r="H726" s="99" t="s">
        <v>390</v>
      </c>
      <c r="J726" s="100"/>
      <c r="L726" s="100"/>
    </row>
    <row r="727" spans="1:14">
      <c r="A727" s="96"/>
    </row>
    <row r="728" spans="1:14">
      <c r="A728" s="96"/>
    </row>
    <row r="729" spans="1:14">
      <c r="M729" s="97"/>
    </row>
    <row r="732" spans="1:14">
      <c r="A732" s="113" t="s">
        <v>1037</v>
      </c>
    </row>
    <row r="733" spans="1:14">
      <c r="A733" s="113" t="s">
        <v>1038</v>
      </c>
      <c r="B733" s="113"/>
      <c r="C733" s="113"/>
      <c r="D733" s="113"/>
      <c r="E733" s="113"/>
      <c r="F733" s="113"/>
      <c r="G733" s="113"/>
      <c r="H733" s="113"/>
      <c r="I733" s="113"/>
      <c r="J733" s="113"/>
      <c r="K733" s="113"/>
      <c r="L733" s="113"/>
      <c r="M733" s="113"/>
      <c r="N733" s="113"/>
    </row>
    <row r="734" spans="1:14">
      <c r="A734" s="113" t="s">
        <v>1039</v>
      </c>
      <c r="B734" s="113"/>
      <c r="C734" s="113"/>
      <c r="D734" s="113"/>
      <c r="E734" s="113"/>
      <c r="F734" s="113"/>
      <c r="G734" s="113"/>
      <c r="H734" s="113"/>
      <c r="I734" s="113"/>
      <c r="J734" s="113"/>
      <c r="K734" s="113"/>
      <c r="L734" s="113"/>
      <c r="M734" s="113"/>
      <c r="N734" s="113"/>
    </row>
    <row r="735" spans="1:14">
      <c r="A735" s="113" t="s">
        <v>1040</v>
      </c>
      <c r="B735" s="113"/>
      <c r="C735" s="113"/>
      <c r="D735" s="113"/>
      <c r="E735" s="113"/>
      <c r="F735" s="113"/>
      <c r="G735" s="113"/>
      <c r="H735" s="113"/>
      <c r="I735" s="113"/>
      <c r="J735" s="113"/>
      <c r="K735" s="113"/>
      <c r="L735" s="113"/>
      <c r="M735" s="113"/>
      <c r="N735" s="113"/>
    </row>
    <row r="736" spans="1:14">
      <c r="N736" s="193" t="s">
        <v>940</v>
      </c>
    </row>
    <row r="740" spans="1:14" ht="28">
      <c r="A740" s="539" t="s">
        <v>436</v>
      </c>
      <c r="B740" s="539"/>
      <c r="C740" s="539"/>
      <c r="D740" s="539"/>
      <c r="E740" s="539"/>
      <c r="F740" s="539"/>
      <c r="G740" s="539"/>
      <c r="H740" s="539"/>
      <c r="I740" s="539"/>
      <c r="J740" s="539"/>
      <c r="K740" s="539"/>
      <c r="L740" s="539"/>
      <c r="M740" s="539"/>
      <c r="N740" s="539"/>
    </row>
    <row r="744" spans="1:14">
      <c r="G744" s="90" t="s">
        <v>426</v>
      </c>
    </row>
    <row r="746" spans="1:14" ht="18" customHeight="1">
      <c r="G746" s="90" t="s">
        <v>408</v>
      </c>
      <c r="H746" s="101"/>
      <c r="I746" s="547">
        <f>開票立会人入力シート!K19</f>
        <v>0</v>
      </c>
      <c r="J746" s="547"/>
      <c r="K746" s="547"/>
      <c r="L746" s="547"/>
      <c r="M746" s="547"/>
      <c r="N746" s="547"/>
    </row>
    <row r="747" spans="1:14" ht="18" customHeight="1">
      <c r="H747" s="101"/>
      <c r="I747" s="101"/>
      <c r="J747" s="101"/>
      <c r="K747" s="101"/>
    </row>
    <row r="748" spans="1:14" ht="18" customHeight="1">
      <c r="G748" s="90" t="s">
        <v>174</v>
      </c>
      <c r="H748" s="101"/>
      <c r="I748" s="100">
        <f>開票立会人入力シート!H19</f>
        <v>0</v>
      </c>
      <c r="J748" s="101"/>
      <c r="K748" s="100">
        <f>開票立会人入力シート!J19</f>
        <v>0</v>
      </c>
    </row>
    <row r="749" spans="1:14" ht="18" customHeight="1">
      <c r="H749" s="101"/>
      <c r="I749" s="100"/>
      <c r="J749" s="101"/>
      <c r="K749" s="101"/>
    </row>
    <row r="750" spans="1:14" ht="18" customHeight="1">
      <c r="G750" s="90" t="s">
        <v>409</v>
      </c>
      <c r="I750" s="100">
        <f>開票立会人入力シート!G19</f>
        <v>0</v>
      </c>
      <c r="J750" s="100"/>
      <c r="K750" s="100">
        <f>開票立会人入力シート!I19</f>
        <v>0</v>
      </c>
    </row>
    <row r="751" spans="1:14">
      <c r="I751" s="100"/>
      <c r="J751" s="100"/>
      <c r="K751" s="100"/>
    </row>
    <row r="752" spans="1:14">
      <c r="H752" s="102" t="s">
        <v>30</v>
      </c>
      <c r="I752" s="548" t="e">
        <f>開票立会人入力シート!R19</f>
        <v>#VALUE!</v>
      </c>
      <c r="J752" s="549"/>
      <c r="K752" s="549"/>
      <c r="L752" s="102" t="s">
        <v>429</v>
      </c>
      <c r="M752" s="103"/>
    </row>
    <row r="754" spans="1:14">
      <c r="A754" s="192"/>
      <c r="B754" s="192"/>
      <c r="C754" s="192"/>
      <c r="D754" s="192"/>
      <c r="E754" s="192"/>
      <c r="F754" s="192"/>
      <c r="G754" s="184"/>
      <c r="H754" s="192"/>
      <c r="I754" s="192"/>
      <c r="J754" s="192"/>
      <c r="K754" s="192"/>
      <c r="L754" s="192"/>
      <c r="M754" s="192"/>
      <c r="N754" s="192"/>
    </row>
    <row r="756" spans="1:14">
      <c r="A756" s="90" t="s">
        <v>427</v>
      </c>
      <c r="C756" s="100" t="str">
        <f>入力シート!C1</f>
        <v>令和8年2月8日執行衆議院小選挙区選出議員選挙</v>
      </c>
    </row>
    <row r="757" spans="1:14">
      <c r="C757" s="191" t="str">
        <f>開票立会人入力シート!B17</f>
        <v>青森県第２区</v>
      </c>
      <c r="D757" s="204"/>
    </row>
    <row r="758" spans="1:14">
      <c r="C758" s="100"/>
    </row>
    <row r="759" spans="1:14">
      <c r="A759" s="192"/>
      <c r="B759" s="192"/>
      <c r="C759" s="192"/>
      <c r="D759" s="192"/>
      <c r="E759" s="192"/>
      <c r="F759" s="192"/>
      <c r="G759" s="184"/>
      <c r="H759" s="192"/>
      <c r="I759" s="192"/>
      <c r="J759" s="184"/>
      <c r="K759" s="192"/>
      <c r="L759" s="192"/>
      <c r="M759" s="192"/>
      <c r="N759" s="192"/>
    </row>
    <row r="760" spans="1:14" ht="21" customHeight="1">
      <c r="A760" s="90" t="s">
        <v>437</v>
      </c>
      <c r="F760" s="100" t="str">
        <f>開票立会人入力シート!D19</f>
        <v>三沢市</v>
      </c>
      <c r="G760" s="184"/>
      <c r="H760" s="90" t="s">
        <v>438</v>
      </c>
      <c r="J760" s="184"/>
      <c r="K760" s="192"/>
      <c r="L760" s="192"/>
      <c r="M760" s="192"/>
      <c r="N760" s="192"/>
    </row>
    <row r="761" spans="1:14">
      <c r="A761" s="192"/>
      <c r="B761" s="192"/>
      <c r="C761" s="192"/>
      <c r="D761" s="192"/>
      <c r="E761" s="192"/>
      <c r="F761" s="192"/>
      <c r="G761" s="184"/>
      <c r="H761" s="192"/>
      <c r="I761" s="192"/>
      <c r="J761" s="184"/>
      <c r="K761" s="192"/>
      <c r="L761" s="192"/>
      <c r="M761" s="192"/>
      <c r="N761" s="192"/>
    </row>
    <row r="763" spans="1:14">
      <c r="A763" s="90" t="s">
        <v>431</v>
      </c>
    </row>
    <row r="766" spans="1:14">
      <c r="B766" s="444">
        <f>開票立会人入力シート!E19</f>
        <v>0</v>
      </c>
      <c r="C766" s="444"/>
      <c r="D766" s="444"/>
      <c r="E766" s="444"/>
    </row>
    <row r="769" spans="1:14" ht="21" customHeight="1">
      <c r="D769" s="243"/>
      <c r="F769" s="193" t="s">
        <v>854</v>
      </c>
      <c r="G769" s="184" t="str">
        <f>入力シート!C2</f>
        <v>青森県第１区</v>
      </c>
      <c r="I769" s="184"/>
      <c r="J769" s="192" t="s">
        <v>413</v>
      </c>
      <c r="K769" s="184"/>
      <c r="L769" s="184"/>
      <c r="M769" s="184"/>
      <c r="N769" s="184"/>
    </row>
    <row r="770" spans="1:14">
      <c r="B770" s="113"/>
      <c r="C770" s="113"/>
      <c r="E770" s="193" t="s">
        <v>938</v>
      </c>
      <c r="F770" s="184">
        <f>入力シート!C9</f>
        <v>0</v>
      </c>
      <c r="I770" s="100"/>
      <c r="J770" s="192" t="s">
        <v>175</v>
      </c>
    </row>
    <row r="771" spans="1:14">
      <c r="B771" s="113"/>
      <c r="C771" s="241"/>
    </row>
    <row r="772" spans="1:14" ht="21" customHeight="1">
      <c r="B772" s="113"/>
      <c r="C772" s="113"/>
      <c r="E772" s="196" t="s">
        <v>939</v>
      </c>
      <c r="G772" s="92"/>
      <c r="H772" s="204">
        <f>入力シート!C18</f>
        <v>0</v>
      </c>
      <c r="I772" s="184"/>
      <c r="J772" s="184">
        <f>入力シート!C20</f>
        <v>0</v>
      </c>
      <c r="K772" s="184"/>
      <c r="L772" s="184"/>
      <c r="M772" s="192"/>
    </row>
    <row r="773" spans="1:14">
      <c r="A773" s="192"/>
      <c r="B773" s="192"/>
      <c r="C773" s="192"/>
      <c r="D773" s="244"/>
      <c r="E773" s="244"/>
      <c r="F773" s="239"/>
      <c r="G773" s="244"/>
      <c r="H773" s="192"/>
      <c r="I773" s="192"/>
      <c r="J773" s="192"/>
      <c r="K773" s="195"/>
      <c r="L773" s="195"/>
      <c r="M773" s="192"/>
      <c r="N773" s="192"/>
    </row>
    <row r="774" spans="1:14">
      <c r="A774" s="192"/>
      <c r="B774" s="192"/>
      <c r="C774" s="192"/>
      <c r="D774" s="244"/>
      <c r="E774" s="244"/>
      <c r="F774" s="239"/>
      <c r="G774" s="244"/>
      <c r="H774" s="192"/>
      <c r="I774" s="192"/>
      <c r="J774" s="192"/>
      <c r="K774" s="195"/>
      <c r="L774" s="195"/>
      <c r="M774" s="192"/>
      <c r="N774" s="192"/>
    </row>
    <row r="775" spans="1:14">
      <c r="B775" s="550" t="str">
        <f>開票立会人入力シート!C19</f>
        <v>三沢市</v>
      </c>
      <c r="C775" s="550"/>
      <c r="D775" s="109" t="s">
        <v>444</v>
      </c>
      <c r="E775" s="92"/>
      <c r="F775" s="93"/>
      <c r="G775" s="92"/>
      <c r="H775" s="99" t="s">
        <v>390</v>
      </c>
      <c r="J775" s="100"/>
      <c r="L775" s="100"/>
    </row>
    <row r="776" spans="1:14">
      <c r="A776" s="96"/>
    </row>
    <row r="777" spans="1:14">
      <c r="A777" s="96"/>
    </row>
    <row r="778" spans="1:14">
      <c r="M778" s="97"/>
    </row>
    <row r="781" spans="1:14">
      <c r="A781" s="113" t="s">
        <v>1037</v>
      </c>
    </row>
    <row r="782" spans="1:14">
      <c r="A782" s="113" t="s">
        <v>1038</v>
      </c>
      <c r="B782" s="113"/>
      <c r="C782" s="113"/>
      <c r="D782" s="113"/>
      <c r="E782" s="113"/>
      <c r="F782" s="113"/>
      <c r="G782" s="113"/>
      <c r="H782" s="113"/>
      <c r="I782" s="113"/>
      <c r="J782" s="113"/>
      <c r="K782" s="113"/>
      <c r="L782" s="113"/>
      <c r="M782" s="113"/>
      <c r="N782" s="113"/>
    </row>
    <row r="783" spans="1:14">
      <c r="A783" s="113" t="s">
        <v>1039</v>
      </c>
      <c r="B783" s="113"/>
      <c r="C783" s="113"/>
      <c r="D783" s="113"/>
      <c r="E783" s="113"/>
      <c r="F783" s="113"/>
      <c r="G783" s="113"/>
      <c r="H783" s="113"/>
      <c r="I783" s="113"/>
      <c r="J783" s="113"/>
      <c r="K783" s="113"/>
      <c r="L783" s="113"/>
      <c r="M783" s="113"/>
      <c r="N783" s="113"/>
    </row>
    <row r="784" spans="1:14">
      <c r="A784" s="113" t="s">
        <v>1040</v>
      </c>
      <c r="B784" s="113"/>
      <c r="C784" s="113"/>
      <c r="D784" s="113"/>
      <c r="E784" s="113"/>
      <c r="F784" s="113"/>
      <c r="G784" s="113"/>
      <c r="H784" s="113"/>
      <c r="I784" s="113"/>
      <c r="J784" s="113"/>
      <c r="K784" s="113"/>
      <c r="L784" s="113"/>
      <c r="M784" s="113"/>
      <c r="N784" s="113"/>
    </row>
    <row r="785" spans="1:14">
      <c r="N785" s="193" t="s">
        <v>940</v>
      </c>
    </row>
    <row r="789" spans="1:14" ht="28">
      <c r="A789" s="539" t="s">
        <v>436</v>
      </c>
      <c r="B789" s="539"/>
      <c r="C789" s="539"/>
      <c r="D789" s="539"/>
      <c r="E789" s="539"/>
      <c r="F789" s="539"/>
      <c r="G789" s="539"/>
      <c r="H789" s="539"/>
      <c r="I789" s="539"/>
      <c r="J789" s="539"/>
      <c r="K789" s="539"/>
      <c r="L789" s="539"/>
      <c r="M789" s="539"/>
      <c r="N789" s="539"/>
    </row>
    <row r="793" spans="1:14">
      <c r="G793" s="90" t="s">
        <v>426</v>
      </c>
    </row>
    <row r="795" spans="1:14" ht="18" customHeight="1">
      <c r="G795" s="90" t="s">
        <v>408</v>
      </c>
      <c r="H795" s="101"/>
      <c r="I795" s="547">
        <f>開票立会人入力シート!K20</f>
        <v>0</v>
      </c>
      <c r="J795" s="547"/>
      <c r="K795" s="547"/>
      <c r="L795" s="547"/>
      <c r="M795" s="547"/>
      <c r="N795" s="547"/>
    </row>
    <row r="796" spans="1:14" ht="18" customHeight="1">
      <c r="H796" s="101"/>
      <c r="I796" s="101"/>
      <c r="J796" s="101"/>
      <c r="K796" s="101"/>
    </row>
    <row r="797" spans="1:14" ht="18" customHeight="1">
      <c r="G797" s="90" t="s">
        <v>174</v>
      </c>
      <c r="H797" s="101"/>
      <c r="I797" s="100">
        <f>開票立会人入力シート!H20</f>
        <v>0</v>
      </c>
      <c r="J797" s="101"/>
      <c r="K797" s="100">
        <f>開票立会人入力シート!J20</f>
        <v>0</v>
      </c>
    </row>
    <row r="798" spans="1:14" ht="18" customHeight="1">
      <c r="H798" s="101"/>
      <c r="I798" s="100"/>
      <c r="J798" s="101"/>
      <c r="K798" s="101"/>
    </row>
    <row r="799" spans="1:14" ht="18" customHeight="1">
      <c r="G799" s="90" t="s">
        <v>409</v>
      </c>
      <c r="I799" s="100">
        <f>開票立会人入力シート!G20</f>
        <v>0</v>
      </c>
      <c r="J799" s="100"/>
      <c r="K799" s="100">
        <f>開票立会人入力シート!I20</f>
        <v>0</v>
      </c>
    </row>
    <row r="800" spans="1:14">
      <c r="I800" s="100"/>
      <c r="J800" s="100"/>
      <c r="K800" s="100"/>
    </row>
    <row r="801" spans="1:14">
      <c r="H801" s="102" t="s">
        <v>30</v>
      </c>
      <c r="I801" s="548" t="e">
        <f>開票立会人入力シート!R20</f>
        <v>#VALUE!</v>
      </c>
      <c r="J801" s="549"/>
      <c r="K801" s="549"/>
      <c r="L801" s="102" t="s">
        <v>429</v>
      </c>
      <c r="M801" s="103"/>
    </row>
    <row r="803" spans="1:14">
      <c r="A803" s="192"/>
      <c r="B803" s="192"/>
      <c r="C803" s="192"/>
      <c r="D803" s="192"/>
      <c r="E803" s="192"/>
      <c r="F803" s="192"/>
      <c r="G803" s="184"/>
      <c r="H803" s="192"/>
      <c r="I803" s="192"/>
      <c r="J803" s="192"/>
      <c r="K803" s="192"/>
      <c r="L803" s="192"/>
      <c r="M803" s="192"/>
      <c r="N803" s="192"/>
    </row>
    <row r="805" spans="1:14">
      <c r="A805" s="90" t="s">
        <v>427</v>
      </c>
      <c r="C805" s="100" t="str">
        <f>入力シート!C1</f>
        <v>令和8年2月8日執行衆議院小選挙区選出議員選挙</v>
      </c>
    </row>
    <row r="806" spans="1:14">
      <c r="C806" s="191" t="str">
        <f>開票立会人入力シート!B17</f>
        <v>青森県第２区</v>
      </c>
      <c r="D806" s="204"/>
    </row>
    <row r="807" spans="1:14">
      <c r="C807" s="100"/>
    </row>
    <row r="808" spans="1:14" s="192" customFormat="1">
      <c r="G808" s="184"/>
      <c r="J808" s="184"/>
    </row>
    <row r="809" spans="1:14" ht="21" customHeight="1">
      <c r="A809" s="90" t="s">
        <v>437</v>
      </c>
      <c r="F809" s="100" t="str">
        <f>開票立会人入力シート!D20</f>
        <v>七戸町</v>
      </c>
      <c r="G809" s="184"/>
      <c r="H809" s="90" t="s">
        <v>438</v>
      </c>
      <c r="J809" s="184"/>
      <c r="K809" s="192"/>
      <c r="L809" s="192"/>
      <c r="M809" s="192"/>
      <c r="N809" s="192"/>
    </row>
    <row r="810" spans="1:14" s="192" customFormat="1">
      <c r="G810" s="184"/>
      <c r="J810" s="184"/>
    </row>
    <row r="812" spans="1:14">
      <c r="A812" s="90" t="s">
        <v>431</v>
      </c>
    </row>
    <row r="815" spans="1:14">
      <c r="B815" s="444">
        <f>開票立会人入力シート!E20</f>
        <v>0</v>
      </c>
      <c r="C815" s="444"/>
      <c r="D815" s="444"/>
      <c r="E815" s="444"/>
    </row>
    <row r="818" spans="1:14" ht="21" customHeight="1">
      <c r="D818" s="243"/>
      <c r="F818" s="193" t="s">
        <v>854</v>
      </c>
      <c r="G818" s="184" t="str">
        <f>入力シート!C2</f>
        <v>青森県第１区</v>
      </c>
      <c r="I818" s="184"/>
      <c r="J818" s="192" t="s">
        <v>413</v>
      </c>
      <c r="K818" s="184"/>
      <c r="L818" s="184"/>
      <c r="M818" s="184"/>
      <c r="N818" s="184"/>
    </row>
    <row r="819" spans="1:14">
      <c r="B819" s="113"/>
      <c r="C819" s="113"/>
      <c r="E819" s="193" t="s">
        <v>938</v>
      </c>
      <c r="F819" s="184">
        <f>入力シート!C9</f>
        <v>0</v>
      </c>
      <c r="I819" s="100"/>
      <c r="J819" s="192" t="s">
        <v>175</v>
      </c>
    </row>
    <row r="820" spans="1:14">
      <c r="B820" s="113"/>
      <c r="C820" s="241"/>
    </row>
    <row r="821" spans="1:14" ht="21" customHeight="1">
      <c r="B821" s="113"/>
      <c r="C821" s="113"/>
      <c r="E821" s="196" t="s">
        <v>939</v>
      </c>
      <c r="G821" s="92"/>
      <c r="H821" s="204">
        <f>入力シート!C18</f>
        <v>0</v>
      </c>
      <c r="I821" s="184"/>
      <c r="J821" s="184">
        <f>入力シート!C20</f>
        <v>0</v>
      </c>
      <c r="K821" s="184"/>
      <c r="L821" s="184"/>
      <c r="M821" s="192"/>
    </row>
    <row r="822" spans="1:14">
      <c r="A822" s="192"/>
      <c r="B822" s="192"/>
      <c r="C822" s="192"/>
      <c r="D822" s="244"/>
      <c r="E822" s="244"/>
      <c r="F822" s="239"/>
      <c r="G822" s="244"/>
      <c r="H822" s="192"/>
      <c r="I822" s="192"/>
      <c r="J822" s="192"/>
      <c r="K822" s="195"/>
      <c r="L822" s="195"/>
      <c r="M822" s="192"/>
      <c r="N822" s="192"/>
    </row>
    <row r="823" spans="1:14">
      <c r="A823" s="192"/>
      <c r="B823" s="192"/>
      <c r="C823" s="192"/>
      <c r="D823" s="244"/>
      <c r="E823" s="244"/>
      <c r="F823" s="239"/>
      <c r="G823" s="244"/>
      <c r="H823" s="192"/>
      <c r="I823" s="192"/>
      <c r="J823" s="192"/>
      <c r="K823" s="195"/>
      <c r="L823" s="195"/>
      <c r="M823" s="192"/>
      <c r="N823" s="192"/>
    </row>
    <row r="824" spans="1:14">
      <c r="B824" s="550" t="str">
        <f>開票立会人入力シート!C20</f>
        <v>七戸町</v>
      </c>
      <c r="C824" s="550"/>
      <c r="D824" s="109" t="s">
        <v>444</v>
      </c>
      <c r="E824" s="92"/>
      <c r="F824" s="93"/>
      <c r="G824" s="92"/>
      <c r="H824" s="99" t="s">
        <v>390</v>
      </c>
      <c r="J824" s="100"/>
      <c r="L824" s="100"/>
    </row>
    <row r="825" spans="1:14">
      <c r="A825" s="96"/>
    </row>
    <row r="826" spans="1:14">
      <c r="A826" s="96"/>
    </row>
    <row r="827" spans="1:14">
      <c r="M827" s="97"/>
    </row>
    <row r="830" spans="1:14">
      <c r="A830" s="113" t="s">
        <v>1037</v>
      </c>
    </row>
    <row r="831" spans="1:14">
      <c r="A831" s="113" t="s">
        <v>1038</v>
      </c>
      <c r="B831" s="113"/>
      <c r="C831" s="113"/>
      <c r="D831" s="113"/>
      <c r="E831" s="113"/>
      <c r="F831" s="113"/>
      <c r="G831" s="113"/>
      <c r="H831" s="113"/>
      <c r="I831" s="113"/>
      <c r="J831" s="113"/>
      <c r="K831" s="113"/>
      <c r="L831" s="113"/>
      <c r="M831" s="113"/>
      <c r="N831" s="113"/>
    </row>
    <row r="832" spans="1:14">
      <c r="A832" s="113" t="s">
        <v>1039</v>
      </c>
      <c r="B832" s="113"/>
      <c r="C832" s="113"/>
      <c r="D832" s="113"/>
      <c r="E832" s="113"/>
      <c r="F832" s="113"/>
      <c r="G832" s="113"/>
      <c r="H832" s="113"/>
      <c r="I832" s="113"/>
      <c r="J832" s="113"/>
      <c r="K832" s="113"/>
      <c r="L832" s="113"/>
      <c r="M832" s="113"/>
      <c r="N832" s="113"/>
    </row>
    <row r="833" spans="1:14">
      <c r="A833" s="113" t="s">
        <v>1040</v>
      </c>
      <c r="B833" s="113"/>
      <c r="C833" s="113"/>
      <c r="D833" s="113"/>
      <c r="E833" s="113"/>
      <c r="F833" s="113"/>
      <c r="G833" s="113"/>
      <c r="H833" s="113"/>
      <c r="I833" s="113"/>
      <c r="J833" s="113"/>
      <c r="K833" s="113"/>
      <c r="L833" s="113"/>
      <c r="M833" s="113"/>
      <c r="N833" s="113"/>
    </row>
    <row r="834" spans="1:14">
      <c r="N834" s="193" t="s">
        <v>940</v>
      </c>
    </row>
    <row r="838" spans="1:14" ht="28">
      <c r="A838" s="539" t="s">
        <v>436</v>
      </c>
      <c r="B838" s="539"/>
      <c r="C838" s="539"/>
      <c r="D838" s="539"/>
      <c r="E838" s="539"/>
      <c r="F838" s="539"/>
      <c r="G838" s="539"/>
      <c r="H838" s="539"/>
      <c r="I838" s="539"/>
      <c r="J838" s="539"/>
      <c r="K838" s="539"/>
      <c r="L838" s="539"/>
      <c r="M838" s="539"/>
      <c r="N838" s="539"/>
    </row>
    <row r="842" spans="1:14">
      <c r="G842" s="90" t="s">
        <v>426</v>
      </c>
    </row>
    <row r="844" spans="1:14" ht="18" customHeight="1">
      <c r="G844" s="90" t="s">
        <v>408</v>
      </c>
      <c r="H844" s="101"/>
      <c r="I844" s="547">
        <f>開票立会人入力シート!K21</f>
        <v>0</v>
      </c>
      <c r="J844" s="547"/>
      <c r="K844" s="547"/>
      <c r="L844" s="547"/>
      <c r="M844" s="547"/>
      <c r="N844" s="547"/>
    </row>
    <row r="845" spans="1:14" ht="18" customHeight="1">
      <c r="H845" s="101"/>
      <c r="I845" s="101"/>
      <c r="J845" s="101"/>
      <c r="K845" s="101"/>
    </row>
    <row r="846" spans="1:14" ht="18" customHeight="1">
      <c r="G846" s="90" t="s">
        <v>174</v>
      </c>
      <c r="H846" s="101"/>
      <c r="I846" s="100">
        <f>開票立会人入力シート!H21</f>
        <v>0</v>
      </c>
      <c r="J846" s="101"/>
      <c r="K846" s="100">
        <f>開票立会人入力シート!J21</f>
        <v>0</v>
      </c>
    </row>
    <row r="847" spans="1:14" ht="18" customHeight="1">
      <c r="H847" s="101"/>
      <c r="I847" s="100"/>
      <c r="J847" s="101"/>
      <c r="K847" s="101"/>
    </row>
    <row r="848" spans="1:14" ht="18" customHeight="1">
      <c r="G848" s="90" t="s">
        <v>409</v>
      </c>
      <c r="I848" s="100">
        <f>開票立会人入力シート!G21</f>
        <v>0</v>
      </c>
      <c r="J848" s="100"/>
      <c r="K848" s="100">
        <f>開票立会人入力シート!I21</f>
        <v>0</v>
      </c>
    </row>
    <row r="849" spans="1:14">
      <c r="I849" s="100"/>
      <c r="J849" s="100"/>
      <c r="K849" s="100"/>
    </row>
    <row r="850" spans="1:14">
      <c r="H850" s="102" t="s">
        <v>30</v>
      </c>
      <c r="I850" s="551" t="e">
        <f>開票立会人入力シート!R21</f>
        <v>#VALUE!</v>
      </c>
      <c r="J850" s="546"/>
      <c r="K850" s="546"/>
      <c r="L850" s="102" t="s">
        <v>429</v>
      </c>
      <c r="M850" s="103"/>
    </row>
    <row r="852" spans="1:14">
      <c r="A852" s="192"/>
      <c r="B852" s="192"/>
      <c r="C852" s="192"/>
      <c r="D852" s="192"/>
      <c r="E852" s="192"/>
      <c r="F852" s="192"/>
      <c r="G852" s="184"/>
      <c r="H852" s="192"/>
      <c r="I852" s="192"/>
      <c r="J852" s="192"/>
      <c r="K852" s="192"/>
      <c r="L852" s="192"/>
      <c r="M852" s="192"/>
      <c r="N852" s="192"/>
    </row>
    <row r="854" spans="1:14">
      <c r="A854" s="90" t="s">
        <v>427</v>
      </c>
      <c r="C854" s="100" t="str">
        <f>入力シート!C1</f>
        <v>令和8年2月8日執行衆議院小選挙区選出議員選挙</v>
      </c>
    </row>
    <row r="855" spans="1:14">
      <c r="C855" s="191" t="str">
        <f>開票立会人入力シート!B17</f>
        <v>青森県第２区</v>
      </c>
      <c r="D855" s="204"/>
    </row>
    <row r="856" spans="1:14">
      <c r="C856" s="100"/>
    </row>
    <row r="857" spans="1:14" s="192" customFormat="1">
      <c r="G857" s="184"/>
      <c r="J857" s="184"/>
    </row>
    <row r="858" spans="1:14" ht="21" customHeight="1">
      <c r="A858" s="90" t="s">
        <v>437</v>
      </c>
      <c r="F858" s="100" t="str">
        <f>開票立会人入力シート!D21</f>
        <v>六戸町</v>
      </c>
      <c r="G858" s="101"/>
      <c r="H858" s="90" t="s">
        <v>438</v>
      </c>
      <c r="J858" s="101"/>
    </row>
    <row r="859" spans="1:14" s="192" customFormat="1">
      <c r="G859" s="184"/>
      <c r="J859" s="184"/>
    </row>
    <row r="861" spans="1:14">
      <c r="A861" s="90" t="s">
        <v>431</v>
      </c>
    </row>
    <row r="864" spans="1:14">
      <c r="B864" s="444">
        <f>開票立会人入力シート!E21</f>
        <v>0</v>
      </c>
      <c r="C864" s="444"/>
      <c r="D864" s="444"/>
      <c r="E864" s="444"/>
    </row>
    <row r="867" spans="1:14" ht="21" customHeight="1">
      <c r="D867" s="243"/>
      <c r="F867" s="193" t="s">
        <v>854</v>
      </c>
      <c r="G867" s="184" t="str">
        <f>入力シート!C2</f>
        <v>青森県第１区</v>
      </c>
      <c r="I867" s="184"/>
      <c r="J867" s="192" t="s">
        <v>413</v>
      </c>
      <c r="K867" s="184"/>
      <c r="L867" s="184"/>
      <c r="M867" s="184"/>
      <c r="N867" s="184"/>
    </row>
    <row r="868" spans="1:14">
      <c r="B868" s="113"/>
      <c r="C868" s="113"/>
      <c r="E868" s="193" t="s">
        <v>938</v>
      </c>
      <c r="F868" s="184">
        <f>入力シート!C9</f>
        <v>0</v>
      </c>
      <c r="I868" s="100"/>
      <c r="J868" s="192" t="s">
        <v>175</v>
      </c>
    </row>
    <row r="869" spans="1:14">
      <c r="B869" s="113"/>
      <c r="C869" s="241"/>
    </row>
    <row r="870" spans="1:14" ht="21" customHeight="1">
      <c r="B870" s="113"/>
      <c r="C870" s="113"/>
      <c r="E870" s="196" t="s">
        <v>939</v>
      </c>
      <c r="G870" s="92"/>
      <c r="H870" s="204">
        <f>入力シート!C18</f>
        <v>0</v>
      </c>
      <c r="I870" s="184"/>
      <c r="J870" s="184">
        <f>入力シート!C20</f>
        <v>0</v>
      </c>
      <c r="K870" s="184"/>
      <c r="L870" s="184"/>
      <c r="M870" s="192"/>
    </row>
    <row r="871" spans="1:14" s="192" customFormat="1">
      <c r="D871" s="244"/>
      <c r="E871" s="244"/>
      <c r="F871" s="239"/>
      <c r="G871" s="244"/>
      <c r="K871" s="195"/>
      <c r="L871" s="195"/>
    </row>
    <row r="872" spans="1:14" s="192" customFormat="1">
      <c r="D872" s="244"/>
      <c r="E872" s="244"/>
      <c r="F872" s="239"/>
      <c r="G872" s="244"/>
      <c r="K872" s="195"/>
      <c r="L872" s="195"/>
    </row>
    <row r="873" spans="1:14">
      <c r="B873" s="550" t="str">
        <f>開票立会人入力シート!C21</f>
        <v>六戸町</v>
      </c>
      <c r="C873" s="550"/>
      <c r="D873" s="109" t="s">
        <v>444</v>
      </c>
      <c r="E873" s="92"/>
      <c r="F873" s="93"/>
      <c r="G873" s="92"/>
      <c r="H873" s="99" t="s">
        <v>390</v>
      </c>
      <c r="J873" s="100"/>
      <c r="L873" s="100"/>
    </row>
    <row r="874" spans="1:14">
      <c r="A874" s="96"/>
    </row>
    <row r="875" spans="1:14">
      <c r="A875" s="96"/>
    </row>
    <row r="876" spans="1:14">
      <c r="M876" s="97"/>
    </row>
    <row r="879" spans="1:14">
      <c r="A879" s="113" t="s">
        <v>1037</v>
      </c>
    </row>
    <row r="880" spans="1:14">
      <c r="A880" s="113" t="s">
        <v>1038</v>
      </c>
      <c r="B880" s="113"/>
      <c r="C880" s="113"/>
      <c r="D880" s="113"/>
      <c r="E880" s="113"/>
      <c r="F880" s="113"/>
      <c r="G880" s="113"/>
      <c r="H880" s="113"/>
      <c r="I880" s="113"/>
      <c r="J880" s="113"/>
      <c r="K880" s="113"/>
      <c r="L880" s="113"/>
      <c r="M880" s="113"/>
      <c r="N880" s="113"/>
    </row>
    <row r="881" spans="1:14">
      <c r="A881" s="113" t="s">
        <v>1039</v>
      </c>
      <c r="B881" s="113"/>
      <c r="C881" s="113"/>
      <c r="D881" s="113"/>
      <c r="E881" s="113"/>
      <c r="F881" s="113"/>
      <c r="G881" s="113"/>
      <c r="H881" s="113"/>
      <c r="I881" s="113"/>
      <c r="J881" s="113"/>
      <c r="K881" s="113"/>
      <c r="L881" s="113"/>
      <c r="M881" s="113"/>
      <c r="N881" s="113"/>
    </row>
    <row r="882" spans="1:14">
      <c r="A882" s="113" t="s">
        <v>1040</v>
      </c>
      <c r="B882" s="113"/>
      <c r="C882" s="113"/>
      <c r="D882" s="113"/>
      <c r="E882" s="113"/>
      <c r="F882" s="113"/>
      <c r="G882" s="113"/>
      <c r="H882" s="113"/>
      <c r="I882" s="113"/>
      <c r="J882" s="113"/>
      <c r="K882" s="113"/>
      <c r="L882" s="113"/>
      <c r="M882" s="113"/>
      <c r="N882" s="113"/>
    </row>
    <row r="883" spans="1:14">
      <c r="N883" s="193" t="s">
        <v>940</v>
      </c>
    </row>
    <row r="887" spans="1:14" ht="28">
      <c r="A887" s="539" t="s">
        <v>436</v>
      </c>
      <c r="B887" s="539"/>
      <c r="C887" s="539"/>
      <c r="D887" s="539"/>
      <c r="E887" s="539"/>
      <c r="F887" s="539"/>
      <c r="G887" s="539"/>
      <c r="H887" s="539"/>
      <c r="I887" s="539"/>
      <c r="J887" s="539"/>
      <c r="K887" s="539"/>
      <c r="L887" s="539"/>
      <c r="M887" s="539"/>
      <c r="N887" s="539"/>
    </row>
    <row r="891" spans="1:14">
      <c r="G891" s="90" t="s">
        <v>426</v>
      </c>
    </row>
    <row r="893" spans="1:14" ht="18" customHeight="1">
      <c r="G893" s="90" t="s">
        <v>408</v>
      </c>
      <c r="H893" s="101"/>
      <c r="I893" s="547">
        <f>開票立会人入力シート!K22</f>
        <v>0</v>
      </c>
      <c r="J893" s="547"/>
      <c r="K893" s="547"/>
      <c r="L893" s="547"/>
      <c r="M893" s="547"/>
      <c r="N893" s="547"/>
    </row>
    <row r="894" spans="1:14" ht="18" customHeight="1">
      <c r="H894" s="101"/>
      <c r="I894" s="101"/>
      <c r="J894" s="101"/>
      <c r="K894" s="101"/>
    </row>
    <row r="895" spans="1:14" ht="18" customHeight="1">
      <c r="G895" s="90" t="s">
        <v>174</v>
      </c>
      <c r="H895" s="101"/>
      <c r="I895" s="100">
        <f>開票立会人入力シート!H22</f>
        <v>0</v>
      </c>
      <c r="J895" s="101"/>
      <c r="K895" s="100">
        <f>開票立会人入力シート!J22</f>
        <v>0</v>
      </c>
    </row>
    <row r="896" spans="1:14" ht="18" customHeight="1">
      <c r="H896" s="101"/>
      <c r="I896" s="100"/>
      <c r="J896" s="101"/>
      <c r="K896" s="101"/>
    </row>
    <row r="897" spans="1:14" ht="18" customHeight="1">
      <c r="G897" s="90" t="s">
        <v>409</v>
      </c>
      <c r="I897" s="100">
        <f>開票立会人入力シート!G22</f>
        <v>0</v>
      </c>
      <c r="J897" s="100"/>
      <c r="K897" s="100">
        <f>開票立会人入力シート!I22</f>
        <v>0</v>
      </c>
    </row>
    <row r="898" spans="1:14">
      <c r="I898" s="100"/>
      <c r="J898" s="100"/>
      <c r="K898" s="100"/>
    </row>
    <row r="899" spans="1:14">
      <c r="H899" s="102" t="s">
        <v>30</v>
      </c>
      <c r="I899" s="548" t="e">
        <f>開票立会人入力シート!R22</f>
        <v>#VALUE!</v>
      </c>
      <c r="J899" s="549"/>
      <c r="K899" s="549"/>
      <c r="L899" s="102" t="s">
        <v>429</v>
      </c>
      <c r="M899" s="103"/>
    </row>
    <row r="901" spans="1:14">
      <c r="A901" s="192"/>
      <c r="B901" s="192"/>
      <c r="C901" s="192"/>
      <c r="D901" s="192"/>
      <c r="E901" s="192"/>
      <c r="F901" s="192"/>
      <c r="G901" s="184"/>
      <c r="H901" s="192"/>
      <c r="I901" s="192"/>
      <c r="J901" s="192"/>
      <c r="K901" s="192"/>
      <c r="L901" s="192"/>
      <c r="M901" s="192"/>
      <c r="N901" s="192"/>
    </row>
    <row r="903" spans="1:14">
      <c r="A903" s="90" t="s">
        <v>427</v>
      </c>
      <c r="C903" s="100" t="str">
        <f>入力シート!C1</f>
        <v>令和8年2月8日執行衆議院小選挙区選出議員選挙</v>
      </c>
    </row>
    <row r="904" spans="1:14">
      <c r="C904" s="191" t="str">
        <f>開票立会人入力シート!B17</f>
        <v>青森県第２区</v>
      </c>
      <c r="D904" s="204"/>
    </row>
    <row r="905" spans="1:14">
      <c r="C905" s="100"/>
    </row>
    <row r="906" spans="1:14">
      <c r="A906" s="192"/>
      <c r="B906" s="192"/>
      <c r="C906" s="192"/>
      <c r="D906" s="192"/>
      <c r="E906" s="192"/>
      <c r="F906" s="192"/>
      <c r="G906" s="184"/>
      <c r="H906" s="192"/>
      <c r="I906" s="192"/>
      <c r="J906" s="184"/>
      <c r="K906" s="192"/>
      <c r="L906" s="192"/>
      <c r="M906" s="192"/>
      <c r="N906" s="192"/>
    </row>
    <row r="907" spans="1:14" ht="21" customHeight="1">
      <c r="A907" s="90" t="s">
        <v>437</v>
      </c>
      <c r="F907" s="100" t="str">
        <f>開票立会人入力シート!D22</f>
        <v>東北町</v>
      </c>
      <c r="G907" s="101"/>
      <c r="H907" s="90" t="s">
        <v>438</v>
      </c>
      <c r="J907" s="101"/>
    </row>
    <row r="908" spans="1:14">
      <c r="A908" s="192"/>
      <c r="B908" s="192"/>
      <c r="C908" s="192"/>
      <c r="D908" s="192"/>
      <c r="E908" s="192"/>
      <c r="F908" s="192"/>
      <c r="G908" s="184"/>
      <c r="H908" s="192"/>
      <c r="I908" s="192"/>
      <c r="J908" s="184"/>
      <c r="K908" s="192"/>
      <c r="L908" s="192"/>
      <c r="M908" s="192"/>
      <c r="N908" s="192"/>
    </row>
    <row r="910" spans="1:14">
      <c r="A910" s="90" t="s">
        <v>431</v>
      </c>
    </row>
    <row r="913" spans="1:14">
      <c r="B913" s="444">
        <f>開票立会人入力シート!E22</f>
        <v>0</v>
      </c>
      <c r="C913" s="444"/>
      <c r="D913" s="444"/>
      <c r="E913" s="444"/>
    </row>
    <row r="916" spans="1:14" ht="21" customHeight="1">
      <c r="D916" s="243"/>
      <c r="F916" s="193" t="s">
        <v>854</v>
      </c>
      <c r="G916" s="184" t="str">
        <f>入力シート!C2</f>
        <v>青森県第１区</v>
      </c>
      <c r="I916" s="184"/>
      <c r="J916" s="192" t="s">
        <v>413</v>
      </c>
      <c r="K916" s="184"/>
      <c r="L916" s="184"/>
      <c r="M916" s="184"/>
      <c r="N916" s="184"/>
    </row>
    <row r="917" spans="1:14">
      <c r="B917" s="113"/>
      <c r="C917" s="113"/>
      <c r="E917" s="193" t="s">
        <v>938</v>
      </c>
      <c r="F917" s="184">
        <f>入力シート!C9</f>
        <v>0</v>
      </c>
      <c r="I917" s="100"/>
      <c r="J917" s="192" t="s">
        <v>175</v>
      </c>
    </row>
    <row r="918" spans="1:14">
      <c r="B918" s="113"/>
      <c r="C918" s="241"/>
    </row>
    <row r="919" spans="1:14" ht="21" customHeight="1">
      <c r="B919" s="113"/>
      <c r="C919" s="113"/>
      <c r="E919" s="196" t="s">
        <v>939</v>
      </c>
      <c r="G919" s="92"/>
      <c r="H919" s="204">
        <f>入力シート!C18</f>
        <v>0</v>
      </c>
      <c r="I919" s="184"/>
      <c r="J919" s="184">
        <f>入力シート!C20</f>
        <v>0</v>
      </c>
      <c r="K919" s="184"/>
      <c r="L919" s="184"/>
      <c r="M919" s="192"/>
    </row>
    <row r="920" spans="1:14">
      <c r="A920" s="192"/>
      <c r="B920" s="192"/>
      <c r="C920" s="192"/>
      <c r="D920" s="244"/>
      <c r="E920" s="244"/>
      <c r="F920" s="239"/>
      <c r="G920" s="244"/>
      <c r="H920" s="192"/>
      <c r="I920" s="192"/>
      <c r="J920" s="192"/>
      <c r="K920" s="195"/>
      <c r="L920" s="195"/>
      <c r="M920" s="192"/>
      <c r="N920" s="192"/>
    </row>
    <row r="921" spans="1:14">
      <c r="A921" s="192"/>
      <c r="B921" s="192"/>
      <c r="C921" s="192"/>
      <c r="D921" s="244"/>
      <c r="E921" s="244"/>
      <c r="F921" s="239"/>
      <c r="G921" s="244"/>
      <c r="H921" s="192"/>
      <c r="I921" s="192"/>
      <c r="J921" s="192"/>
      <c r="K921" s="195"/>
      <c r="L921" s="195"/>
      <c r="M921" s="192"/>
      <c r="N921" s="192"/>
    </row>
    <row r="922" spans="1:14">
      <c r="B922" s="550" t="str">
        <f>開票立会人入力シート!C22</f>
        <v>東北町</v>
      </c>
      <c r="C922" s="550"/>
      <c r="D922" s="109" t="s">
        <v>444</v>
      </c>
      <c r="E922" s="92"/>
      <c r="F922" s="93"/>
      <c r="G922" s="92"/>
      <c r="H922" s="99" t="s">
        <v>390</v>
      </c>
      <c r="J922" s="100"/>
      <c r="L922" s="100"/>
    </row>
    <row r="923" spans="1:14">
      <c r="A923" s="96"/>
    </row>
    <row r="924" spans="1:14">
      <c r="A924" s="96"/>
    </row>
    <row r="925" spans="1:14">
      <c r="M925" s="97"/>
    </row>
    <row r="928" spans="1:14">
      <c r="A928" s="113" t="s">
        <v>1037</v>
      </c>
    </row>
    <row r="929" spans="1:14">
      <c r="A929" s="113" t="s">
        <v>1038</v>
      </c>
      <c r="B929" s="113"/>
      <c r="C929" s="113"/>
      <c r="D929" s="113"/>
      <c r="E929" s="113"/>
      <c r="F929" s="113"/>
      <c r="G929" s="113"/>
      <c r="H929" s="113"/>
      <c r="I929" s="113"/>
      <c r="J929" s="113"/>
      <c r="K929" s="113"/>
      <c r="L929" s="113"/>
      <c r="M929" s="113"/>
      <c r="N929" s="113"/>
    </row>
    <row r="930" spans="1:14">
      <c r="A930" s="113" t="s">
        <v>1039</v>
      </c>
      <c r="B930" s="113"/>
      <c r="C930" s="113"/>
      <c r="D930" s="113"/>
      <c r="E930" s="113"/>
      <c r="F930" s="113"/>
      <c r="G930" s="113"/>
      <c r="H930" s="113"/>
      <c r="I930" s="113"/>
      <c r="J930" s="113"/>
      <c r="K930" s="113"/>
      <c r="L930" s="113"/>
      <c r="M930" s="113"/>
      <c r="N930" s="113"/>
    </row>
    <row r="931" spans="1:14">
      <c r="A931" s="113" t="s">
        <v>1040</v>
      </c>
      <c r="B931" s="113"/>
      <c r="C931" s="113"/>
      <c r="D931" s="113"/>
      <c r="E931" s="113"/>
      <c r="F931" s="113"/>
      <c r="G931" s="113"/>
      <c r="H931" s="113"/>
      <c r="I931" s="113"/>
      <c r="J931" s="113"/>
      <c r="K931" s="113"/>
      <c r="L931" s="113"/>
      <c r="M931" s="113"/>
      <c r="N931" s="113"/>
    </row>
    <row r="932" spans="1:14">
      <c r="N932" s="193" t="s">
        <v>940</v>
      </c>
    </row>
    <row r="936" spans="1:14" ht="28">
      <c r="A936" s="539" t="s">
        <v>436</v>
      </c>
      <c r="B936" s="539"/>
      <c r="C936" s="539"/>
      <c r="D936" s="539"/>
      <c r="E936" s="539"/>
      <c r="F936" s="539"/>
      <c r="G936" s="539"/>
      <c r="H936" s="539"/>
      <c r="I936" s="539"/>
      <c r="J936" s="539"/>
      <c r="K936" s="539"/>
      <c r="L936" s="539"/>
      <c r="M936" s="539"/>
      <c r="N936" s="539"/>
    </row>
    <row r="940" spans="1:14">
      <c r="G940" s="90" t="s">
        <v>426</v>
      </c>
    </row>
    <row r="942" spans="1:14" ht="18" customHeight="1">
      <c r="G942" s="90" t="s">
        <v>408</v>
      </c>
      <c r="H942" s="101"/>
      <c r="I942" s="547">
        <f>開票立会人入力シート!K23</f>
        <v>0</v>
      </c>
      <c r="J942" s="547"/>
      <c r="K942" s="547"/>
      <c r="L942" s="547"/>
      <c r="M942" s="547"/>
      <c r="N942" s="547"/>
    </row>
    <row r="943" spans="1:14" ht="18" customHeight="1">
      <c r="H943" s="101"/>
      <c r="I943" s="101"/>
      <c r="J943" s="101"/>
      <c r="K943" s="101"/>
    </row>
    <row r="944" spans="1:14" ht="18" customHeight="1">
      <c r="G944" s="90" t="s">
        <v>174</v>
      </c>
      <c r="H944" s="101"/>
      <c r="I944" s="100">
        <f>開票立会人入力シート!H23</f>
        <v>0</v>
      </c>
      <c r="J944" s="101"/>
      <c r="K944" s="100">
        <f>開票立会人入力シート!J23</f>
        <v>0</v>
      </c>
    </row>
    <row r="945" spans="1:14" ht="18" customHeight="1">
      <c r="H945" s="101"/>
      <c r="I945" s="100"/>
      <c r="J945" s="101"/>
      <c r="K945" s="101"/>
    </row>
    <row r="946" spans="1:14" ht="18" customHeight="1">
      <c r="G946" s="90" t="s">
        <v>409</v>
      </c>
      <c r="I946" s="100">
        <f>開票立会人入力シート!G23</f>
        <v>0</v>
      </c>
      <c r="J946" s="100"/>
      <c r="K946" s="100">
        <f>開票立会人入力シート!I23</f>
        <v>0</v>
      </c>
    </row>
    <row r="947" spans="1:14">
      <c r="I947" s="100"/>
      <c r="J947" s="100"/>
      <c r="K947" s="100"/>
    </row>
    <row r="948" spans="1:14">
      <c r="H948" s="102" t="s">
        <v>30</v>
      </c>
      <c r="I948" s="548" t="e">
        <f>開票立会人入力シート!R23</f>
        <v>#VALUE!</v>
      </c>
      <c r="J948" s="549"/>
      <c r="K948" s="549"/>
      <c r="L948" s="102" t="s">
        <v>429</v>
      </c>
      <c r="M948" s="103"/>
    </row>
    <row r="950" spans="1:14" s="192" customFormat="1">
      <c r="G950" s="184"/>
    </row>
    <row r="952" spans="1:14">
      <c r="A952" s="90" t="s">
        <v>427</v>
      </c>
      <c r="C952" s="100" t="str">
        <f>入力シート!C1</f>
        <v>令和8年2月8日執行衆議院小選挙区選出議員選挙</v>
      </c>
    </row>
    <row r="953" spans="1:14">
      <c r="C953" s="191" t="str">
        <f>開票立会人入力シート!B17</f>
        <v>青森県第２区</v>
      </c>
      <c r="D953" s="204"/>
    </row>
    <row r="954" spans="1:14">
      <c r="C954" s="100"/>
    </row>
    <row r="955" spans="1:14">
      <c r="A955" s="192"/>
      <c r="B955" s="192"/>
      <c r="C955" s="192"/>
      <c r="D955" s="192"/>
      <c r="E955" s="192"/>
      <c r="F955" s="192"/>
      <c r="G955" s="184"/>
      <c r="H955" s="192"/>
      <c r="I955" s="192"/>
      <c r="J955" s="184"/>
      <c r="K955" s="192"/>
      <c r="L955" s="192"/>
      <c r="M955" s="192"/>
      <c r="N955" s="192"/>
    </row>
    <row r="956" spans="1:14" ht="21" customHeight="1">
      <c r="A956" s="90" t="s">
        <v>437</v>
      </c>
      <c r="F956" s="100" t="str">
        <f>開票立会人入力シート!D23</f>
        <v>おいらせ町</v>
      </c>
      <c r="G956" s="101"/>
      <c r="H956" s="90" t="s">
        <v>438</v>
      </c>
      <c r="J956" s="101"/>
    </row>
    <row r="957" spans="1:14">
      <c r="A957" s="192"/>
      <c r="B957" s="192"/>
      <c r="C957" s="192"/>
      <c r="D957" s="192"/>
      <c r="E957" s="192"/>
      <c r="F957" s="192"/>
      <c r="G957" s="184"/>
      <c r="H957" s="192"/>
      <c r="I957" s="192"/>
      <c r="J957" s="184"/>
      <c r="K957" s="192"/>
      <c r="L957" s="192"/>
      <c r="M957" s="192"/>
      <c r="N957" s="192"/>
    </row>
    <row r="959" spans="1:14">
      <c r="A959" s="90" t="s">
        <v>431</v>
      </c>
    </row>
    <row r="962" spans="1:14">
      <c r="B962" s="444">
        <f>開票立会人入力シート!E23</f>
        <v>0</v>
      </c>
      <c r="C962" s="444"/>
      <c r="D962" s="444"/>
      <c r="E962" s="444"/>
    </row>
    <row r="965" spans="1:14" ht="21" customHeight="1">
      <c r="D965" s="243"/>
      <c r="F965" s="193" t="s">
        <v>854</v>
      </c>
      <c r="G965" s="184" t="str">
        <f>入力シート!C2</f>
        <v>青森県第１区</v>
      </c>
      <c r="I965" s="184"/>
      <c r="J965" s="192" t="s">
        <v>413</v>
      </c>
      <c r="K965" s="184"/>
      <c r="L965" s="184"/>
      <c r="M965" s="184"/>
      <c r="N965" s="184"/>
    </row>
    <row r="966" spans="1:14">
      <c r="B966" s="113"/>
      <c r="C966" s="113"/>
      <c r="E966" s="193" t="s">
        <v>938</v>
      </c>
      <c r="F966" s="184">
        <f>入力シート!C9</f>
        <v>0</v>
      </c>
      <c r="I966" s="100"/>
      <c r="J966" s="192" t="s">
        <v>175</v>
      </c>
    </row>
    <row r="967" spans="1:14">
      <c r="B967" s="113"/>
      <c r="C967" s="241"/>
    </row>
    <row r="968" spans="1:14" ht="21" customHeight="1">
      <c r="B968" s="113"/>
      <c r="C968" s="113"/>
      <c r="E968" s="196" t="s">
        <v>939</v>
      </c>
      <c r="G968" s="92"/>
      <c r="H968" s="204">
        <f>入力シート!C18</f>
        <v>0</v>
      </c>
      <c r="I968" s="184"/>
      <c r="J968" s="184">
        <f>入力シート!C20</f>
        <v>0</v>
      </c>
      <c r="K968" s="184"/>
      <c r="L968" s="184"/>
      <c r="M968" s="192"/>
    </row>
    <row r="969" spans="1:14">
      <c r="A969" s="192"/>
      <c r="B969" s="192"/>
      <c r="C969" s="192"/>
      <c r="D969" s="244"/>
      <c r="E969" s="244"/>
      <c r="F969" s="239"/>
      <c r="G969" s="244"/>
      <c r="H969" s="192"/>
      <c r="I969" s="192"/>
      <c r="J969" s="192"/>
      <c r="K969" s="195"/>
      <c r="L969" s="195"/>
      <c r="M969" s="192"/>
      <c r="N969" s="192"/>
    </row>
    <row r="970" spans="1:14">
      <c r="A970" s="192"/>
      <c r="B970" s="192"/>
      <c r="C970" s="192"/>
      <c r="D970" s="244"/>
      <c r="E970" s="244"/>
      <c r="F970" s="239"/>
      <c r="G970" s="244"/>
      <c r="H970" s="192"/>
      <c r="I970" s="192"/>
      <c r="J970" s="192"/>
      <c r="K970" s="195"/>
      <c r="L970" s="195"/>
      <c r="M970" s="192"/>
      <c r="N970" s="192"/>
    </row>
    <row r="971" spans="1:14">
      <c r="B971" s="550" t="str">
        <f>開票立会人入力シート!C23</f>
        <v>おいらせ町</v>
      </c>
      <c r="C971" s="550"/>
      <c r="D971" s="109" t="s">
        <v>444</v>
      </c>
      <c r="E971" s="92"/>
      <c r="F971" s="93"/>
      <c r="G971" s="92"/>
      <c r="H971" s="99" t="s">
        <v>390</v>
      </c>
      <c r="J971" s="100"/>
      <c r="L971" s="100"/>
    </row>
    <row r="972" spans="1:14">
      <c r="A972" s="96"/>
    </row>
    <row r="973" spans="1:14">
      <c r="A973" s="96"/>
    </row>
    <row r="974" spans="1:14">
      <c r="M974" s="97"/>
    </row>
    <row r="977" spans="1:14">
      <c r="A977" s="113" t="s">
        <v>1037</v>
      </c>
    </row>
    <row r="978" spans="1:14">
      <c r="A978" s="113" t="s">
        <v>1038</v>
      </c>
      <c r="B978" s="113"/>
      <c r="C978" s="113"/>
      <c r="D978" s="113"/>
      <c r="E978" s="113"/>
      <c r="F978" s="113"/>
      <c r="G978" s="113"/>
      <c r="H978" s="113"/>
      <c r="I978" s="113"/>
      <c r="J978" s="113"/>
      <c r="K978" s="113"/>
      <c r="L978" s="113"/>
      <c r="M978" s="113"/>
      <c r="N978" s="113"/>
    </row>
    <row r="979" spans="1:14">
      <c r="A979" s="113" t="s">
        <v>1039</v>
      </c>
      <c r="B979" s="113"/>
      <c r="C979" s="113"/>
      <c r="D979" s="113"/>
      <c r="E979" s="113"/>
      <c r="F979" s="113"/>
      <c r="G979" s="113"/>
      <c r="H979" s="113"/>
      <c r="I979" s="113"/>
      <c r="J979" s="113"/>
      <c r="K979" s="113"/>
      <c r="L979" s="113"/>
      <c r="M979" s="113"/>
      <c r="N979" s="113"/>
    </row>
    <row r="980" spans="1:14">
      <c r="A980" s="113" t="s">
        <v>1040</v>
      </c>
      <c r="B980" s="113"/>
      <c r="C980" s="113"/>
      <c r="D980" s="113"/>
      <c r="E980" s="113"/>
      <c r="F980" s="113"/>
      <c r="G980" s="113"/>
      <c r="H980" s="113"/>
      <c r="I980" s="113"/>
      <c r="J980" s="113"/>
      <c r="K980" s="113"/>
      <c r="L980" s="113"/>
      <c r="M980" s="113"/>
      <c r="N980" s="113"/>
    </row>
    <row r="981" spans="1:14">
      <c r="N981" s="193" t="s">
        <v>940</v>
      </c>
    </row>
    <row r="985" spans="1:14" ht="28">
      <c r="A985" s="539" t="s">
        <v>436</v>
      </c>
      <c r="B985" s="539"/>
      <c r="C985" s="539"/>
      <c r="D985" s="539"/>
      <c r="E985" s="539"/>
      <c r="F985" s="539"/>
      <c r="G985" s="539"/>
      <c r="H985" s="539"/>
      <c r="I985" s="539"/>
      <c r="J985" s="539"/>
      <c r="K985" s="539"/>
      <c r="L985" s="539"/>
      <c r="M985" s="539"/>
      <c r="N985" s="539"/>
    </row>
    <row r="989" spans="1:14">
      <c r="G989" s="90" t="s">
        <v>426</v>
      </c>
    </row>
    <row r="991" spans="1:14" ht="18" customHeight="1">
      <c r="G991" s="90" t="s">
        <v>408</v>
      </c>
      <c r="H991" s="101"/>
      <c r="I991" s="547">
        <f>開票立会人入力シート!K24</f>
        <v>0</v>
      </c>
      <c r="J991" s="547"/>
      <c r="K991" s="547"/>
      <c r="L991" s="547"/>
      <c r="M991" s="547"/>
      <c r="N991" s="547"/>
    </row>
    <row r="992" spans="1:14" ht="18" customHeight="1">
      <c r="H992" s="101"/>
      <c r="I992" s="101"/>
      <c r="J992" s="101"/>
      <c r="K992" s="101"/>
    </row>
    <row r="993" spans="1:14" ht="18" customHeight="1">
      <c r="G993" s="90" t="s">
        <v>174</v>
      </c>
      <c r="H993" s="101"/>
      <c r="I993" s="100">
        <f>開票立会人入力シート!H24</f>
        <v>0</v>
      </c>
      <c r="J993" s="101"/>
      <c r="K993" s="100">
        <f>開票立会人入力シート!J24</f>
        <v>0</v>
      </c>
    </row>
    <row r="994" spans="1:14" ht="18" customHeight="1">
      <c r="H994" s="101"/>
      <c r="I994" s="100"/>
      <c r="J994" s="101"/>
      <c r="K994" s="101"/>
    </row>
    <row r="995" spans="1:14" ht="18" customHeight="1">
      <c r="G995" s="90" t="s">
        <v>409</v>
      </c>
      <c r="I995" s="100">
        <f>開票立会人入力シート!G24</f>
        <v>0</v>
      </c>
      <c r="J995" s="100"/>
      <c r="K995" s="100">
        <f>開票立会人入力シート!I24</f>
        <v>0</v>
      </c>
    </row>
    <row r="996" spans="1:14">
      <c r="I996" s="100"/>
      <c r="J996" s="100"/>
      <c r="K996" s="100"/>
    </row>
    <row r="997" spans="1:14">
      <c r="H997" s="102" t="s">
        <v>30</v>
      </c>
      <c r="I997" s="548" t="e">
        <f>開票立会人入力シート!R24</f>
        <v>#VALUE!</v>
      </c>
      <c r="J997" s="549"/>
      <c r="K997" s="549"/>
      <c r="L997" s="102" t="s">
        <v>429</v>
      </c>
      <c r="M997" s="103"/>
    </row>
    <row r="999" spans="1:14">
      <c r="A999" s="192"/>
      <c r="B999" s="192"/>
      <c r="C999" s="192"/>
      <c r="D999" s="192"/>
      <c r="E999" s="192"/>
      <c r="F999" s="192"/>
      <c r="G999" s="184"/>
      <c r="H999" s="192"/>
      <c r="I999" s="192"/>
      <c r="J999" s="192"/>
      <c r="K999" s="192"/>
      <c r="L999" s="192"/>
      <c r="M999" s="192"/>
      <c r="N999" s="192"/>
    </row>
    <row r="1001" spans="1:14">
      <c r="A1001" s="90" t="s">
        <v>427</v>
      </c>
      <c r="C1001" s="100" t="str">
        <f>入力シート!C1</f>
        <v>令和8年2月8日執行衆議院小選挙区選出議員選挙</v>
      </c>
    </row>
    <row r="1002" spans="1:14">
      <c r="C1002" s="191" t="str">
        <f>開票立会人入力シート!B17</f>
        <v>青森県第２区</v>
      </c>
      <c r="D1002" s="204"/>
    </row>
    <row r="1003" spans="1:14">
      <c r="C1003" s="100"/>
    </row>
    <row r="1004" spans="1:14">
      <c r="A1004" s="192"/>
      <c r="B1004" s="192"/>
      <c r="C1004" s="192"/>
      <c r="D1004" s="192"/>
      <c r="E1004" s="192"/>
      <c r="F1004" s="192"/>
      <c r="G1004" s="184"/>
      <c r="H1004" s="192"/>
      <c r="I1004" s="192"/>
      <c r="J1004" s="184"/>
      <c r="K1004" s="192"/>
      <c r="L1004" s="192"/>
      <c r="M1004" s="192"/>
      <c r="N1004" s="192"/>
    </row>
    <row r="1005" spans="1:14" ht="21" customHeight="1">
      <c r="A1005" s="90" t="s">
        <v>437</v>
      </c>
      <c r="F1005" s="100" t="str">
        <f>開票立会人入力シート!D24</f>
        <v>三戸町</v>
      </c>
      <c r="G1005" s="101"/>
      <c r="H1005" s="90" t="s">
        <v>438</v>
      </c>
      <c r="J1005" s="101"/>
    </row>
    <row r="1006" spans="1:14">
      <c r="A1006" s="192"/>
      <c r="B1006" s="192"/>
      <c r="C1006" s="192"/>
      <c r="D1006" s="192"/>
      <c r="E1006" s="192"/>
      <c r="F1006" s="192"/>
      <c r="G1006" s="184"/>
      <c r="H1006" s="192"/>
      <c r="I1006" s="192"/>
      <c r="J1006" s="184"/>
      <c r="K1006" s="192"/>
      <c r="L1006" s="192"/>
      <c r="M1006" s="192"/>
      <c r="N1006" s="192"/>
    </row>
    <row r="1008" spans="1:14">
      <c r="A1008" s="90" t="s">
        <v>431</v>
      </c>
    </row>
    <row r="1011" spans="1:14">
      <c r="B1011" s="444">
        <f>開票立会人入力シート!E24</f>
        <v>0</v>
      </c>
      <c r="C1011" s="444"/>
      <c r="D1011" s="444"/>
      <c r="E1011" s="444"/>
    </row>
    <row r="1014" spans="1:14" ht="21" customHeight="1">
      <c r="D1014" s="243"/>
      <c r="F1014" s="193" t="s">
        <v>854</v>
      </c>
      <c r="G1014" s="184" t="str">
        <f>入力シート!C2</f>
        <v>青森県第１区</v>
      </c>
      <c r="I1014" s="184"/>
      <c r="J1014" s="192" t="s">
        <v>413</v>
      </c>
      <c r="K1014" s="184"/>
      <c r="L1014" s="184"/>
      <c r="M1014" s="184"/>
      <c r="N1014" s="184"/>
    </row>
    <row r="1015" spans="1:14">
      <c r="B1015" s="113"/>
      <c r="C1015" s="113"/>
      <c r="E1015" s="193" t="s">
        <v>938</v>
      </c>
      <c r="F1015" s="184">
        <f>入力シート!C9</f>
        <v>0</v>
      </c>
      <c r="I1015" s="100"/>
      <c r="J1015" s="192" t="s">
        <v>175</v>
      </c>
    </row>
    <row r="1016" spans="1:14">
      <c r="B1016" s="113"/>
      <c r="C1016" s="241"/>
    </row>
    <row r="1017" spans="1:14" ht="21" customHeight="1">
      <c r="B1017" s="113"/>
      <c r="C1017" s="113"/>
      <c r="E1017" s="196" t="s">
        <v>939</v>
      </c>
      <c r="G1017" s="92"/>
      <c r="H1017" s="204">
        <f>入力シート!C18</f>
        <v>0</v>
      </c>
      <c r="I1017" s="184"/>
      <c r="J1017" s="184">
        <f>入力シート!C20</f>
        <v>0</v>
      </c>
      <c r="K1017" s="184"/>
      <c r="L1017" s="184"/>
      <c r="M1017" s="192"/>
    </row>
    <row r="1018" spans="1:14">
      <c r="A1018" s="192"/>
      <c r="B1018" s="192"/>
      <c r="C1018" s="192"/>
      <c r="D1018" s="244"/>
      <c r="E1018" s="244"/>
      <c r="F1018" s="239"/>
      <c r="G1018" s="244"/>
      <c r="H1018" s="192"/>
      <c r="I1018" s="192"/>
      <c r="J1018" s="192"/>
      <c r="K1018" s="195"/>
      <c r="L1018" s="195"/>
      <c r="M1018" s="192"/>
      <c r="N1018" s="192"/>
    </row>
    <row r="1019" spans="1:14">
      <c r="A1019" s="192"/>
      <c r="B1019" s="192"/>
      <c r="C1019" s="192"/>
      <c r="D1019" s="244"/>
      <c r="E1019" s="244"/>
      <c r="F1019" s="239"/>
      <c r="G1019" s="244"/>
      <c r="H1019" s="192"/>
      <c r="I1019" s="192"/>
      <c r="J1019" s="192"/>
      <c r="K1019" s="195"/>
      <c r="L1019" s="195"/>
      <c r="M1019" s="192"/>
      <c r="N1019" s="192"/>
    </row>
    <row r="1020" spans="1:14">
      <c r="B1020" s="550" t="str">
        <f>開票立会人入力シート!C24</f>
        <v>三戸町</v>
      </c>
      <c r="C1020" s="550"/>
      <c r="D1020" s="109" t="s">
        <v>444</v>
      </c>
      <c r="E1020" s="92"/>
      <c r="F1020" s="93"/>
      <c r="G1020" s="92"/>
      <c r="H1020" s="99" t="s">
        <v>390</v>
      </c>
      <c r="J1020" s="100"/>
      <c r="L1020" s="100"/>
    </row>
    <row r="1021" spans="1:14">
      <c r="A1021" s="96"/>
    </row>
    <row r="1022" spans="1:14">
      <c r="M1022" s="97"/>
    </row>
    <row r="1023" spans="1:14">
      <c r="M1023" s="97"/>
    </row>
    <row r="1026" spans="1:14">
      <c r="A1026" s="113" t="s">
        <v>1037</v>
      </c>
    </row>
    <row r="1027" spans="1:14">
      <c r="A1027" s="113" t="s">
        <v>1038</v>
      </c>
      <c r="B1027" s="113"/>
      <c r="C1027" s="113"/>
      <c r="D1027" s="113"/>
      <c r="E1027" s="113"/>
      <c r="F1027" s="113"/>
      <c r="G1027" s="113"/>
      <c r="H1027" s="113"/>
      <c r="I1027" s="113"/>
      <c r="J1027" s="113"/>
      <c r="K1027" s="113"/>
      <c r="L1027" s="113"/>
      <c r="M1027" s="113"/>
      <c r="N1027" s="113"/>
    </row>
    <row r="1028" spans="1:14">
      <c r="A1028" s="113" t="s">
        <v>1039</v>
      </c>
      <c r="B1028" s="113"/>
      <c r="C1028" s="113"/>
      <c r="D1028" s="113"/>
      <c r="E1028" s="113"/>
      <c r="F1028" s="113"/>
      <c r="G1028" s="113"/>
      <c r="H1028" s="113"/>
      <c r="I1028" s="113"/>
      <c r="J1028" s="113"/>
      <c r="K1028" s="113"/>
      <c r="L1028" s="113"/>
      <c r="M1028" s="113"/>
      <c r="N1028" s="113"/>
    </row>
    <row r="1029" spans="1:14">
      <c r="A1029" s="113" t="s">
        <v>1040</v>
      </c>
      <c r="B1029" s="113"/>
      <c r="C1029" s="113"/>
      <c r="D1029" s="113"/>
      <c r="E1029" s="113"/>
      <c r="F1029" s="113"/>
      <c r="G1029" s="113"/>
      <c r="H1029" s="113"/>
      <c r="I1029" s="113"/>
      <c r="J1029" s="113"/>
      <c r="K1029" s="113"/>
      <c r="L1029" s="113"/>
      <c r="M1029" s="113"/>
      <c r="N1029" s="113"/>
    </row>
    <row r="1030" spans="1:14">
      <c r="N1030" s="193" t="s">
        <v>940</v>
      </c>
    </row>
    <row r="1034" spans="1:14" ht="28">
      <c r="A1034" s="539" t="s">
        <v>436</v>
      </c>
      <c r="B1034" s="539"/>
      <c r="C1034" s="539"/>
      <c r="D1034" s="539"/>
      <c r="E1034" s="539"/>
      <c r="F1034" s="539"/>
      <c r="G1034" s="539"/>
      <c r="H1034" s="539"/>
      <c r="I1034" s="539"/>
      <c r="J1034" s="539"/>
      <c r="K1034" s="539"/>
      <c r="L1034" s="539"/>
      <c r="M1034" s="539"/>
      <c r="N1034" s="539"/>
    </row>
    <row r="1038" spans="1:14">
      <c r="G1038" s="90" t="s">
        <v>426</v>
      </c>
    </row>
    <row r="1040" spans="1:14" ht="18" customHeight="1">
      <c r="G1040" s="90" t="s">
        <v>408</v>
      </c>
      <c r="H1040" s="101"/>
      <c r="I1040" s="547">
        <f>開票立会人入力シート!K25</f>
        <v>0</v>
      </c>
      <c r="J1040" s="547"/>
      <c r="K1040" s="547"/>
      <c r="L1040" s="547"/>
      <c r="M1040" s="547"/>
      <c r="N1040" s="547"/>
    </row>
    <row r="1041" spans="1:14" ht="18" customHeight="1">
      <c r="H1041" s="101"/>
      <c r="I1041" s="101"/>
      <c r="J1041" s="101"/>
      <c r="K1041" s="101"/>
    </row>
    <row r="1042" spans="1:14" ht="18" customHeight="1">
      <c r="G1042" s="90" t="s">
        <v>174</v>
      </c>
      <c r="H1042" s="101"/>
      <c r="I1042" s="100">
        <f>開票立会人入力シート!H25</f>
        <v>0</v>
      </c>
      <c r="J1042" s="101"/>
      <c r="K1042" s="100">
        <f>開票立会人入力シート!J25</f>
        <v>0</v>
      </c>
    </row>
    <row r="1043" spans="1:14" ht="18" customHeight="1">
      <c r="H1043" s="101"/>
      <c r="I1043" s="100"/>
      <c r="J1043" s="101"/>
      <c r="K1043" s="101"/>
    </row>
    <row r="1044" spans="1:14" ht="18" customHeight="1">
      <c r="G1044" s="90" t="s">
        <v>409</v>
      </c>
      <c r="I1044" s="100">
        <f>開票立会人入力シート!G25</f>
        <v>0</v>
      </c>
      <c r="J1044" s="100"/>
      <c r="K1044" s="100">
        <f>開票立会人入力シート!I25</f>
        <v>0</v>
      </c>
    </row>
    <row r="1045" spans="1:14">
      <c r="I1045" s="100"/>
      <c r="J1045" s="100"/>
      <c r="K1045" s="100"/>
    </row>
    <row r="1046" spans="1:14">
      <c r="H1046" s="102" t="s">
        <v>30</v>
      </c>
      <c r="I1046" s="548" t="e">
        <f>開票立会人入力シート!R25</f>
        <v>#VALUE!</v>
      </c>
      <c r="J1046" s="549"/>
      <c r="K1046" s="549"/>
      <c r="L1046" s="102" t="s">
        <v>429</v>
      </c>
      <c r="M1046" s="103"/>
    </row>
    <row r="1048" spans="1:14">
      <c r="A1048" s="192"/>
      <c r="B1048" s="192"/>
      <c r="C1048" s="192"/>
      <c r="D1048" s="192"/>
      <c r="E1048" s="192"/>
      <c r="F1048" s="192"/>
      <c r="G1048" s="184"/>
      <c r="H1048" s="192"/>
      <c r="I1048" s="192"/>
      <c r="J1048" s="192"/>
      <c r="K1048" s="192"/>
      <c r="L1048" s="192"/>
      <c r="M1048" s="192"/>
      <c r="N1048" s="192"/>
    </row>
    <row r="1050" spans="1:14">
      <c r="A1050" s="90" t="s">
        <v>427</v>
      </c>
      <c r="C1050" s="100" t="str">
        <f>入力シート!C1</f>
        <v>令和8年2月8日執行衆議院小選挙区選出議員選挙</v>
      </c>
    </row>
    <row r="1051" spans="1:14">
      <c r="C1051" s="191" t="str">
        <f>開票立会人入力シート!B17</f>
        <v>青森県第２区</v>
      </c>
      <c r="D1051" s="204"/>
    </row>
    <row r="1052" spans="1:14">
      <c r="C1052" s="100"/>
    </row>
    <row r="1053" spans="1:14" s="192" customFormat="1" ht="14.25" customHeight="1">
      <c r="G1053" s="184"/>
      <c r="J1053" s="184"/>
    </row>
    <row r="1054" spans="1:14" ht="21" customHeight="1">
      <c r="A1054" s="90" t="s">
        <v>437</v>
      </c>
      <c r="F1054" s="100" t="str">
        <f>開票立会人入力シート!D25</f>
        <v>五戸町</v>
      </c>
      <c r="G1054" s="184"/>
      <c r="H1054" s="90" t="s">
        <v>438</v>
      </c>
      <c r="J1054" s="184"/>
      <c r="K1054" s="192"/>
      <c r="L1054" s="192"/>
      <c r="M1054" s="192"/>
      <c r="N1054" s="192"/>
    </row>
    <row r="1055" spans="1:14" s="192" customFormat="1" ht="14.25" customHeight="1">
      <c r="G1055" s="184"/>
      <c r="J1055" s="184"/>
    </row>
    <row r="1057" spans="1:14">
      <c r="A1057" s="90" t="s">
        <v>431</v>
      </c>
    </row>
    <row r="1060" spans="1:14">
      <c r="B1060" s="444">
        <f>開票立会人入力シート!E25</f>
        <v>0</v>
      </c>
      <c r="C1060" s="444"/>
      <c r="D1060" s="444"/>
      <c r="E1060" s="444"/>
    </row>
    <row r="1063" spans="1:14" ht="21" customHeight="1">
      <c r="D1063" s="243"/>
      <c r="F1063" s="193" t="s">
        <v>854</v>
      </c>
      <c r="G1063" s="184" t="str">
        <f>入力シート!C2</f>
        <v>青森県第１区</v>
      </c>
      <c r="I1063" s="184"/>
      <c r="J1063" s="192" t="s">
        <v>413</v>
      </c>
      <c r="K1063" s="184"/>
      <c r="L1063" s="184"/>
      <c r="M1063" s="184"/>
      <c r="N1063" s="184"/>
    </row>
    <row r="1064" spans="1:14">
      <c r="B1064" s="113"/>
      <c r="C1064" s="113"/>
      <c r="E1064" s="193" t="s">
        <v>938</v>
      </c>
      <c r="F1064" s="184">
        <f>入力シート!C9</f>
        <v>0</v>
      </c>
      <c r="I1064" s="100"/>
      <c r="J1064" s="192" t="s">
        <v>175</v>
      </c>
    </row>
    <row r="1065" spans="1:14">
      <c r="B1065" s="113"/>
      <c r="C1065" s="241"/>
    </row>
    <row r="1066" spans="1:14" ht="21" customHeight="1">
      <c r="B1066" s="113"/>
      <c r="C1066" s="113"/>
      <c r="E1066" s="196" t="s">
        <v>939</v>
      </c>
      <c r="G1066" s="92"/>
      <c r="H1066" s="204">
        <f>入力シート!C18</f>
        <v>0</v>
      </c>
      <c r="I1066" s="184"/>
      <c r="J1066" s="184">
        <f>入力シート!C20</f>
        <v>0</v>
      </c>
      <c r="K1066" s="184"/>
      <c r="L1066" s="184"/>
      <c r="M1066" s="192"/>
    </row>
    <row r="1067" spans="1:14">
      <c r="A1067" s="192"/>
      <c r="B1067" s="192"/>
      <c r="C1067" s="192"/>
      <c r="D1067" s="244"/>
      <c r="E1067" s="244"/>
      <c r="F1067" s="239"/>
      <c r="G1067" s="244"/>
      <c r="H1067" s="192"/>
      <c r="I1067" s="192"/>
      <c r="J1067" s="192"/>
      <c r="K1067" s="195"/>
      <c r="L1067" s="195"/>
      <c r="M1067" s="192"/>
      <c r="N1067" s="192"/>
    </row>
    <row r="1068" spans="1:14">
      <c r="A1068" s="192"/>
      <c r="B1068" s="192"/>
      <c r="C1068" s="192"/>
      <c r="D1068" s="244"/>
      <c r="E1068" s="244"/>
      <c r="F1068" s="239"/>
      <c r="G1068" s="244"/>
      <c r="H1068" s="192"/>
      <c r="I1068" s="192"/>
      <c r="J1068" s="192"/>
      <c r="K1068" s="195"/>
      <c r="L1068" s="195"/>
      <c r="M1068" s="192"/>
      <c r="N1068" s="192"/>
    </row>
    <row r="1069" spans="1:14">
      <c r="B1069" s="550" t="str">
        <f>開票立会人入力シート!C25</f>
        <v>五戸町</v>
      </c>
      <c r="C1069" s="550"/>
      <c r="D1069" s="109" t="s">
        <v>444</v>
      </c>
      <c r="E1069" s="92"/>
      <c r="F1069" s="93"/>
      <c r="G1069" s="92"/>
      <c r="H1069" s="99" t="s">
        <v>390</v>
      </c>
      <c r="J1069" s="100"/>
      <c r="L1069" s="100"/>
    </row>
    <row r="1070" spans="1:14">
      <c r="A1070" s="96"/>
    </row>
    <row r="1071" spans="1:14">
      <c r="A1071" s="96"/>
    </row>
    <row r="1072" spans="1:14">
      <c r="M1072" s="97"/>
    </row>
    <row r="1075" spans="1:14">
      <c r="A1075" s="113" t="s">
        <v>1037</v>
      </c>
    </row>
    <row r="1076" spans="1:14">
      <c r="A1076" s="113" t="s">
        <v>1038</v>
      </c>
      <c r="B1076" s="113"/>
      <c r="C1076" s="113"/>
      <c r="D1076" s="113"/>
      <c r="E1076" s="113"/>
      <c r="F1076" s="113"/>
      <c r="G1076" s="113"/>
      <c r="H1076" s="113"/>
      <c r="I1076" s="113"/>
      <c r="J1076" s="113"/>
      <c r="K1076" s="113"/>
      <c r="L1076" s="113"/>
      <c r="M1076" s="113"/>
      <c r="N1076" s="113"/>
    </row>
    <row r="1077" spans="1:14">
      <c r="A1077" s="113" t="s">
        <v>1039</v>
      </c>
      <c r="B1077" s="113"/>
      <c r="C1077" s="113"/>
      <c r="D1077" s="113"/>
      <c r="E1077" s="113"/>
      <c r="F1077" s="113"/>
      <c r="G1077" s="113"/>
      <c r="H1077" s="113"/>
      <c r="I1077" s="113"/>
      <c r="J1077" s="113"/>
      <c r="K1077" s="113"/>
      <c r="L1077" s="113"/>
      <c r="M1077" s="113"/>
      <c r="N1077" s="113"/>
    </row>
    <row r="1078" spans="1:14">
      <c r="A1078" s="113" t="s">
        <v>1040</v>
      </c>
      <c r="B1078" s="113"/>
      <c r="C1078" s="113"/>
      <c r="D1078" s="113"/>
      <c r="E1078" s="113"/>
      <c r="F1078" s="113"/>
      <c r="G1078" s="113"/>
      <c r="H1078" s="113"/>
      <c r="I1078" s="113"/>
      <c r="J1078" s="113"/>
      <c r="K1078" s="113"/>
      <c r="L1078" s="113"/>
      <c r="M1078" s="113"/>
      <c r="N1078" s="113"/>
    </row>
    <row r="1079" spans="1:14">
      <c r="N1079" s="193" t="s">
        <v>940</v>
      </c>
    </row>
    <row r="1083" spans="1:14" ht="28">
      <c r="A1083" s="539" t="s">
        <v>436</v>
      </c>
      <c r="B1083" s="539"/>
      <c r="C1083" s="539"/>
      <c r="D1083" s="539"/>
      <c r="E1083" s="539"/>
      <c r="F1083" s="539"/>
      <c r="G1083" s="539"/>
      <c r="H1083" s="539"/>
      <c r="I1083" s="539"/>
      <c r="J1083" s="539"/>
      <c r="K1083" s="539"/>
      <c r="L1083" s="539"/>
      <c r="M1083" s="539"/>
      <c r="N1083" s="539"/>
    </row>
    <row r="1087" spans="1:14">
      <c r="G1087" s="90" t="s">
        <v>426</v>
      </c>
    </row>
    <row r="1089" spans="1:14" ht="18" customHeight="1">
      <c r="G1089" s="90" t="s">
        <v>408</v>
      </c>
      <c r="H1089" s="101"/>
      <c r="I1089" s="547">
        <f>開票立会人入力シート!K26</f>
        <v>0</v>
      </c>
      <c r="J1089" s="547"/>
      <c r="K1089" s="547"/>
      <c r="L1089" s="547"/>
      <c r="M1089" s="547"/>
      <c r="N1089" s="547"/>
    </row>
    <row r="1090" spans="1:14" ht="18" customHeight="1">
      <c r="H1090" s="101"/>
      <c r="I1090" s="101"/>
      <c r="J1090" s="101"/>
      <c r="K1090" s="101"/>
    </row>
    <row r="1091" spans="1:14" ht="18" customHeight="1">
      <c r="G1091" s="90" t="s">
        <v>174</v>
      </c>
      <c r="H1091" s="101"/>
      <c r="I1091" s="100">
        <f>開票立会人入力シート!H26</f>
        <v>0</v>
      </c>
      <c r="J1091" s="101"/>
      <c r="K1091" s="100">
        <f>開票立会人入力シート!J26</f>
        <v>0</v>
      </c>
    </row>
    <row r="1092" spans="1:14" ht="18" customHeight="1">
      <c r="H1092" s="101"/>
      <c r="I1092" s="100"/>
      <c r="J1092" s="101"/>
      <c r="K1092" s="101"/>
    </row>
    <row r="1093" spans="1:14" ht="18" customHeight="1">
      <c r="G1093" s="90" t="s">
        <v>409</v>
      </c>
      <c r="I1093" s="100">
        <f>開票立会人入力シート!G26</f>
        <v>0</v>
      </c>
      <c r="J1093" s="100"/>
      <c r="K1093" s="100">
        <f>開票立会人入力シート!I26</f>
        <v>0</v>
      </c>
    </row>
    <row r="1094" spans="1:14">
      <c r="I1094" s="100"/>
      <c r="J1094" s="100"/>
      <c r="K1094" s="100"/>
    </row>
    <row r="1095" spans="1:14">
      <c r="H1095" s="102" t="s">
        <v>30</v>
      </c>
      <c r="I1095" s="548" t="e">
        <f>開票立会人入力シート!R26</f>
        <v>#VALUE!</v>
      </c>
      <c r="J1095" s="549"/>
      <c r="K1095" s="549"/>
      <c r="L1095" s="102" t="s">
        <v>429</v>
      </c>
      <c r="M1095" s="103"/>
    </row>
    <row r="1097" spans="1:14">
      <c r="A1097" s="192"/>
      <c r="B1097" s="192"/>
      <c r="C1097" s="192"/>
      <c r="D1097" s="192"/>
      <c r="E1097" s="192"/>
      <c r="F1097" s="192"/>
      <c r="G1097" s="184"/>
      <c r="H1097" s="192"/>
      <c r="I1097" s="192"/>
      <c r="J1097" s="192"/>
      <c r="K1097" s="192"/>
      <c r="L1097" s="192"/>
      <c r="M1097" s="192"/>
      <c r="N1097" s="192"/>
    </row>
    <row r="1099" spans="1:14">
      <c r="A1099" s="90" t="s">
        <v>427</v>
      </c>
      <c r="C1099" s="100" t="str">
        <f>入力シート!C1</f>
        <v>令和8年2月8日執行衆議院小選挙区選出議員選挙</v>
      </c>
    </row>
    <row r="1100" spans="1:14">
      <c r="C1100" s="191" t="str">
        <f>開票立会人入力シート!B17</f>
        <v>青森県第２区</v>
      </c>
      <c r="D1100" s="204"/>
    </row>
    <row r="1101" spans="1:14">
      <c r="C1101" s="100"/>
    </row>
    <row r="1102" spans="1:14" s="192" customFormat="1">
      <c r="G1102" s="184"/>
      <c r="J1102" s="184"/>
    </row>
    <row r="1103" spans="1:14" ht="21" customHeight="1">
      <c r="A1103" s="90" t="s">
        <v>437</v>
      </c>
      <c r="F1103" s="100" t="str">
        <f>開票立会人入力シート!D26</f>
        <v>田子町</v>
      </c>
      <c r="G1103" s="101"/>
      <c r="H1103" s="90" t="s">
        <v>438</v>
      </c>
      <c r="J1103" s="101"/>
    </row>
    <row r="1104" spans="1:14" s="192" customFormat="1">
      <c r="G1104" s="184"/>
      <c r="J1104" s="184"/>
    </row>
    <row r="1106" spans="1:14">
      <c r="A1106" s="90" t="s">
        <v>431</v>
      </c>
    </row>
    <row r="1109" spans="1:14">
      <c r="B1109" s="444">
        <f>開票立会人入力シート!E26</f>
        <v>0</v>
      </c>
      <c r="C1109" s="444"/>
      <c r="D1109" s="444"/>
      <c r="E1109" s="444"/>
    </row>
    <row r="1112" spans="1:14" ht="21" customHeight="1">
      <c r="D1112" s="243"/>
      <c r="F1112" s="193" t="s">
        <v>854</v>
      </c>
      <c r="G1112" s="184" t="str">
        <f>入力シート!C2</f>
        <v>青森県第１区</v>
      </c>
      <c r="I1112" s="184"/>
      <c r="J1112" s="192" t="s">
        <v>413</v>
      </c>
      <c r="K1112" s="184"/>
      <c r="L1112" s="184"/>
      <c r="M1112" s="184"/>
      <c r="N1112" s="184"/>
    </row>
    <row r="1113" spans="1:14">
      <c r="B1113" s="113"/>
      <c r="C1113" s="113"/>
      <c r="E1113" s="193" t="s">
        <v>938</v>
      </c>
      <c r="F1113" s="184">
        <f>入力シート!C9</f>
        <v>0</v>
      </c>
      <c r="I1113" s="100"/>
      <c r="J1113" s="192" t="s">
        <v>175</v>
      </c>
    </row>
    <row r="1114" spans="1:14">
      <c r="B1114" s="113"/>
      <c r="C1114" s="241"/>
    </row>
    <row r="1115" spans="1:14" ht="21" customHeight="1">
      <c r="B1115" s="113"/>
      <c r="C1115" s="113"/>
      <c r="E1115" s="196" t="s">
        <v>939</v>
      </c>
      <c r="G1115" s="92"/>
      <c r="H1115" s="204">
        <f>入力シート!C18</f>
        <v>0</v>
      </c>
      <c r="I1115" s="184"/>
      <c r="J1115" s="184">
        <f>入力シート!C20</f>
        <v>0</v>
      </c>
      <c r="K1115" s="184"/>
      <c r="L1115" s="184"/>
      <c r="M1115" s="192"/>
    </row>
    <row r="1116" spans="1:14" s="192" customFormat="1">
      <c r="D1116" s="244"/>
      <c r="E1116" s="244"/>
      <c r="F1116" s="239"/>
      <c r="G1116" s="244"/>
      <c r="K1116" s="195"/>
      <c r="L1116" s="195"/>
    </row>
    <row r="1117" spans="1:14" s="192" customFormat="1">
      <c r="D1117" s="244"/>
      <c r="E1117" s="244"/>
      <c r="F1117" s="239"/>
      <c r="G1117" s="244"/>
      <c r="K1117" s="195"/>
      <c r="L1117" s="195"/>
    </row>
    <row r="1118" spans="1:14">
      <c r="B1118" s="550" t="str">
        <f>開票立会人入力シート!C26</f>
        <v>田子町</v>
      </c>
      <c r="C1118" s="550"/>
      <c r="D1118" s="109" t="s">
        <v>444</v>
      </c>
      <c r="E1118" s="92"/>
      <c r="F1118" s="93"/>
      <c r="G1118" s="92"/>
      <c r="H1118" s="99" t="s">
        <v>390</v>
      </c>
      <c r="J1118" s="100"/>
      <c r="L1118" s="100"/>
    </row>
    <row r="1119" spans="1:14">
      <c r="A1119" s="96"/>
    </row>
    <row r="1120" spans="1:14">
      <c r="M1120" s="97"/>
    </row>
    <row r="1121" spans="1:14">
      <c r="M1121" s="97"/>
    </row>
    <row r="1124" spans="1:14">
      <c r="A1124" s="113" t="s">
        <v>1037</v>
      </c>
    </row>
    <row r="1125" spans="1:14">
      <c r="A1125" s="113" t="s">
        <v>1038</v>
      </c>
      <c r="B1125" s="113"/>
      <c r="C1125" s="113"/>
      <c r="D1125" s="113"/>
      <c r="E1125" s="113"/>
      <c r="F1125" s="113"/>
      <c r="G1125" s="113"/>
      <c r="H1125" s="113"/>
      <c r="I1125" s="113"/>
      <c r="J1125" s="113"/>
      <c r="K1125" s="113"/>
      <c r="L1125" s="113"/>
      <c r="M1125" s="113"/>
      <c r="N1125" s="113"/>
    </row>
    <row r="1126" spans="1:14">
      <c r="A1126" s="113" t="s">
        <v>1039</v>
      </c>
      <c r="B1126" s="113"/>
      <c r="C1126" s="113"/>
      <c r="D1126" s="113"/>
      <c r="E1126" s="113"/>
      <c r="F1126" s="113"/>
      <c r="G1126" s="113"/>
      <c r="H1126" s="113"/>
      <c r="I1126" s="113"/>
      <c r="J1126" s="113"/>
      <c r="K1126" s="113"/>
      <c r="L1126" s="113"/>
      <c r="M1126" s="113"/>
      <c r="N1126" s="113"/>
    </row>
    <row r="1127" spans="1:14">
      <c r="A1127" s="113" t="s">
        <v>1040</v>
      </c>
      <c r="B1127" s="113"/>
      <c r="C1127" s="113"/>
      <c r="D1127" s="113"/>
      <c r="E1127" s="113"/>
      <c r="F1127" s="113"/>
      <c r="G1127" s="113"/>
      <c r="H1127" s="113"/>
      <c r="I1127" s="113"/>
      <c r="J1127" s="113"/>
      <c r="K1127" s="113"/>
      <c r="L1127" s="113"/>
      <c r="M1127" s="113"/>
      <c r="N1127" s="113"/>
    </row>
    <row r="1128" spans="1:14">
      <c r="N1128" s="193" t="s">
        <v>940</v>
      </c>
    </row>
    <row r="1132" spans="1:14" ht="28">
      <c r="A1132" s="539" t="s">
        <v>436</v>
      </c>
      <c r="B1132" s="539"/>
      <c r="C1132" s="539"/>
      <c r="D1132" s="539"/>
      <c r="E1132" s="539"/>
      <c r="F1132" s="539"/>
      <c r="G1132" s="539"/>
      <c r="H1132" s="539"/>
      <c r="I1132" s="539"/>
      <c r="J1132" s="539"/>
      <c r="K1132" s="539"/>
      <c r="L1132" s="539"/>
      <c r="M1132" s="539"/>
      <c r="N1132" s="539"/>
    </row>
    <row r="1136" spans="1:14">
      <c r="G1136" s="90" t="s">
        <v>426</v>
      </c>
    </row>
    <row r="1138" spans="1:14" ht="19">
      <c r="G1138" s="90" t="s">
        <v>408</v>
      </c>
      <c r="H1138" s="101"/>
      <c r="I1138" s="547">
        <f>開票立会人入力シート!K27</f>
        <v>0</v>
      </c>
      <c r="J1138" s="547"/>
      <c r="K1138" s="547"/>
      <c r="L1138" s="547"/>
      <c r="M1138" s="547"/>
      <c r="N1138" s="547"/>
    </row>
    <row r="1139" spans="1:14" ht="19">
      <c r="H1139" s="101"/>
      <c r="I1139" s="101"/>
      <c r="J1139" s="101"/>
      <c r="K1139" s="101"/>
    </row>
    <row r="1140" spans="1:14" ht="19">
      <c r="G1140" s="90" t="s">
        <v>174</v>
      </c>
      <c r="H1140" s="101"/>
      <c r="I1140" s="100">
        <f>開票立会人入力シート!H27</f>
        <v>0</v>
      </c>
      <c r="J1140" s="101"/>
      <c r="K1140" s="100">
        <f>開票立会人入力シート!J27</f>
        <v>0</v>
      </c>
    </row>
    <row r="1141" spans="1:14" ht="19">
      <c r="H1141" s="101"/>
      <c r="I1141" s="100"/>
      <c r="J1141" s="101"/>
      <c r="K1141" s="101"/>
    </row>
    <row r="1142" spans="1:14">
      <c r="G1142" s="90" t="s">
        <v>409</v>
      </c>
      <c r="I1142" s="100">
        <f>開票立会人入力シート!G27</f>
        <v>0</v>
      </c>
      <c r="J1142" s="100"/>
      <c r="K1142" s="100">
        <f>開票立会人入力シート!I27</f>
        <v>0</v>
      </c>
    </row>
    <row r="1143" spans="1:14">
      <c r="I1143" s="100"/>
      <c r="J1143" s="100"/>
      <c r="K1143" s="100"/>
    </row>
    <row r="1144" spans="1:14">
      <c r="H1144" s="102" t="s">
        <v>30</v>
      </c>
      <c r="I1144" s="548" t="e">
        <f>開票立会人入力シート!R27</f>
        <v>#VALUE!</v>
      </c>
      <c r="J1144" s="549"/>
      <c r="K1144" s="549"/>
      <c r="L1144" s="102" t="s">
        <v>429</v>
      </c>
      <c r="M1144" s="103"/>
    </row>
    <row r="1146" spans="1:14">
      <c r="A1146" s="192"/>
      <c r="B1146" s="192"/>
      <c r="C1146" s="192"/>
      <c r="D1146" s="192"/>
      <c r="E1146" s="192"/>
      <c r="F1146" s="192"/>
      <c r="G1146" s="184"/>
      <c r="H1146" s="192"/>
      <c r="I1146" s="192"/>
      <c r="J1146" s="192"/>
      <c r="K1146" s="192"/>
      <c r="L1146" s="192"/>
      <c r="M1146" s="192"/>
      <c r="N1146" s="192"/>
    </row>
    <row r="1148" spans="1:14">
      <c r="A1148" s="90" t="s">
        <v>427</v>
      </c>
      <c r="C1148" s="100" t="str">
        <f>入力シート!C1</f>
        <v>令和8年2月8日執行衆議院小選挙区選出議員選挙</v>
      </c>
    </row>
    <row r="1149" spans="1:14">
      <c r="C1149" s="191" t="str">
        <f>開票立会人入力シート!B17</f>
        <v>青森県第２区</v>
      </c>
      <c r="D1149" s="204"/>
    </row>
    <row r="1150" spans="1:14">
      <c r="C1150" s="100"/>
    </row>
    <row r="1151" spans="1:14">
      <c r="A1151" s="192"/>
      <c r="B1151" s="192"/>
      <c r="C1151" s="192"/>
      <c r="D1151" s="192"/>
      <c r="E1151" s="192"/>
      <c r="F1151" s="192"/>
      <c r="G1151" s="184"/>
      <c r="H1151" s="192"/>
      <c r="I1151" s="192"/>
      <c r="J1151" s="184"/>
      <c r="K1151" s="192"/>
      <c r="L1151" s="192"/>
      <c r="M1151" s="192"/>
      <c r="N1151" s="192"/>
    </row>
    <row r="1152" spans="1:14" ht="21" customHeight="1">
      <c r="A1152" s="90" t="s">
        <v>437</v>
      </c>
      <c r="F1152" s="100" t="str">
        <f>開票立会人入力シート!D27</f>
        <v>南部町</v>
      </c>
      <c r="G1152" s="101"/>
      <c r="H1152" s="90" t="s">
        <v>438</v>
      </c>
      <c r="J1152" s="101"/>
    </row>
    <row r="1153" spans="1:14">
      <c r="A1153" s="192"/>
      <c r="B1153" s="192"/>
      <c r="C1153" s="192"/>
      <c r="D1153" s="192"/>
      <c r="E1153" s="192"/>
      <c r="F1153" s="192"/>
      <c r="G1153" s="184"/>
      <c r="H1153" s="192"/>
      <c r="I1153" s="192"/>
      <c r="J1153" s="184"/>
      <c r="K1153" s="192"/>
      <c r="L1153" s="192"/>
      <c r="M1153" s="192"/>
      <c r="N1153" s="192"/>
    </row>
    <row r="1155" spans="1:14">
      <c r="A1155" s="90" t="s">
        <v>431</v>
      </c>
    </row>
    <row r="1158" spans="1:14">
      <c r="B1158" s="444">
        <f>開票立会人入力シート!E27</f>
        <v>0</v>
      </c>
      <c r="C1158" s="444"/>
      <c r="D1158" s="444"/>
      <c r="E1158" s="444"/>
    </row>
    <row r="1161" spans="1:14" ht="21" customHeight="1">
      <c r="D1161" s="243"/>
      <c r="F1161" s="193" t="s">
        <v>854</v>
      </c>
      <c r="G1161" s="184" t="str">
        <f>入力シート!C2</f>
        <v>青森県第１区</v>
      </c>
      <c r="I1161" s="184"/>
      <c r="J1161" s="192" t="s">
        <v>413</v>
      </c>
      <c r="K1161" s="184"/>
      <c r="L1161" s="184"/>
      <c r="M1161" s="184"/>
      <c r="N1161" s="184"/>
    </row>
    <row r="1162" spans="1:14">
      <c r="B1162" s="113"/>
      <c r="C1162" s="113"/>
      <c r="E1162" s="193" t="s">
        <v>938</v>
      </c>
      <c r="F1162" s="184">
        <f>入力シート!C9</f>
        <v>0</v>
      </c>
      <c r="I1162" s="100"/>
      <c r="J1162" s="192" t="s">
        <v>175</v>
      </c>
    </row>
    <row r="1163" spans="1:14">
      <c r="B1163" s="113"/>
      <c r="C1163" s="241"/>
    </row>
    <row r="1164" spans="1:14" ht="21" customHeight="1">
      <c r="B1164" s="113"/>
      <c r="C1164" s="113"/>
      <c r="E1164" s="196" t="s">
        <v>939</v>
      </c>
      <c r="G1164" s="92"/>
      <c r="H1164" s="204">
        <f>入力シート!C18</f>
        <v>0</v>
      </c>
      <c r="I1164" s="184"/>
      <c r="J1164" s="184">
        <f>入力シート!C20</f>
        <v>0</v>
      </c>
      <c r="K1164" s="184"/>
      <c r="L1164" s="184"/>
      <c r="M1164" s="192"/>
    </row>
    <row r="1165" spans="1:14">
      <c r="A1165" s="192"/>
      <c r="B1165" s="192"/>
      <c r="C1165" s="192"/>
      <c r="D1165" s="244"/>
      <c r="E1165" s="244"/>
      <c r="F1165" s="239"/>
      <c r="G1165" s="244"/>
      <c r="H1165" s="192"/>
      <c r="I1165" s="192"/>
      <c r="J1165" s="192"/>
      <c r="K1165" s="195"/>
      <c r="L1165" s="195"/>
      <c r="M1165" s="192"/>
      <c r="N1165" s="192"/>
    </row>
    <row r="1166" spans="1:14">
      <c r="A1166" s="192"/>
      <c r="B1166" s="192"/>
      <c r="C1166" s="192"/>
      <c r="D1166" s="244"/>
      <c r="E1166" s="244"/>
      <c r="F1166" s="239"/>
      <c r="G1166" s="244"/>
      <c r="H1166" s="192"/>
      <c r="I1166" s="192"/>
      <c r="J1166" s="192"/>
      <c r="K1166" s="195"/>
      <c r="L1166" s="195"/>
      <c r="M1166" s="192"/>
      <c r="N1166" s="192"/>
    </row>
    <row r="1167" spans="1:14">
      <c r="B1167" s="550" t="str">
        <f>開票立会人入力シート!C27</f>
        <v>南部町</v>
      </c>
      <c r="C1167" s="550"/>
      <c r="D1167" s="109" t="s">
        <v>444</v>
      </c>
      <c r="E1167" s="92"/>
      <c r="F1167" s="93"/>
      <c r="G1167" s="92"/>
      <c r="H1167" s="99" t="s">
        <v>390</v>
      </c>
      <c r="J1167" s="100"/>
      <c r="L1167" s="100"/>
    </row>
    <row r="1168" spans="1:14">
      <c r="A1168" s="96"/>
    </row>
    <row r="1169" spans="1:14">
      <c r="M1169" s="97"/>
    </row>
    <row r="1170" spans="1:14">
      <c r="M1170" s="97"/>
    </row>
    <row r="1173" spans="1:14">
      <c r="A1173" s="113" t="s">
        <v>1037</v>
      </c>
    </row>
    <row r="1174" spans="1:14">
      <c r="A1174" s="113" t="s">
        <v>1038</v>
      </c>
      <c r="B1174" s="113"/>
      <c r="C1174" s="113"/>
      <c r="D1174" s="113"/>
      <c r="E1174" s="113"/>
      <c r="F1174" s="113"/>
      <c r="G1174" s="113"/>
      <c r="H1174" s="113"/>
      <c r="I1174" s="113"/>
      <c r="J1174" s="113"/>
      <c r="K1174" s="113"/>
      <c r="L1174" s="113"/>
      <c r="M1174" s="113"/>
      <c r="N1174" s="113"/>
    </row>
    <row r="1175" spans="1:14">
      <c r="A1175" s="113" t="s">
        <v>1039</v>
      </c>
      <c r="B1175" s="113"/>
      <c r="C1175" s="113"/>
      <c r="D1175" s="113"/>
      <c r="E1175" s="113"/>
      <c r="F1175" s="113"/>
      <c r="G1175" s="113"/>
      <c r="H1175" s="113"/>
      <c r="I1175" s="113"/>
      <c r="J1175" s="113"/>
      <c r="K1175" s="113"/>
      <c r="L1175" s="113"/>
      <c r="M1175" s="113"/>
      <c r="N1175" s="113"/>
    </row>
    <row r="1176" spans="1:14">
      <c r="A1176" s="113" t="s">
        <v>1040</v>
      </c>
      <c r="B1176" s="113"/>
      <c r="C1176" s="113"/>
      <c r="D1176" s="113"/>
      <c r="E1176" s="113"/>
      <c r="F1176" s="113"/>
      <c r="G1176" s="113"/>
      <c r="H1176" s="113"/>
      <c r="I1176" s="113"/>
      <c r="J1176" s="113"/>
      <c r="K1176" s="113"/>
      <c r="L1176" s="113"/>
      <c r="M1176" s="113"/>
      <c r="N1176" s="113"/>
    </row>
    <row r="1177" spans="1:14">
      <c r="N1177" s="193" t="s">
        <v>940</v>
      </c>
    </row>
    <row r="1181" spans="1:14" ht="28">
      <c r="A1181" s="539" t="s">
        <v>436</v>
      </c>
      <c r="B1181" s="539"/>
      <c r="C1181" s="539"/>
      <c r="D1181" s="539"/>
      <c r="E1181" s="539"/>
      <c r="F1181" s="539"/>
      <c r="G1181" s="539"/>
      <c r="H1181" s="539"/>
      <c r="I1181" s="539"/>
      <c r="J1181" s="539"/>
      <c r="K1181" s="539"/>
      <c r="L1181" s="539"/>
      <c r="M1181" s="539"/>
      <c r="N1181" s="539"/>
    </row>
    <row r="1185" spans="1:14">
      <c r="G1185" s="90" t="s">
        <v>426</v>
      </c>
    </row>
    <row r="1187" spans="1:14" ht="18" customHeight="1">
      <c r="G1187" s="90" t="s">
        <v>408</v>
      </c>
      <c r="H1187" s="101"/>
      <c r="I1187" s="547">
        <f>開票立会人入力シート!K28</f>
        <v>0</v>
      </c>
      <c r="J1187" s="547"/>
      <c r="K1187" s="547"/>
      <c r="L1187" s="547"/>
      <c r="M1187" s="547"/>
      <c r="N1187" s="547"/>
    </row>
    <row r="1188" spans="1:14" ht="18" customHeight="1">
      <c r="H1188" s="101"/>
      <c r="I1188" s="101"/>
      <c r="J1188" s="101"/>
      <c r="K1188" s="101"/>
    </row>
    <row r="1189" spans="1:14" ht="18" customHeight="1">
      <c r="G1189" s="90" t="s">
        <v>174</v>
      </c>
      <c r="H1189" s="101"/>
      <c r="I1189" s="100">
        <f>開票立会人入力シート!H28</f>
        <v>0</v>
      </c>
      <c r="J1189" s="101"/>
      <c r="K1189" s="100">
        <f>開票立会人入力シート!J28</f>
        <v>0</v>
      </c>
    </row>
    <row r="1190" spans="1:14" ht="18" customHeight="1">
      <c r="H1190" s="101"/>
      <c r="I1190" s="100"/>
      <c r="J1190" s="101"/>
      <c r="K1190" s="101"/>
    </row>
    <row r="1191" spans="1:14" ht="18" customHeight="1">
      <c r="G1191" s="90" t="s">
        <v>409</v>
      </c>
      <c r="I1191" s="100">
        <f>開票立会人入力シート!G28</f>
        <v>0</v>
      </c>
      <c r="J1191" s="100"/>
      <c r="K1191" s="100">
        <f>開票立会人入力シート!I28</f>
        <v>0</v>
      </c>
    </row>
    <row r="1192" spans="1:14">
      <c r="I1192" s="100"/>
      <c r="J1192" s="100"/>
      <c r="K1192" s="100"/>
    </row>
    <row r="1193" spans="1:14">
      <c r="H1193" s="102" t="s">
        <v>30</v>
      </c>
      <c r="I1193" s="548" t="e">
        <f>開票立会人入力シート!R28</f>
        <v>#VALUE!</v>
      </c>
      <c r="J1193" s="549"/>
      <c r="K1193" s="549"/>
      <c r="L1193" s="102" t="s">
        <v>429</v>
      </c>
      <c r="M1193" s="103"/>
    </row>
    <row r="1195" spans="1:14">
      <c r="A1195" s="192"/>
      <c r="B1195" s="192"/>
      <c r="C1195" s="192"/>
      <c r="D1195" s="192"/>
      <c r="E1195" s="192"/>
      <c r="F1195" s="192"/>
      <c r="G1195" s="184"/>
      <c r="H1195" s="192"/>
      <c r="I1195" s="192"/>
      <c r="J1195" s="192"/>
      <c r="K1195" s="192"/>
      <c r="L1195" s="192"/>
      <c r="M1195" s="192"/>
      <c r="N1195" s="192"/>
    </row>
    <row r="1197" spans="1:14">
      <c r="A1197" s="90" t="s">
        <v>427</v>
      </c>
      <c r="C1197" s="100" t="str">
        <f>入力シート!C1</f>
        <v>令和8年2月8日執行衆議院小選挙区選出議員選挙</v>
      </c>
    </row>
    <row r="1198" spans="1:14">
      <c r="C1198" s="191" t="str">
        <f>開票立会人入力シート!B17</f>
        <v>青森県第２区</v>
      </c>
      <c r="D1198" s="204"/>
    </row>
    <row r="1199" spans="1:14">
      <c r="C1199" s="100"/>
    </row>
    <row r="1200" spans="1:14">
      <c r="A1200" s="192"/>
      <c r="B1200" s="192"/>
      <c r="C1200" s="192"/>
      <c r="D1200" s="192"/>
      <c r="E1200" s="192"/>
      <c r="F1200" s="192"/>
      <c r="G1200" s="184"/>
      <c r="H1200" s="192"/>
      <c r="I1200" s="192"/>
      <c r="J1200" s="184"/>
      <c r="K1200" s="192"/>
      <c r="L1200" s="192"/>
      <c r="M1200" s="192"/>
      <c r="N1200" s="192"/>
    </row>
    <row r="1201" spans="1:14" ht="21" customHeight="1">
      <c r="A1201" s="90" t="s">
        <v>437</v>
      </c>
      <c r="F1201" s="100" t="str">
        <f>開票立会人入力シート!D28</f>
        <v>階上町</v>
      </c>
      <c r="G1201" s="101"/>
      <c r="H1201" s="90" t="s">
        <v>438</v>
      </c>
      <c r="J1201" s="101"/>
    </row>
    <row r="1202" spans="1:14">
      <c r="A1202" s="192"/>
      <c r="B1202" s="192"/>
      <c r="C1202" s="192"/>
      <c r="D1202" s="192"/>
      <c r="E1202" s="192"/>
      <c r="F1202" s="192"/>
      <c r="G1202" s="184"/>
      <c r="H1202" s="192"/>
      <c r="I1202" s="192"/>
      <c r="J1202" s="184"/>
      <c r="K1202" s="192"/>
      <c r="L1202" s="192"/>
      <c r="M1202" s="192"/>
      <c r="N1202" s="192"/>
    </row>
    <row r="1204" spans="1:14">
      <c r="A1204" s="90" t="s">
        <v>431</v>
      </c>
    </row>
    <row r="1207" spans="1:14">
      <c r="B1207" s="444">
        <f>開票立会人入力シート!E28</f>
        <v>0</v>
      </c>
      <c r="C1207" s="444"/>
      <c r="D1207" s="444"/>
      <c r="E1207" s="444"/>
    </row>
    <row r="1210" spans="1:14" ht="21" customHeight="1">
      <c r="D1210" s="243"/>
      <c r="F1210" s="193" t="s">
        <v>854</v>
      </c>
      <c r="G1210" s="184" t="str">
        <f>入力シート!C2</f>
        <v>青森県第１区</v>
      </c>
      <c r="I1210" s="184"/>
      <c r="J1210" s="192" t="s">
        <v>413</v>
      </c>
      <c r="K1210" s="184"/>
      <c r="L1210" s="184"/>
      <c r="M1210" s="184"/>
      <c r="N1210" s="184"/>
    </row>
    <row r="1211" spans="1:14">
      <c r="B1211" s="113"/>
      <c r="C1211" s="113"/>
      <c r="E1211" s="193" t="s">
        <v>938</v>
      </c>
      <c r="F1211" s="184">
        <f>入力シート!C9</f>
        <v>0</v>
      </c>
      <c r="I1211" s="100"/>
      <c r="J1211" s="192" t="s">
        <v>175</v>
      </c>
    </row>
    <row r="1212" spans="1:14">
      <c r="B1212" s="113"/>
      <c r="C1212" s="241"/>
    </row>
    <row r="1213" spans="1:14" ht="21" customHeight="1">
      <c r="B1213" s="113"/>
      <c r="C1213" s="113"/>
      <c r="E1213" s="196" t="s">
        <v>939</v>
      </c>
      <c r="G1213" s="92"/>
      <c r="H1213" s="204">
        <f>入力シート!C18</f>
        <v>0</v>
      </c>
      <c r="I1213" s="184"/>
      <c r="J1213" s="184">
        <f>入力シート!C20</f>
        <v>0</v>
      </c>
      <c r="K1213" s="184"/>
      <c r="L1213" s="184"/>
      <c r="M1213" s="192"/>
    </row>
    <row r="1214" spans="1:14">
      <c r="A1214" s="192"/>
      <c r="B1214" s="192"/>
      <c r="C1214" s="192"/>
      <c r="D1214" s="244"/>
      <c r="E1214" s="244"/>
      <c r="F1214" s="239"/>
      <c r="G1214" s="244"/>
      <c r="H1214" s="192"/>
      <c r="I1214" s="192"/>
      <c r="J1214" s="192"/>
      <c r="K1214" s="195"/>
      <c r="L1214" s="195"/>
      <c r="M1214" s="192"/>
      <c r="N1214" s="192"/>
    </row>
    <row r="1215" spans="1:14">
      <c r="A1215" s="192"/>
      <c r="B1215" s="192"/>
      <c r="C1215" s="192"/>
      <c r="D1215" s="244"/>
      <c r="E1215" s="244"/>
      <c r="F1215" s="239"/>
      <c r="G1215" s="244"/>
      <c r="H1215" s="192"/>
      <c r="I1215" s="192"/>
      <c r="J1215" s="192"/>
      <c r="K1215" s="195"/>
      <c r="L1215" s="195"/>
      <c r="M1215" s="192"/>
      <c r="N1215" s="192"/>
    </row>
    <row r="1216" spans="1:14">
      <c r="B1216" s="550" t="str">
        <f>開票立会人入力シート!C28</f>
        <v>階上町</v>
      </c>
      <c r="C1216" s="550"/>
      <c r="D1216" s="109" t="s">
        <v>444</v>
      </c>
      <c r="E1216" s="92"/>
      <c r="F1216" s="93"/>
      <c r="G1216" s="92"/>
      <c r="H1216" s="99" t="s">
        <v>390</v>
      </c>
      <c r="J1216" s="100"/>
      <c r="L1216" s="100"/>
    </row>
    <row r="1217" spans="1:14">
      <c r="A1217" s="96"/>
    </row>
    <row r="1218" spans="1:14">
      <c r="M1218" s="97"/>
    </row>
    <row r="1219" spans="1:14">
      <c r="M1219" s="97"/>
    </row>
    <row r="1222" spans="1:14">
      <c r="A1222" s="113" t="s">
        <v>1037</v>
      </c>
    </row>
    <row r="1223" spans="1:14">
      <c r="A1223" s="113" t="s">
        <v>1038</v>
      </c>
      <c r="B1223" s="113"/>
      <c r="C1223" s="113"/>
      <c r="D1223" s="113"/>
      <c r="E1223" s="113"/>
      <c r="F1223" s="113"/>
      <c r="G1223" s="113"/>
      <c r="H1223" s="113"/>
      <c r="I1223" s="113"/>
      <c r="J1223" s="113"/>
      <c r="K1223" s="113"/>
      <c r="L1223" s="113"/>
      <c r="M1223" s="113"/>
      <c r="N1223" s="113"/>
    </row>
    <row r="1224" spans="1:14">
      <c r="A1224" s="113" t="s">
        <v>1039</v>
      </c>
      <c r="B1224" s="113"/>
      <c r="C1224" s="113"/>
      <c r="D1224" s="113"/>
      <c r="E1224" s="113"/>
      <c r="F1224" s="113"/>
      <c r="G1224" s="113"/>
      <c r="H1224" s="113"/>
      <c r="I1224" s="113"/>
      <c r="J1224" s="113"/>
      <c r="K1224" s="113"/>
      <c r="L1224" s="113"/>
      <c r="M1224" s="113"/>
      <c r="N1224" s="113"/>
    </row>
    <row r="1225" spans="1:14">
      <c r="A1225" s="113" t="s">
        <v>1040</v>
      </c>
      <c r="B1225" s="113"/>
      <c r="C1225" s="113"/>
      <c r="D1225" s="113"/>
      <c r="E1225" s="113"/>
      <c r="F1225" s="113"/>
      <c r="G1225" s="113"/>
      <c r="H1225" s="113"/>
      <c r="I1225" s="113"/>
      <c r="J1225" s="113"/>
      <c r="K1225" s="113"/>
      <c r="L1225" s="113"/>
      <c r="M1225" s="113"/>
      <c r="N1225" s="113"/>
    </row>
    <row r="1226" spans="1:14">
      <c r="N1226" s="193" t="s">
        <v>940</v>
      </c>
    </row>
    <row r="1230" spans="1:14" ht="28">
      <c r="A1230" s="539" t="s">
        <v>436</v>
      </c>
      <c r="B1230" s="539"/>
      <c r="C1230" s="539"/>
      <c r="D1230" s="539"/>
      <c r="E1230" s="539"/>
      <c r="F1230" s="539"/>
      <c r="G1230" s="539"/>
      <c r="H1230" s="539"/>
      <c r="I1230" s="539"/>
      <c r="J1230" s="539"/>
      <c r="K1230" s="539"/>
      <c r="L1230" s="539"/>
      <c r="M1230" s="539"/>
      <c r="N1230" s="539"/>
    </row>
    <row r="1234" spans="1:14">
      <c r="G1234" s="90" t="s">
        <v>426</v>
      </c>
    </row>
    <row r="1236" spans="1:14" ht="18" customHeight="1">
      <c r="G1236" s="90" t="s">
        <v>408</v>
      </c>
      <c r="H1236" s="101"/>
      <c r="I1236" s="547">
        <f>開票立会人入力シート!K29</f>
        <v>0</v>
      </c>
      <c r="J1236" s="547"/>
      <c r="K1236" s="547"/>
      <c r="L1236" s="547"/>
      <c r="M1236" s="547"/>
      <c r="N1236" s="547"/>
    </row>
    <row r="1237" spans="1:14" ht="18" customHeight="1">
      <c r="H1237" s="101"/>
      <c r="I1237" s="101"/>
      <c r="J1237" s="101"/>
      <c r="K1237" s="101"/>
    </row>
    <row r="1238" spans="1:14" ht="18" customHeight="1">
      <c r="G1238" s="90" t="s">
        <v>174</v>
      </c>
      <c r="H1238" s="101"/>
      <c r="I1238" s="100">
        <f>開票立会人入力シート!H29</f>
        <v>0</v>
      </c>
      <c r="J1238" s="101"/>
      <c r="K1238" s="100">
        <f>開票立会人入力シート!J29</f>
        <v>0</v>
      </c>
    </row>
    <row r="1239" spans="1:14" ht="18" customHeight="1">
      <c r="H1239" s="101"/>
      <c r="I1239" s="100"/>
      <c r="J1239" s="101"/>
      <c r="K1239" s="101"/>
    </row>
    <row r="1240" spans="1:14" ht="18" customHeight="1">
      <c r="G1240" s="90" t="s">
        <v>409</v>
      </c>
      <c r="I1240" s="100">
        <f>開票立会人入力シート!G29</f>
        <v>0</v>
      </c>
      <c r="J1240" s="100"/>
      <c r="K1240" s="100">
        <f>開票立会人入力シート!I29</f>
        <v>0</v>
      </c>
    </row>
    <row r="1241" spans="1:14">
      <c r="I1241" s="100"/>
      <c r="J1241" s="100"/>
      <c r="K1241" s="100"/>
    </row>
    <row r="1242" spans="1:14">
      <c r="H1242" s="102" t="s">
        <v>30</v>
      </c>
      <c r="I1242" s="548" t="e">
        <f>開票立会人入力シート!R29</f>
        <v>#VALUE!</v>
      </c>
      <c r="J1242" s="549"/>
      <c r="K1242" s="549"/>
      <c r="L1242" s="102" t="s">
        <v>429</v>
      </c>
      <c r="M1242" s="103"/>
    </row>
    <row r="1244" spans="1:14">
      <c r="A1244" s="192"/>
      <c r="B1244" s="192"/>
      <c r="C1244" s="192"/>
      <c r="D1244" s="192"/>
      <c r="E1244" s="192"/>
      <c r="F1244" s="192"/>
      <c r="G1244" s="184"/>
      <c r="H1244" s="192"/>
      <c r="I1244" s="192"/>
      <c r="J1244" s="192"/>
      <c r="K1244" s="192"/>
      <c r="L1244" s="192"/>
      <c r="M1244" s="192"/>
      <c r="N1244" s="192"/>
    </row>
    <row r="1246" spans="1:14">
      <c r="A1246" s="90" t="s">
        <v>427</v>
      </c>
      <c r="C1246" s="100" t="str">
        <f>入力シート!C1</f>
        <v>令和8年2月8日執行衆議院小選挙区選出議員選挙</v>
      </c>
    </row>
    <row r="1247" spans="1:14">
      <c r="C1247" s="191" t="str">
        <f>開票立会人入力シート!B17</f>
        <v>青森県第２区</v>
      </c>
      <c r="D1247" s="204"/>
    </row>
    <row r="1248" spans="1:14">
      <c r="C1248" s="100"/>
    </row>
    <row r="1249" spans="1:14">
      <c r="A1249" s="192"/>
      <c r="B1249" s="192"/>
      <c r="C1249" s="192"/>
      <c r="D1249" s="192"/>
      <c r="E1249" s="192"/>
      <c r="F1249" s="192"/>
      <c r="G1249" s="184"/>
      <c r="H1249" s="192"/>
      <c r="I1249" s="192"/>
      <c r="J1249" s="184"/>
      <c r="K1249" s="192"/>
      <c r="L1249" s="192"/>
      <c r="M1249" s="192"/>
      <c r="N1249" s="192"/>
    </row>
    <row r="1250" spans="1:14" ht="21" customHeight="1">
      <c r="A1250" s="90" t="s">
        <v>437</v>
      </c>
      <c r="F1250" s="100" t="str">
        <f>開票立会人入力シート!D29</f>
        <v>新郷村</v>
      </c>
      <c r="G1250" s="101"/>
      <c r="H1250" s="90" t="s">
        <v>438</v>
      </c>
      <c r="J1250" s="101"/>
    </row>
    <row r="1251" spans="1:14">
      <c r="A1251" s="192"/>
      <c r="B1251" s="192"/>
      <c r="C1251" s="192"/>
      <c r="D1251" s="192"/>
      <c r="E1251" s="192"/>
      <c r="F1251" s="192"/>
      <c r="G1251" s="184"/>
      <c r="H1251" s="192"/>
      <c r="I1251" s="192"/>
      <c r="J1251" s="184"/>
      <c r="K1251" s="192"/>
      <c r="L1251" s="192"/>
      <c r="M1251" s="192"/>
      <c r="N1251" s="192"/>
    </row>
    <row r="1253" spans="1:14">
      <c r="A1253" s="90" t="s">
        <v>431</v>
      </c>
    </row>
    <row r="1256" spans="1:14">
      <c r="B1256" s="444">
        <f>開票立会人入力シート!E29</f>
        <v>0</v>
      </c>
      <c r="C1256" s="444"/>
      <c r="D1256" s="444"/>
      <c r="E1256" s="444"/>
    </row>
    <row r="1259" spans="1:14" ht="21" customHeight="1">
      <c r="D1259" s="243"/>
      <c r="F1259" s="193" t="s">
        <v>854</v>
      </c>
      <c r="G1259" s="184" t="str">
        <f>入力シート!C2</f>
        <v>青森県第１区</v>
      </c>
      <c r="I1259" s="184"/>
      <c r="J1259" s="192" t="s">
        <v>413</v>
      </c>
      <c r="K1259" s="184"/>
      <c r="L1259" s="184"/>
      <c r="M1259" s="184"/>
      <c r="N1259" s="184"/>
    </row>
    <row r="1260" spans="1:14">
      <c r="B1260" s="113"/>
      <c r="C1260" s="113"/>
      <c r="E1260" s="193" t="s">
        <v>938</v>
      </c>
      <c r="F1260" s="184">
        <f>入力シート!C9</f>
        <v>0</v>
      </c>
      <c r="I1260" s="100"/>
      <c r="J1260" s="192" t="s">
        <v>175</v>
      </c>
    </row>
    <row r="1261" spans="1:14">
      <c r="B1261" s="113"/>
      <c r="C1261" s="241"/>
    </row>
    <row r="1262" spans="1:14" ht="21" customHeight="1">
      <c r="B1262" s="113"/>
      <c r="C1262" s="113"/>
      <c r="E1262" s="196" t="s">
        <v>939</v>
      </c>
      <c r="G1262" s="92"/>
      <c r="H1262" s="204">
        <f>入力シート!C18</f>
        <v>0</v>
      </c>
      <c r="I1262" s="184"/>
      <c r="J1262" s="184">
        <f>入力シート!C20</f>
        <v>0</v>
      </c>
      <c r="K1262" s="184"/>
      <c r="L1262" s="184"/>
      <c r="M1262" s="192"/>
    </row>
    <row r="1263" spans="1:14">
      <c r="A1263" s="192"/>
      <c r="B1263" s="192"/>
      <c r="C1263" s="192"/>
      <c r="D1263" s="244"/>
      <c r="E1263" s="244"/>
      <c r="F1263" s="239"/>
      <c r="G1263" s="244"/>
      <c r="H1263" s="192"/>
      <c r="I1263" s="192"/>
      <c r="J1263" s="192"/>
      <c r="K1263" s="195"/>
      <c r="L1263" s="195"/>
      <c r="M1263" s="192"/>
      <c r="N1263" s="192"/>
    </row>
    <row r="1264" spans="1:14">
      <c r="A1264" s="192"/>
      <c r="B1264" s="192"/>
      <c r="C1264" s="192"/>
      <c r="D1264" s="244"/>
      <c r="E1264" s="244"/>
      <c r="F1264" s="239"/>
      <c r="G1264" s="244"/>
      <c r="H1264" s="192"/>
      <c r="I1264" s="192"/>
      <c r="J1264" s="192"/>
      <c r="K1264" s="195"/>
      <c r="L1264" s="195"/>
      <c r="M1264" s="192"/>
      <c r="N1264" s="192"/>
    </row>
    <row r="1265" spans="1:14">
      <c r="B1265" s="550" t="str">
        <f>開票立会人入力シート!C29</f>
        <v>新郷村</v>
      </c>
      <c r="C1265" s="550"/>
      <c r="D1265" s="109" t="s">
        <v>444</v>
      </c>
      <c r="E1265" s="92"/>
      <c r="F1265" s="93"/>
      <c r="G1265" s="92"/>
      <c r="H1265" s="99" t="s">
        <v>390</v>
      </c>
      <c r="J1265" s="100"/>
      <c r="L1265" s="100"/>
    </row>
    <row r="1266" spans="1:14">
      <c r="A1266" s="96"/>
    </row>
    <row r="1267" spans="1:14">
      <c r="A1267" s="96"/>
    </row>
    <row r="1268" spans="1:14">
      <c r="M1268" s="97"/>
    </row>
    <row r="1271" spans="1:14">
      <c r="A1271" s="113" t="s">
        <v>1037</v>
      </c>
    </row>
    <row r="1272" spans="1:14">
      <c r="A1272" s="113" t="s">
        <v>1038</v>
      </c>
      <c r="B1272" s="113"/>
      <c r="C1272" s="113"/>
      <c r="D1272" s="113"/>
      <c r="E1272" s="113"/>
      <c r="F1272" s="113"/>
      <c r="G1272" s="113"/>
      <c r="H1272" s="113"/>
      <c r="I1272" s="113"/>
      <c r="J1272" s="113"/>
      <c r="K1272" s="113"/>
      <c r="L1272" s="113"/>
      <c r="M1272" s="113"/>
      <c r="N1272" s="113"/>
    </row>
    <row r="1273" spans="1:14">
      <c r="A1273" s="113" t="s">
        <v>1039</v>
      </c>
      <c r="B1273" s="113"/>
      <c r="C1273" s="113"/>
      <c r="D1273" s="113"/>
      <c r="E1273" s="113"/>
      <c r="F1273" s="113"/>
      <c r="G1273" s="113"/>
      <c r="H1273" s="113"/>
      <c r="I1273" s="113"/>
      <c r="J1273" s="113"/>
      <c r="K1273" s="113"/>
      <c r="L1273" s="113"/>
      <c r="M1273" s="113"/>
      <c r="N1273" s="113"/>
    </row>
    <row r="1274" spans="1:14">
      <c r="A1274" s="113" t="s">
        <v>1040</v>
      </c>
      <c r="B1274" s="113"/>
      <c r="C1274" s="113"/>
      <c r="D1274" s="113"/>
      <c r="E1274" s="113"/>
      <c r="F1274" s="113"/>
      <c r="G1274" s="113"/>
      <c r="H1274" s="113"/>
      <c r="I1274" s="113"/>
      <c r="J1274" s="113"/>
      <c r="K1274" s="113"/>
      <c r="L1274" s="113"/>
      <c r="M1274" s="113"/>
      <c r="N1274" s="113"/>
    </row>
    <row r="1275" spans="1:14">
      <c r="N1275" s="193" t="s">
        <v>940</v>
      </c>
    </row>
    <row r="1279" spans="1:14" ht="28">
      <c r="A1279" s="539" t="s">
        <v>436</v>
      </c>
      <c r="B1279" s="539"/>
      <c r="C1279" s="539"/>
      <c r="D1279" s="539"/>
      <c r="E1279" s="539"/>
      <c r="F1279" s="539"/>
      <c r="G1279" s="539"/>
      <c r="H1279" s="539"/>
      <c r="I1279" s="539"/>
      <c r="J1279" s="539"/>
      <c r="K1279" s="539"/>
      <c r="L1279" s="539"/>
      <c r="M1279" s="539"/>
      <c r="N1279" s="539"/>
    </row>
    <row r="1283" spans="1:14">
      <c r="G1283" s="90" t="s">
        <v>426</v>
      </c>
    </row>
    <row r="1285" spans="1:14" ht="18" customHeight="1">
      <c r="G1285" s="90" t="s">
        <v>408</v>
      </c>
      <c r="H1285" s="101"/>
      <c r="I1285" s="547">
        <f>開票立会人入力シート!K30</f>
        <v>0</v>
      </c>
      <c r="J1285" s="547"/>
      <c r="K1285" s="547"/>
      <c r="L1285" s="547"/>
      <c r="M1285" s="547"/>
      <c r="N1285" s="547"/>
    </row>
    <row r="1286" spans="1:14" ht="18" customHeight="1">
      <c r="H1286" s="101"/>
      <c r="I1286" s="101"/>
      <c r="J1286" s="101"/>
      <c r="K1286" s="101"/>
    </row>
    <row r="1287" spans="1:14" ht="18" customHeight="1">
      <c r="G1287" s="90" t="s">
        <v>174</v>
      </c>
      <c r="H1287" s="101"/>
      <c r="I1287" s="100">
        <f>開票立会人入力シート!H30</f>
        <v>0</v>
      </c>
      <c r="J1287" s="101"/>
      <c r="K1287" s="100">
        <f>開票立会人入力シート!J30</f>
        <v>0</v>
      </c>
    </row>
    <row r="1288" spans="1:14" ht="18" customHeight="1">
      <c r="H1288" s="101"/>
      <c r="I1288" s="100"/>
      <c r="J1288" s="101"/>
      <c r="K1288" s="101"/>
    </row>
    <row r="1289" spans="1:14" ht="18" customHeight="1">
      <c r="G1289" s="90" t="s">
        <v>409</v>
      </c>
      <c r="I1289" s="100">
        <f>開票立会人入力シート!G30</f>
        <v>0</v>
      </c>
      <c r="J1289" s="100"/>
      <c r="K1289" s="100">
        <f>開票立会人入力シート!I30</f>
        <v>0</v>
      </c>
    </row>
    <row r="1290" spans="1:14">
      <c r="I1290" s="100"/>
      <c r="J1290" s="100"/>
      <c r="K1290" s="100"/>
    </row>
    <row r="1291" spans="1:14">
      <c r="H1291" s="102" t="s">
        <v>30</v>
      </c>
      <c r="I1291" s="548" t="e">
        <f>開票立会人入力シート!R30</f>
        <v>#VALUE!</v>
      </c>
      <c r="J1291" s="549"/>
      <c r="K1291" s="549"/>
      <c r="L1291" s="102" t="s">
        <v>429</v>
      </c>
      <c r="M1291" s="103"/>
    </row>
    <row r="1293" spans="1:14">
      <c r="A1293" s="192"/>
      <c r="B1293" s="192"/>
      <c r="C1293" s="192"/>
      <c r="D1293" s="192"/>
      <c r="E1293" s="192"/>
      <c r="F1293" s="192"/>
      <c r="G1293" s="184"/>
      <c r="H1293" s="192"/>
      <c r="I1293" s="192"/>
      <c r="J1293" s="192"/>
      <c r="K1293" s="192"/>
      <c r="L1293" s="192"/>
      <c r="M1293" s="192"/>
      <c r="N1293" s="192"/>
    </row>
    <row r="1295" spans="1:14">
      <c r="A1295" s="90" t="s">
        <v>427</v>
      </c>
      <c r="C1295" s="100" t="str">
        <f>入力シート!C1</f>
        <v>令和8年2月8日執行衆議院小選挙区選出議員選挙</v>
      </c>
    </row>
    <row r="1296" spans="1:14">
      <c r="C1296" s="191" t="str">
        <f>開票立会人入力シート!B30</f>
        <v>青森県第３区</v>
      </c>
      <c r="D1296" s="204"/>
    </row>
    <row r="1297" spans="1:14">
      <c r="C1297" s="100"/>
    </row>
    <row r="1298" spans="1:14">
      <c r="A1298" s="192"/>
      <c r="B1298" s="192"/>
      <c r="C1298" s="192"/>
      <c r="D1298" s="192"/>
      <c r="E1298" s="192"/>
      <c r="F1298" s="192"/>
      <c r="G1298" s="184"/>
      <c r="H1298" s="192"/>
      <c r="I1298" s="192"/>
      <c r="J1298" s="184"/>
      <c r="K1298" s="192"/>
      <c r="L1298" s="192"/>
      <c r="M1298" s="192"/>
      <c r="N1298" s="192"/>
    </row>
    <row r="1299" spans="1:14" ht="21" customHeight="1">
      <c r="A1299" s="90" t="s">
        <v>437</v>
      </c>
      <c r="F1299" s="100" t="str">
        <f>開票立会人入力シート!D30</f>
        <v>弘前市</v>
      </c>
      <c r="G1299" s="101"/>
      <c r="H1299" s="90" t="s">
        <v>438</v>
      </c>
      <c r="J1299" s="101"/>
    </row>
    <row r="1300" spans="1:14">
      <c r="A1300" s="192"/>
      <c r="B1300" s="192"/>
      <c r="C1300" s="192"/>
      <c r="D1300" s="192"/>
      <c r="E1300" s="192"/>
      <c r="F1300" s="192"/>
      <c r="G1300" s="184"/>
      <c r="H1300" s="192"/>
      <c r="I1300" s="192"/>
      <c r="J1300" s="184"/>
      <c r="K1300" s="192"/>
      <c r="L1300" s="192"/>
      <c r="M1300" s="192"/>
      <c r="N1300" s="192"/>
    </row>
    <row r="1302" spans="1:14">
      <c r="A1302" s="90" t="s">
        <v>431</v>
      </c>
    </row>
    <row r="1305" spans="1:14">
      <c r="B1305" s="444">
        <f>開票立会人入力シート!E30</f>
        <v>0</v>
      </c>
      <c r="C1305" s="444"/>
      <c r="D1305" s="444"/>
      <c r="E1305" s="444"/>
    </row>
    <row r="1308" spans="1:14" ht="21" customHeight="1">
      <c r="D1308" s="243"/>
      <c r="F1308" s="193" t="s">
        <v>854</v>
      </c>
      <c r="G1308" s="184" t="str">
        <f>入力シート!C2</f>
        <v>青森県第１区</v>
      </c>
      <c r="I1308" s="184"/>
      <c r="J1308" s="192" t="s">
        <v>413</v>
      </c>
      <c r="K1308" s="184"/>
      <c r="L1308" s="184"/>
      <c r="M1308" s="184"/>
      <c r="N1308" s="184"/>
    </row>
    <row r="1309" spans="1:14">
      <c r="B1309" s="113"/>
      <c r="C1309" s="113"/>
      <c r="E1309" s="193" t="s">
        <v>938</v>
      </c>
      <c r="F1309" s="184">
        <f>入力シート!C9</f>
        <v>0</v>
      </c>
      <c r="I1309" s="100"/>
      <c r="J1309" s="192" t="s">
        <v>175</v>
      </c>
    </row>
    <row r="1310" spans="1:14">
      <c r="B1310" s="113"/>
      <c r="C1310" s="241"/>
    </row>
    <row r="1311" spans="1:14" ht="21" customHeight="1">
      <c r="B1311" s="113"/>
      <c r="C1311" s="113"/>
      <c r="E1311" s="196" t="s">
        <v>939</v>
      </c>
      <c r="G1311" s="92"/>
      <c r="H1311" s="204">
        <f>入力シート!C18</f>
        <v>0</v>
      </c>
      <c r="I1311" s="184"/>
      <c r="J1311" s="184">
        <f>入力シート!C20</f>
        <v>0</v>
      </c>
      <c r="K1311" s="184"/>
      <c r="L1311" s="184"/>
      <c r="M1311" s="192"/>
    </row>
    <row r="1312" spans="1:14">
      <c r="A1312" s="192"/>
      <c r="B1312" s="192"/>
      <c r="C1312" s="192"/>
      <c r="D1312" s="244"/>
      <c r="E1312" s="244"/>
      <c r="F1312" s="239"/>
      <c r="G1312" s="244"/>
      <c r="H1312" s="192"/>
      <c r="I1312" s="192"/>
      <c r="J1312" s="192"/>
      <c r="K1312" s="195"/>
      <c r="L1312" s="195"/>
      <c r="M1312" s="192"/>
      <c r="N1312" s="192"/>
    </row>
    <row r="1313" spans="1:14">
      <c r="A1313" s="192"/>
      <c r="B1313" s="192"/>
      <c r="C1313" s="192"/>
      <c r="D1313" s="244"/>
      <c r="E1313" s="244"/>
      <c r="F1313" s="239"/>
      <c r="G1313" s="244"/>
      <c r="H1313" s="192"/>
      <c r="I1313" s="192"/>
      <c r="J1313" s="192"/>
      <c r="K1313" s="195"/>
      <c r="L1313" s="195"/>
      <c r="M1313" s="192"/>
      <c r="N1313" s="192"/>
    </row>
    <row r="1314" spans="1:14">
      <c r="B1314" s="550" t="str">
        <f>開票立会人入力シート!C30</f>
        <v>弘前市</v>
      </c>
      <c r="C1314" s="550"/>
      <c r="D1314" s="109" t="s">
        <v>444</v>
      </c>
      <c r="E1314" s="92"/>
      <c r="F1314" s="93"/>
      <c r="G1314" s="92"/>
      <c r="H1314" s="99" t="s">
        <v>390</v>
      </c>
      <c r="J1314" s="100"/>
      <c r="L1314" s="100"/>
    </row>
    <row r="1315" spans="1:14">
      <c r="A1315" s="96"/>
    </row>
    <row r="1316" spans="1:14">
      <c r="A1316" s="96"/>
    </row>
    <row r="1317" spans="1:14">
      <c r="M1317" s="97"/>
    </row>
    <row r="1320" spans="1:14">
      <c r="A1320" s="113" t="s">
        <v>1037</v>
      </c>
    </row>
    <row r="1321" spans="1:14">
      <c r="A1321" s="113" t="s">
        <v>1038</v>
      </c>
      <c r="B1321" s="113"/>
      <c r="C1321" s="113"/>
      <c r="D1321" s="113"/>
      <c r="E1321" s="113"/>
      <c r="F1321" s="113"/>
      <c r="G1321" s="113"/>
      <c r="H1321" s="113"/>
      <c r="I1321" s="113"/>
      <c r="J1321" s="113"/>
      <c r="K1321" s="113"/>
      <c r="L1321" s="113"/>
      <c r="M1321" s="113"/>
      <c r="N1321" s="113"/>
    </row>
    <row r="1322" spans="1:14">
      <c r="A1322" s="113" t="s">
        <v>1039</v>
      </c>
      <c r="B1322" s="113"/>
      <c r="C1322" s="113"/>
      <c r="D1322" s="113"/>
      <c r="E1322" s="113"/>
      <c r="F1322" s="113"/>
      <c r="G1322" s="113"/>
      <c r="H1322" s="113"/>
      <c r="I1322" s="113"/>
      <c r="J1322" s="113"/>
      <c r="K1322" s="113"/>
      <c r="L1322" s="113"/>
      <c r="M1322" s="113"/>
      <c r="N1322" s="113"/>
    </row>
    <row r="1323" spans="1:14">
      <c r="A1323" s="113" t="s">
        <v>1040</v>
      </c>
      <c r="B1323" s="113"/>
      <c r="C1323" s="113"/>
      <c r="D1323" s="113"/>
      <c r="E1323" s="113"/>
      <c r="F1323" s="113"/>
      <c r="G1323" s="113"/>
      <c r="H1323" s="113"/>
      <c r="I1323" s="113"/>
      <c r="J1323" s="113"/>
      <c r="K1323" s="113"/>
      <c r="L1323" s="113"/>
      <c r="M1323" s="113"/>
      <c r="N1323" s="113"/>
    </row>
    <row r="1324" spans="1:14">
      <c r="N1324" s="193" t="s">
        <v>940</v>
      </c>
    </row>
    <row r="1328" spans="1:14" ht="28">
      <c r="A1328" s="539" t="s">
        <v>436</v>
      </c>
      <c r="B1328" s="539"/>
      <c r="C1328" s="539"/>
      <c r="D1328" s="539"/>
      <c r="E1328" s="539"/>
      <c r="F1328" s="539"/>
      <c r="G1328" s="539"/>
      <c r="H1328" s="539"/>
      <c r="I1328" s="539"/>
      <c r="J1328" s="539"/>
      <c r="K1328" s="539"/>
      <c r="L1328" s="539"/>
      <c r="M1328" s="539"/>
      <c r="N1328" s="539"/>
    </row>
    <row r="1332" spans="1:14">
      <c r="G1332" s="90" t="s">
        <v>426</v>
      </c>
    </row>
    <row r="1334" spans="1:14" ht="18" customHeight="1">
      <c r="G1334" s="90" t="s">
        <v>408</v>
      </c>
      <c r="H1334" s="101"/>
      <c r="I1334" s="547">
        <f>開票立会人入力シート!K31</f>
        <v>0</v>
      </c>
      <c r="J1334" s="547"/>
      <c r="K1334" s="547"/>
      <c r="L1334" s="547"/>
      <c r="M1334" s="547"/>
      <c r="N1334" s="547"/>
    </row>
    <row r="1335" spans="1:14" ht="18" customHeight="1">
      <c r="H1335" s="101"/>
      <c r="I1335" s="101"/>
      <c r="J1335" s="101"/>
      <c r="K1335" s="101"/>
    </row>
    <row r="1336" spans="1:14" ht="18" customHeight="1">
      <c r="G1336" s="90" t="s">
        <v>174</v>
      </c>
      <c r="H1336" s="101"/>
      <c r="I1336" s="100">
        <f>開票立会人入力シート!H31</f>
        <v>0</v>
      </c>
      <c r="J1336" s="101"/>
      <c r="K1336" s="100">
        <f>開票立会人入力シート!J31</f>
        <v>0</v>
      </c>
    </row>
    <row r="1337" spans="1:14" ht="18" customHeight="1">
      <c r="H1337" s="101"/>
      <c r="I1337" s="100"/>
      <c r="J1337" s="101"/>
      <c r="K1337" s="101"/>
    </row>
    <row r="1338" spans="1:14" ht="18" customHeight="1">
      <c r="G1338" s="90" t="s">
        <v>409</v>
      </c>
      <c r="I1338" s="100">
        <f>開票立会人入力シート!G31</f>
        <v>0</v>
      </c>
      <c r="J1338" s="100"/>
      <c r="K1338" s="100">
        <f>開票立会人入力シート!I31</f>
        <v>0</v>
      </c>
    </row>
    <row r="1339" spans="1:14">
      <c r="I1339" s="100"/>
      <c r="J1339" s="100"/>
      <c r="K1339" s="100"/>
    </row>
    <row r="1340" spans="1:14">
      <c r="H1340" s="102" t="s">
        <v>30</v>
      </c>
      <c r="I1340" s="548" t="e">
        <f>開票立会人入力シート!R31</f>
        <v>#VALUE!</v>
      </c>
      <c r="J1340" s="549"/>
      <c r="K1340" s="549"/>
      <c r="L1340" s="102" t="s">
        <v>429</v>
      </c>
      <c r="M1340" s="103"/>
    </row>
    <row r="1342" spans="1:14">
      <c r="A1342" s="192"/>
      <c r="B1342" s="192"/>
      <c r="C1342" s="192"/>
      <c r="D1342" s="192"/>
      <c r="E1342" s="192"/>
      <c r="F1342" s="192"/>
      <c r="G1342" s="184"/>
      <c r="H1342" s="192"/>
      <c r="I1342" s="192"/>
      <c r="J1342" s="192"/>
      <c r="K1342" s="192"/>
      <c r="L1342" s="192"/>
      <c r="M1342" s="192"/>
      <c r="N1342" s="192"/>
    </row>
    <row r="1344" spans="1:14">
      <c r="A1344" s="90" t="s">
        <v>427</v>
      </c>
      <c r="C1344" s="100" t="str">
        <f>入力シート!C1</f>
        <v>令和8年2月8日執行衆議院小選挙区選出議員選挙</v>
      </c>
    </row>
    <row r="1345" spans="1:14">
      <c r="C1345" s="191" t="str">
        <f>開票立会人入力シート!B30</f>
        <v>青森県第３区</v>
      </c>
      <c r="D1345" s="204"/>
    </row>
    <row r="1346" spans="1:14">
      <c r="C1346" s="100"/>
    </row>
    <row r="1347" spans="1:14">
      <c r="A1347" s="192"/>
      <c r="B1347" s="192"/>
      <c r="C1347" s="192"/>
      <c r="D1347" s="192"/>
      <c r="E1347" s="192"/>
      <c r="F1347" s="192"/>
      <c r="G1347" s="184"/>
      <c r="H1347" s="192"/>
      <c r="I1347" s="192"/>
      <c r="J1347" s="184"/>
      <c r="K1347" s="192"/>
      <c r="L1347" s="192"/>
      <c r="M1347" s="192"/>
      <c r="N1347" s="192"/>
    </row>
    <row r="1348" spans="1:14" ht="21" customHeight="1">
      <c r="A1348" s="90" t="s">
        <v>437</v>
      </c>
      <c r="F1348" s="100" t="str">
        <f>開票立会人入力シート!D31</f>
        <v>黒石市</v>
      </c>
      <c r="G1348" s="101"/>
      <c r="H1348" s="90" t="s">
        <v>438</v>
      </c>
      <c r="J1348" s="101"/>
    </row>
    <row r="1349" spans="1:14">
      <c r="A1349" s="192"/>
      <c r="B1349" s="192"/>
      <c r="C1349" s="192"/>
      <c r="D1349" s="192"/>
      <c r="E1349" s="192"/>
      <c r="F1349" s="192"/>
      <c r="G1349" s="184"/>
      <c r="H1349" s="192"/>
      <c r="I1349" s="192"/>
      <c r="J1349" s="184"/>
      <c r="K1349" s="192"/>
      <c r="L1349" s="192"/>
      <c r="M1349" s="192"/>
      <c r="N1349" s="192"/>
    </row>
    <row r="1351" spans="1:14">
      <c r="A1351" s="90" t="s">
        <v>431</v>
      </c>
    </row>
    <row r="1354" spans="1:14">
      <c r="B1354" s="444">
        <f>開票立会人入力シート!E31</f>
        <v>0</v>
      </c>
      <c r="C1354" s="444"/>
      <c r="D1354" s="444"/>
      <c r="E1354" s="444"/>
    </row>
    <row r="1357" spans="1:14" ht="21" customHeight="1">
      <c r="D1357" s="243"/>
      <c r="F1357" s="193" t="s">
        <v>854</v>
      </c>
      <c r="G1357" s="184" t="str">
        <f>入力シート!C2</f>
        <v>青森県第１区</v>
      </c>
      <c r="I1357" s="184"/>
      <c r="J1357" s="192" t="s">
        <v>413</v>
      </c>
      <c r="K1357" s="184"/>
      <c r="L1357" s="184"/>
      <c r="M1357" s="184"/>
      <c r="N1357" s="184"/>
    </row>
    <row r="1358" spans="1:14">
      <c r="B1358" s="113"/>
      <c r="C1358" s="113"/>
      <c r="E1358" s="193" t="s">
        <v>938</v>
      </c>
      <c r="F1358" s="184">
        <f>入力シート!C9</f>
        <v>0</v>
      </c>
      <c r="I1358" s="100"/>
      <c r="J1358" s="192" t="s">
        <v>175</v>
      </c>
    </row>
    <row r="1359" spans="1:14">
      <c r="B1359" s="113"/>
      <c r="C1359" s="241"/>
    </row>
    <row r="1360" spans="1:14" ht="21" customHeight="1">
      <c r="B1360" s="113"/>
      <c r="C1360" s="113"/>
      <c r="E1360" s="196" t="s">
        <v>939</v>
      </c>
      <c r="G1360" s="92"/>
      <c r="H1360" s="204">
        <f>入力シート!C18</f>
        <v>0</v>
      </c>
      <c r="I1360" s="184"/>
      <c r="J1360" s="184">
        <f>入力シート!C20</f>
        <v>0</v>
      </c>
      <c r="K1360" s="184"/>
      <c r="L1360" s="184"/>
      <c r="M1360" s="192"/>
    </row>
    <row r="1361" spans="1:14">
      <c r="A1361" s="192"/>
      <c r="B1361" s="192"/>
      <c r="C1361" s="192"/>
      <c r="D1361" s="244"/>
      <c r="E1361" s="244"/>
      <c r="F1361" s="239"/>
      <c r="G1361" s="244"/>
      <c r="H1361" s="192"/>
      <c r="I1361" s="192"/>
      <c r="J1361" s="192"/>
      <c r="K1361" s="195"/>
      <c r="L1361" s="195"/>
      <c r="M1361" s="192"/>
      <c r="N1361" s="192"/>
    </row>
    <row r="1362" spans="1:14">
      <c r="A1362" s="192"/>
      <c r="B1362" s="192"/>
      <c r="C1362" s="192"/>
      <c r="D1362" s="244"/>
      <c r="E1362" s="244"/>
      <c r="F1362" s="239"/>
      <c r="G1362" s="244"/>
      <c r="H1362" s="192"/>
      <c r="I1362" s="192"/>
      <c r="J1362" s="192"/>
      <c r="K1362" s="195"/>
      <c r="L1362" s="195"/>
      <c r="M1362" s="192"/>
      <c r="N1362" s="192"/>
    </row>
    <row r="1363" spans="1:14">
      <c r="B1363" s="550" t="str">
        <f>開票立会人入力シート!C31</f>
        <v>黒石市</v>
      </c>
      <c r="C1363" s="550"/>
      <c r="D1363" s="109" t="s">
        <v>444</v>
      </c>
      <c r="E1363" s="92"/>
      <c r="F1363" s="93"/>
      <c r="G1363" s="92"/>
      <c r="H1363" s="99" t="s">
        <v>390</v>
      </c>
      <c r="J1363" s="100"/>
      <c r="L1363" s="100"/>
    </row>
    <row r="1364" spans="1:14">
      <c r="A1364" s="96"/>
    </row>
    <row r="1365" spans="1:14">
      <c r="A1365" s="96"/>
    </row>
    <row r="1366" spans="1:14">
      <c r="M1366" s="97"/>
    </row>
    <row r="1369" spans="1:14">
      <c r="A1369" s="113" t="s">
        <v>1037</v>
      </c>
    </row>
    <row r="1370" spans="1:14">
      <c r="A1370" s="113" t="s">
        <v>1038</v>
      </c>
      <c r="B1370" s="113"/>
      <c r="C1370" s="113"/>
      <c r="D1370" s="113"/>
      <c r="E1370" s="113"/>
      <c r="F1370" s="113"/>
      <c r="G1370" s="113"/>
      <c r="H1370" s="113"/>
      <c r="I1370" s="113"/>
      <c r="J1370" s="113"/>
      <c r="K1370" s="113"/>
      <c r="L1370" s="113"/>
      <c r="M1370" s="113"/>
      <c r="N1370" s="113"/>
    </row>
    <row r="1371" spans="1:14">
      <c r="A1371" s="113" t="s">
        <v>1039</v>
      </c>
      <c r="B1371" s="113"/>
      <c r="C1371" s="113"/>
      <c r="D1371" s="113"/>
      <c r="E1371" s="113"/>
      <c r="F1371" s="113"/>
      <c r="G1371" s="113"/>
      <c r="H1371" s="113"/>
      <c r="I1371" s="113"/>
      <c r="J1371" s="113"/>
      <c r="K1371" s="113"/>
      <c r="L1371" s="113"/>
      <c r="M1371" s="113"/>
      <c r="N1371" s="113"/>
    </row>
    <row r="1372" spans="1:14">
      <c r="A1372" s="113" t="s">
        <v>1040</v>
      </c>
      <c r="B1372" s="113"/>
      <c r="C1372" s="113"/>
      <c r="D1372" s="113"/>
      <c r="E1372" s="113"/>
      <c r="F1372" s="113"/>
      <c r="G1372" s="113"/>
      <c r="H1372" s="113"/>
      <c r="I1372" s="113"/>
      <c r="J1372" s="113"/>
      <c r="K1372" s="113"/>
      <c r="L1372" s="113"/>
      <c r="M1372" s="113"/>
      <c r="N1372" s="113"/>
    </row>
    <row r="1373" spans="1:14">
      <c r="N1373" s="193" t="s">
        <v>940</v>
      </c>
    </row>
    <row r="1377" spans="1:14" ht="28">
      <c r="A1377" s="539" t="s">
        <v>436</v>
      </c>
      <c r="B1377" s="539"/>
      <c r="C1377" s="539"/>
      <c r="D1377" s="539"/>
      <c r="E1377" s="539"/>
      <c r="F1377" s="539"/>
      <c r="G1377" s="539"/>
      <c r="H1377" s="539"/>
      <c r="I1377" s="539"/>
      <c r="J1377" s="539"/>
      <c r="K1377" s="539"/>
      <c r="L1377" s="539"/>
      <c r="M1377" s="539"/>
      <c r="N1377" s="539"/>
    </row>
    <row r="1381" spans="1:14">
      <c r="G1381" s="90" t="s">
        <v>426</v>
      </c>
    </row>
    <row r="1383" spans="1:14" ht="18" customHeight="1">
      <c r="G1383" s="90" t="s">
        <v>408</v>
      </c>
      <c r="H1383" s="101"/>
      <c r="I1383" s="547">
        <f>開票立会人入力シート!K32</f>
        <v>0</v>
      </c>
      <c r="J1383" s="547"/>
      <c r="K1383" s="547"/>
      <c r="L1383" s="547"/>
      <c r="M1383" s="547"/>
      <c r="N1383" s="547"/>
    </row>
    <row r="1384" spans="1:14" ht="18" customHeight="1">
      <c r="H1384" s="101"/>
      <c r="I1384" s="101"/>
      <c r="J1384" s="101"/>
      <c r="K1384" s="101"/>
    </row>
    <row r="1385" spans="1:14" ht="18" customHeight="1">
      <c r="G1385" s="90" t="s">
        <v>174</v>
      </c>
      <c r="H1385" s="101"/>
      <c r="I1385" s="100">
        <f>開票立会人入力シート!H32</f>
        <v>0</v>
      </c>
      <c r="J1385" s="101"/>
      <c r="K1385" s="100">
        <f>開票立会人入力シート!J32</f>
        <v>0</v>
      </c>
    </row>
    <row r="1386" spans="1:14" ht="18" customHeight="1">
      <c r="H1386" s="101"/>
      <c r="I1386" s="100"/>
      <c r="J1386" s="101"/>
      <c r="K1386" s="101"/>
    </row>
    <row r="1387" spans="1:14" ht="18" customHeight="1">
      <c r="G1387" s="90" t="s">
        <v>409</v>
      </c>
      <c r="I1387" s="100">
        <f>開票立会人入力シート!G32</f>
        <v>0</v>
      </c>
      <c r="J1387" s="100"/>
      <c r="K1387" s="100">
        <f>開票立会人入力シート!I32</f>
        <v>0</v>
      </c>
    </row>
    <row r="1388" spans="1:14">
      <c r="I1388" s="100"/>
      <c r="J1388" s="100"/>
      <c r="K1388" s="100"/>
    </row>
    <row r="1389" spans="1:14">
      <c r="H1389" s="102" t="s">
        <v>30</v>
      </c>
      <c r="I1389" s="548" t="e">
        <f>開票立会人入力シート!R32</f>
        <v>#VALUE!</v>
      </c>
      <c r="J1389" s="549"/>
      <c r="K1389" s="549"/>
      <c r="L1389" s="102" t="s">
        <v>429</v>
      </c>
      <c r="M1389" s="103"/>
    </row>
    <row r="1391" spans="1:14">
      <c r="A1391" s="192"/>
      <c r="B1391" s="192"/>
      <c r="C1391" s="192"/>
      <c r="D1391" s="192"/>
      <c r="E1391" s="192"/>
      <c r="F1391" s="192"/>
      <c r="G1391" s="184"/>
      <c r="H1391" s="192"/>
      <c r="I1391" s="192"/>
      <c r="J1391" s="192"/>
      <c r="K1391" s="192"/>
      <c r="L1391" s="192"/>
      <c r="M1391" s="192"/>
      <c r="N1391" s="192"/>
    </row>
    <row r="1393" spans="1:14">
      <c r="A1393" s="90" t="s">
        <v>427</v>
      </c>
      <c r="C1393" s="100" t="str">
        <f>入力シート!C1</f>
        <v>令和8年2月8日執行衆議院小選挙区選出議員選挙</v>
      </c>
    </row>
    <row r="1394" spans="1:14">
      <c r="C1394" s="191" t="str">
        <f>開票立会人入力シート!B30</f>
        <v>青森県第３区</v>
      </c>
      <c r="D1394" s="204"/>
    </row>
    <row r="1395" spans="1:14">
      <c r="C1395" s="100"/>
    </row>
    <row r="1396" spans="1:14">
      <c r="A1396" s="192"/>
      <c r="B1396" s="192"/>
      <c r="C1396" s="192"/>
      <c r="D1396" s="192"/>
      <c r="E1396" s="192"/>
      <c r="F1396" s="192"/>
      <c r="G1396" s="184"/>
      <c r="H1396" s="192"/>
      <c r="I1396" s="192"/>
      <c r="J1396" s="184"/>
      <c r="K1396" s="192"/>
      <c r="L1396" s="192"/>
      <c r="M1396" s="192"/>
      <c r="N1396" s="192"/>
    </row>
    <row r="1397" spans="1:14" ht="21" customHeight="1">
      <c r="A1397" s="90" t="s">
        <v>437</v>
      </c>
      <c r="F1397" s="100" t="str">
        <f>開票立会人入力シート!D32</f>
        <v>五所川原市</v>
      </c>
      <c r="G1397" s="184"/>
      <c r="H1397" s="90" t="s">
        <v>438</v>
      </c>
      <c r="J1397" s="184"/>
      <c r="K1397" s="192"/>
      <c r="L1397" s="192"/>
      <c r="M1397" s="192"/>
      <c r="N1397" s="192"/>
    </row>
    <row r="1398" spans="1:14">
      <c r="A1398" s="192"/>
      <c r="B1398" s="192"/>
      <c r="C1398" s="192"/>
      <c r="D1398" s="192"/>
      <c r="E1398" s="192"/>
      <c r="F1398" s="192"/>
      <c r="G1398" s="184"/>
      <c r="H1398" s="192"/>
      <c r="I1398" s="192"/>
      <c r="J1398" s="184"/>
      <c r="K1398" s="192"/>
      <c r="L1398" s="192"/>
      <c r="M1398" s="192"/>
      <c r="N1398" s="192"/>
    </row>
    <row r="1400" spans="1:14">
      <c r="A1400" s="90" t="s">
        <v>431</v>
      </c>
    </row>
    <row r="1403" spans="1:14">
      <c r="B1403" s="444">
        <f>開票立会人入力シート!E32</f>
        <v>0</v>
      </c>
      <c r="C1403" s="444"/>
      <c r="D1403" s="444"/>
      <c r="E1403" s="444"/>
    </row>
    <row r="1406" spans="1:14" ht="21" customHeight="1">
      <c r="D1406" s="243"/>
      <c r="F1406" s="193" t="s">
        <v>854</v>
      </c>
      <c r="G1406" s="184" t="str">
        <f>入力シート!C2</f>
        <v>青森県第１区</v>
      </c>
      <c r="I1406" s="184"/>
      <c r="J1406" s="192" t="s">
        <v>413</v>
      </c>
      <c r="K1406" s="184"/>
      <c r="L1406" s="184"/>
      <c r="M1406" s="184"/>
      <c r="N1406" s="184"/>
    </row>
    <row r="1407" spans="1:14">
      <c r="B1407" s="113"/>
      <c r="C1407" s="113"/>
      <c r="E1407" s="193" t="s">
        <v>938</v>
      </c>
      <c r="F1407" s="184">
        <f>入力シート!C9</f>
        <v>0</v>
      </c>
      <c r="I1407" s="100"/>
      <c r="J1407" s="192" t="s">
        <v>175</v>
      </c>
    </row>
    <row r="1408" spans="1:14">
      <c r="B1408" s="113"/>
      <c r="C1408" s="241"/>
    </row>
    <row r="1409" spans="1:14" ht="21" customHeight="1">
      <c r="B1409" s="113"/>
      <c r="C1409" s="113"/>
      <c r="E1409" s="196" t="s">
        <v>939</v>
      </c>
      <c r="G1409" s="92"/>
      <c r="H1409" s="204">
        <f>入力シート!C18</f>
        <v>0</v>
      </c>
      <c r="I1409" s="184"/>
      <c r="J1409" s="184">
        <f>入力シート!C20</f>
        <v>0</v>
      </c>
      <c r="K1409" s="184"/>
      <c r="L1409" s="184"/>
      <c r="M1409" s="192"/>
    </row>
    <row r="1410" spans="1:14">
      <c r="A1410" s="192"/>
      <c r="B1410" s="192"/>
      <c r="C1410" s="192"/>
      <c r="D1410" s="244"/>
      <c r="E1410" s="244"/>
      <c r="F1410" s="239"/>
      <c r="G1410" s="244"/>
      <c r="H1410" s="192"/>
      <c r="I1410" s="192"/>
      <c r="J1410" s="192"/>
      <c r="K1410" s="195"/>
      <c r="L1410" s="195"/>
      <c r="M1410" s="192"/>
      <c r="N1410" s="192"/>
    </row>
    <row r="1411" spans="1:14">
      <c r="A1411" s="192"/>
      <c r="B1411" s="192"/>
      <c r="C1411" s="192"/>
      <c r="D1411" s="244"/>
      <c r="E1411" s="244"/>
      <c r="F1411" s="239"/>
      <c r="G1411" s="244"/>
      <c r="H1411" s="192"/>
      <c r="I1411" s="192"/>
      <c r="J1411" s="192"/>
      <c r="K1411" s="195"/>
      <c r="L1411" s="195"/>
      <c r="M1411" s="192"/>
      <c r="N1411" s="192"/>
    </row>
    <row r="1412" spans="1:14">
      <c r="B1412" s="550" t="str">
        <f>開票立会人入力シート!C32</f>
        <v>五所川原市</v>
      </c>
      <c r="C1412" s="550"/>
      <c r="D1412" s="109" t="s">
        <v>444</v>
      </c>
      <c r="E1412" s="92"/>
      <c r="F1412" s="93"/>
      <c r="G1412" s="92"/>
      <c r="H1412" s="99" t="s">
        <v>390</v>
      </c>
      <c r="J1412" s="100"/>
      <c r="L1412" s="100"/>
    </row>
    <row r="1413" spans="1:14">
      <c r="A1413" s="96"/>
    </row>
    <row r="1414" spans="1:14">
      <c r="A1414" s="96"/>
    </row>
    <row r="1415" spans="1:14">
      <c r="M1415" s="97"/>
    </row>
    <row r="1418" spans="1:14">
      <c r="A1418" s="113" t="s">
        <v>1037</v>
      </c>
    </row>
    <row r="1419" spans="1:14">
      <c r="A1419" s="113" t="s">
        <v>1038</v>
      </c>
      <c r="B1419" s="113"/>
      <c r="C1419" s="113"/>
      <c r="D1419" s="113"/>
      <c r="E1419" s="113"/>
      <c r="F1419" s="113"/>
      <c r="G1419" s="113"/>
      <c r="H1419" s="113"/>
      <c r="I1419" s="113"/>
      <c r="J1419" s="113"/>
      <c r="K1419" s="113"/>
      <c r="L1419" s="113"/>
      <c r="M1419" s="113"/>
      <c r="N1419" s="113"/>
    </row>
    <row r="1420" spans="1:14">
      <c r="A1420" s="113" t="s">
        <v>1039</v>
      </c>
      <c r="B1420" s="113"/>
      <c r="C1420" s="113"/>
      <c r="D1420" s="113"/>
      <c r="E1420" s="113"/>
      <c r="F1420" s="113"/>
      <c r="G1420" s="113"/>
      <c r="H1420" s="113"/>
      <c r="I1420" s="113"/>
      <c r="J1420" s="113"/>
      <c r="K1420" s="113"/>
      <c r="L1420" s="113"/>
      <c r="M1420" s="113"/>
      <c r="N1420" s="113"/>
    </row>
    <row r="1421" spans="1:14">
      <c r="A1421" s="113" t="s">
        <v>1040</v>
      </c>
      <c r="B1421" s="113"/>
      <c r="C1421" s="113"/>
      <c r="D1421" s="113"/>
      <c r="E1421" s="113"/>
      <c r="F1421" s="113"/>
      <c r="G1421" s="113"/>
      <c r="H1421" s="113"/>
      <c r="I1421" s="113"/>
      <c r="J1421" s="113"/>
      <c r="K1421" s="113"/>
      <c r="L1421" s="113"/>
      <c r="M1421" s="113"/>
      <c r="N1421" s="113"/>
    </row>
    <row r="1422" spans="1:14">
      <c r="N1422" s="193" t="s">
        <v>940</v>
      </c>
    </row>
    <row r="1426" spans="1:14" ht="28">
      <c r="A1426" s="539" t="s">
        <v>436</v>
      </c>
      <c r="B1426" s="539"/>
      <c r="C1426" s="539"/>
      <c r="D1426" s="539"/>
      <c r="E1426" s="539"/>
      <c r="F1426" s="539"/>
      <c r="G1426" s="539"/>
      <c r="H1426" s="539"/>
      <c r="I1426" s="539"/>
      <c r="J1426" s="539"/>
      <c r="K1426" s="539"/>
      <c r="L1426" s="539"/>
      <c r="M1426" s="539"/>
      <c r="N1426" s="539"/>
    </row>
    <row r="1430" spans="1:14">
      <c r="G1430" s="90" t="s">
        <v>426</v>
      </c>
    </row>
    <row r="1432" spans="1:14" ht="18" customHeight="1">
      <c r="G1432" s="90" t="s">
        <v>408</v>
      </c>
      <c r="H1432" s="101"/>
      <c r="I1432" s="547">
        <f>開票立会人入力シート!K33</f>
        <v>0</v>
      </c>
      <c r="J1432" s="547"/>
      <c r="K1432" s="547"/>
      <c r="L1432" s="547"/>
      <c r="M1432" s="547"/>
      <c r="N1432" s="547"/>
    </row>
    <row r="1433" spans="1:14" ht="18" customHeight="1">
      <c r="H1433" s="101"/>
      <c r="I1433" s="101"/>
      <c r="J1433" s="101"/>
      <c r="K1433" s="101"/>
    </row>
    <row r="1434" spans="1:14" ht="18" customHeight="1">
      <c r="G1434" s="90" t="s">
        <v>174</v>
      </c>
      <c r="H1434" s="101"/>
      <c r="I1434" s="100">
        <f>開票立会人入力シート!H33</f>
        <v>0</v>
      </c>
      <c r="J1434" s="101"/>
      <c r="K1434" s="100">
        <f>開票立会人入力シート!J33</f>
        <v>0</v>
      </c>
    </row>
    <row r="1435" spans="1:14" ht="18" customHeight="1">
      <c r="H1435" s="101"/>
      <c r="I1435" s="100"/>
      <c r="J1435" s="101"/>
      <c r="K1435" s="101"/>
    </row>
    <row r="1436" spans="1:14" ht="18" customHeight="1">
      <c r="G1436" s="90" t="s">
        <v>409</v>
      </c>
      <c r="I1436" s="100">
        <f>開票立会人入力シート!G33</f>
        <v>0</v>
      </c>
      <c r="J1436" s="100"/>
      <c r="K1436" s="100">
        <f>開票立会人入力シート!I33</f>
        <v>0</v>
      </c>
    </row>
    <row r="1437" spans="1:14">
      <c r="I1437" s="100"/>
      <c r="J1437" s="100"/>
      <c r="K1437" s="100"/>
    </row>
    <row r="1438" spans="1:14">
      <c r="H1438" s="102" t="s">
        <v>30</v>
      </c>
      <c r="I1438" s="548" t="e">
        <f>開票立会人入力シート!R33</f>
        <v>#VALUE!</v>
      </c>
      <c r="J1438" s="549"/>
      <c r="K1438" s="549"/>
      <c r="L1438" s="102" t="s">
        <v>429</v>
      </c>
      <c r="M1438" s="103"/>
    </row>
    <row r="1440" spans="1:14">
      <c r="A1440" s="192"/>
      <c r="B1440" s="192"/>
      <c r="C1440" s="192"/>
      <c r="D1440" s="192"/>
      <c r="E1440" s="192"/>
      <c r="F1440" s="192"/>
      <c r="G1440" s="184"/>
      <c r="H1440" s="192"/>
      <c r="I1440" s="192"/>
      <c r="J1440" s="192"/>
      <c r="K1440" s="192"/>
      <c r="L1440" s="192"/>
      <c r="M1440" s="192"/>
      <c r="N1440" s="192"/>
    </row>
    <row r="1442" spans="1:14">
      <c r="A1442" s="90" t="s">
        <v>427</v>
      </c>
      <c r="C1442" s="100" t="str">
        <f>入力シート!C1</f>
        <v>令和8年2月8日執行衆議院小選挙区選出議員選挙</v>
      </c>
    </row>
    <row r="1443" spans="1:14">
      <c r="C1443" s="191" t="str">
        <f>開票立会人入力シート!B30</f>
        <v>青森県第３区</v>
      </c>
      <c r="D1443" s="204"/>
    </row>
    <row r="1444" spans="1:14">
      <c r="C1444" s="100"/>
    </row>
    <row r="1445" spans="1:14">
      <c r="A1445" s="192"/>
      <c r="B1445" s="192"/>
      <c r="C1445" s="192"/>
      <c r="D1445" s="192"/>
      <c r="E1445" s="192"/>
      <c r="F1445" s="192"/>
      <c r="G1445" s="184"/>
      <c r="H1445" s="192"/>
      <c r="I1445" s="192"/>
      <c r="J1445" s="184"/>
      <c r="K1445" s="192"/>
      <c r="L1445" s="192"/>
      <c r="M1445" s="192"/>
      <c r="N1445" s="192"/>
    </row>
    <row r="1446" spans="1:14" ht="21" customHeight="1">
      <c r="A1446" s="90" t="s">
        <v>437</v>
      </c>
      <c r="F1446" s="100" t="str">
        <f>開票立会人入力シート!D33</f>
        <v>つがる市</v>
      </c>
      <c r="G1446" s="184"/>
      <c r="H1446" s="90" t="s">
        <v>438</v>
      </c>
      <c r="J1446" s="184"/>
      <c r="K1446" s="192"/>
      <c r="L1446" s="192"/>
      <c r="M1446" s="192"/>
      <c r="N1446" s="192"/>
    </row>
    <row r="1447" spans="1:14">
      <c r="A1447" s="192"/>
      <c r="B1447" s="192"/>
      <c r="C1447" s="192"/>
      <c r="D1447" s="192"/>
      <c r="E1447" s="192"/>
      <c r="F1447" s="192"/>
      <c r="G1447" s="184"/>
      <c r="H1447" s="192"/>
      <c r="I1447" s="192"/>
      <c r="J1447" s="184"/>
      <c r="K1447" s="192"/>
      <c r="L1447" s="192"/>
      <c r="M1447" s="192"/>
      <c r="N1447" s="192"/>
    </row>
    <row r="1449" spans="1:14">
      <c r="A1449" s="90" t="s">
        <v>431</v>
      </c>
    </row>
    <row r="1452" spans="1:14">
      <c r="B1452" s="444">
        <f>開票立会人入力シート!E33</f>
        <v>0</v>
      </c>
      <c r="C1452" s="444"/>
      <c r="D1452" s="444"/>
      <c r="E1452" s="444"/>
    </row>
    <row r="1455" spans="1:14" ht="21" customHeight="1">
      <c r="D1455" s="243"/>
      <c r="F1455" s="193" t="s">
        <v>854</v>
      </c>
      <c r="G1455" s="184" t="str">
        <f>入力シート!C2</f>
        <v>青森県第１区</v>
      </c>
      <c r="I1455" s="184"/>
      <c r="J1455" s="192" t="s">
        <v>413</v>
      </c>
      <c r="K1455" s="184"/>
      <c r="L1455" s="184"/>
      <c r="M1455" s="184"/>
      <c r="N1455" s="184"/>
    </row>
    <row r="1456" spans="1:14">
      <c r="B1456" s="113"/>
      <c r="C1456" s="113"/>
      <c r="E1456" s="193" t="s">
        <v>938</v>
      </c>
      <c r="F1456" s="184">
        <f>入力シート!C9</f>
        <v>0</v>
      </c>
      <c r="I1456" s="100"/>
      <c r="J1456" s="192" t="s">
        <v>175</v>
      </c>
    </row>
    <row r="1457" spans="1:14">
      <c r="B1457" s="113"/>
      <c r="C1457" s="241"/>
    </row>
    <row r="1458" spans="1:14" ht="21" customHeight="1">
      <c r="B1458" s="113"/>
      <c r="C1458" s="113"/>
      <c r="E1458" s="196" t="s">
        <v>939</v>
      </c>
      <c r="G1458" s="92"/>
      <c r="H1458" s="204">
        <f>入力シート!C18</f>
        <v>0</v>
      </c>
      <c r="I1458" s="184"/>
      <c r="J1458" s="184">
        <f>入力シート!C20</f>
        <v>0</v>
      </c>
      <c r="K1458" s="184"/>
      <c r="L1458" s="184"/>
      <c r="M1458" s="192"/>
    </row>
    <row r="1459" spans="1:14">
      <c r="A1459" s="192"/>
      <c r="B1459" s="192"/>
      <c r="C1459" s="192"/>
      <c r="D1459" s="244"/>
      <c r="E1459" s="244"/>
      <c r="F1459" s="239"/>
      <c r="G1459" s="244"/>
      <c r="H1459" s="192"/>
      <c r="I1459" s="192"/>
      <c r="J1459" s="192"/>
      <c r="K1459" s="195"/>
      <c r="L1459" s="195"/>
      <c r="M1459" s="192"/>
      <c r="N1459" s="192"/>
    </row>
    <row r="1460" spans="1:14">
      <c r="A1460" s="192"/>
      <c r="B1460" s="192"/>
      <c r="C1460" s="192"/>
      <c r="D1460" s="244"/>
      <c r="E1460" s="244"/>
      <c r="F1460" s="239"/>
      <c r="G1460" s="244"/>
      <c r="H1460" s="192"/>
      <c r="I1460" s="192"/>
      <c r="J1460" s="192"/>
      <c r="K1460" s="195"/>
      <c r="L1460" s="195"/>
      <c r="M1460" s="192"/>
      <c r="N1460" s="192"/>
    </row>
    <row r="1461" spans="1:14">
      <c r="B1461" s="550" t="str">
        <f>開票立会人入力シート!C33</f>
        <v>つがる市</v>
      </c>
      <c r="C1461" s="550"/>
      <c r="D1461" s="109" t="s">
        <v>444</v>
      </c>
      <c r="E1461" s="92"/>
      <c r="F1461" s="93"/>
      <c r="G1461" s="92"/>
      <c r="H1461" s="99" t="s">
        <v>390</v>
      </c>
      <c r="J1461" s="100"/>
      <c r="L1461" s="100"/>
    </row>
    <row r="1462" spans="1:14">
      <c r="A1462" s="96"/>
    </row>
    <row r="1463" spans="1:14">
      <c r="A1463" s="96"/>
    </row>
    <row r="1464" spans="1:14">
      <c r="M1464" s="97"/>
    </row>
    <row r="1467" spans="1:14">
      <c r="A1467" s="113" t="s">
        <v>1037</v>
      </c>
    </row>
    <row r="1468" spans="1:14">
      <c r="A1468" s="113" t="s">
        <v>1038</v>
      </c>
      <c r="B1468" s="113"/>
      <c r="C1468" s="113"/>
      <c r="D1468" s="113"/>
      <c r="E1468" s="113"/>
      <c r="F1468" s="113"/>
      <c r="G1468" s="113"/>
      <c r="H1468" s="113"/>
      <c r="I1468" s="113"/>
      <c r="J1468" s="113"/>
      <c r="K1468" s="113"/>
      <c r="L1468" s="113"/>
      <c r="M1468" s="113"/>
      <c r="N1468" s="113"/>
    </row>
    <row r="1469" spans="1:14">
      <c r="A1469" s="113" t="s">
        <v>1039</v>
      </c>
      <c r="B1469" s="113"/>
      <c r="C1469" s="113"/>
      <c r="D1469" s="113"/>
      <c r="E1469" s="113"/>
      <c r="F1469" s="113"/>
      <c r="G1469" s="113"/>
      <c r="H1469" s="113"/>
      <c r="I1469" s="113"/>
      <c r="J1469" s="113"/>
      <c r="K1469" s="113"/>
      <c r="L1469" s="113"/>
      <c r="M1469" s="113"/>
      <c r="N1469" s="113"/>
    </row>
    <row r="1470" spans="1:14">
      <c r="A1470" s="113" t="s">
        <v>1040</v>
      </c>
      <c r="B1470" s="113"/>
      <c r="C1470" s="113"/>
      <c r="D1470" s="113"/>
      <c r="E1470" s="113"/>
      <c r="F1470" s="113"/>
      <c r="G1470" s="113"/>
      <c r="H1470" s="113"/>
      <c r="I1470" s="113"/>
      <c r="J1470" s="113"/>
      <c r="K1470" s="113"/>
      <c r="L1470" s="113"/>
      <c r="M1470" s="113"/>
      <c r="N1470" s="113"/>
    </row>
    <row r="1471" spans="1:14">
      <c r="N1471" s="193" t="s">
        <v>940</v>
      </c>
    </row>
    <row r="1475" spans="1:14" ht="28">
      <c r="A1475" s="539" t="s">
        <v>436</v>
      </c>
      <c r="B1475" s="539"/>
      <c r="C1475" s="539"/>
      <c r="D1475" s="539"/>
      <c r="E1475" s="539"/>
      <c r="F1475" s="539"/>
      <c r="G1475" s="539"/>
      <c r="H1475" s="539"/>
      <c r="I1475" s="539"/>
      <c r="J1475" s="539"/>
      <c r="K1475" s="539"/>
      <c r="L1475" s="539"/>
      <c r="M1475" s="539"/>
      <c r="N1475" s="539"/>
    </row>
    <row r="1479" spans="1:14">
      <c r="G1479" s="90" t="s">
        <v>426</v>
      </c>
    </row>
    <row r="1481" spans="1:14" ht="18" customHeight="1">
      <c r="G1481" s="90" t="s">
        <v>408</v>
      </c>
      <c r="H1481" s="101"/>
      <c r="I1481" s="547">
        <f>開票立会人入力シート!K34</f>
        <v>0</v>
      </c>
      <c r="J1481" s="547"/>
      <c r="K1481" s="547"/>
      <c r="L1481" s="547"/>
      <c r="M1481" s="547"/>
      <c r="N1481" s="547"/>
    </row>
    <row r="1482" spans="1:14" ht="18" customHeight="1">
      <c r="H1482" s="101"/>
      <c r="I1482" s="101"/>
      <c r="J1482" s="101"/>
      <c r="K1482" s="101"/>
    </row>
    <row r="1483" spans="1:14" ht="18" customHeight="1">
      <c r="G1483" s="90" t="s">
        <v>174</v>
      </c>
      <c r="H1483" s="101"/>
      <c r="I1483" s="100">
        <f>開票立会人入力シート!H34</f>
        <v>0</v>
      </c>
      <c r="J1483" s="101"/>
      <c r="K1483" s="100">
        <f>開票立会人入力シート!J34</f>
        <v>0</v>
      </c>
    </row>
    <row r="1484" spans="1:14" ht="18" customHeight="1">
      <c r="H1484" s="101"/>
      <c r="I1484" s="100"/>
      <c r="J1484" s="101"/>
      <c r="K1484" s="101"/>
    </row>
    <row r="1485" spans="1:14" ht="18" customHeight="1">
      <c r="G1485" s="90" t="s">
        <v>409</v>
      </c>
      <c r="I1485" s="100">
        <f>開票立会人入力シート!G34</f>
        <v>0</v>
      </c>
      <c r="J1485" s="100"/>
      <c r="K1485" s="100">
        <f>開票立会人入力シート!I34</f>
        <v>0</v>
      </c>
    </row>
    <row r="1486" spans="1:14">
      <c r="I1486" s="100"/>
      <c r="J1486" s="100"/>
      <c r="K1486" s="100"/>
    </row>
    <row r="1487" spans="1:14">
      <c r="H1487" s="102" t="s">
        <v>30</v>
      </c>
      <c r="I1487" s="548" t="e">
        <f>開票立会人入力シート!R34</f>
        <v>#VALUE!</v>
      </c>
      <c r="J1487" s="549"/>
      <c r="K1487" s="549"/>
      <c r="L1487" s="102" t="s">
        <v>429</v>
      </c>
      <c r="M1487" s="103"/>
    </row>
    <row r="1489" spans="1:14">
      <c r="A1489" s="192"/>
      <c r="B1489" s="192"/>
      <c r="C1489" s="192"/>
      <c r="D1489" s="192"/>
      <c r="E1489" s="192"/>
      <c r="F1489" s="192"/>
      <c r="G1489" s="184"/>
      <c r="H1489" s="192"/>
      <c r="I1489" s="192"/>
      <c r="J1489" s="192"/>
      <c r="K1489" s="192"/>
      <c r="L1489" s="192"/>
      <c r="M1489" s="192"/>
      <c r="N1489" s="192"/>
    </row>
    <row r="1491" spans="1:14">
      <c r="A1491" s="90" t="s">
        <v>427</v>
      </c>
      <c r="C1491" s="100" t="str">
        <f>入力シート!C1</f>
        <v>令和8年2月8日執行衆議院小選挙区選出議員選挙</v>
      </c>
    </row>
    <row r="1492" spans="1:14">
      <c r="C1492" s="191" t="str">
        <f>開票立会人入力シート!B30</f>
        <v>青森県第３区</v>
      </c>
      <c r="D1492" s="204"/>
    </row>
    <row r="1493" spans="1:14">
      <c r="C1493" s="100"/>
    </row>
    <row r="1494" spans="1:14">
      <c r="A1494" s="192"/>
      <c r="B1494" s="192"/>
      <c r="C1494" s="192"/>
      <c r="D1494" s="192"/>
      <c r="E1494" s="192"/>
      <c r="F1494" s="192"/>
      <c r="G1494" s="184"/>
      <c r="H1494" s="192"/>
      <c r="I1494" s="192"/>
      <c r="J1494" s="184"/>
      <c r="K1494" s="192"/>
      <c r="L1494" s="192"/>
      <c r="M1494" s="192"/>
      <c r="N1494" s="192"/>
    </row>
    <row r="1495" spans="1:14" ht="21" customHeight="1">
      <c r="A1495" s="90" t="s">
        <v>437</v>
      </c>
      <c r="F1495" s="100" t="str">
        <f>開票立会人入力シート!D34</f>
        <v>平川市</v>
      </c>
      <c r="G1495" s="101"/>
      <c r="H1495" s="90" t="s">
        <v>438</v>
      </c>
      <c r="J1495" s="101"/>
    </row>
    <row r="1496" spans="1:14">
      <c r="A1496" s="192"/>
      <c r="B1496" s="192"/>
      <c r="C1496" s="192"/>
      <c r="D1496" s="192"/>
      <c r="E1496" s="192"/>
      <c r="F1496" s="192"/>
      <c r="G1496" s="184"/>
      <c r="H1496" s="192"/>
      <c r="I1496" s="192"/>
      <c r="J1496" s="184"/>
      <c r="K1496" s="192"/>
      <c r="L1496" s="192"/>
      <c r="M1496" s="192"/>
      <c r="N1496" s="192"/>
    </row>
    <row r="1498" spans="1:14">
      <c r="A1498" s="90" t="s">
        <v>431</v>
      </c>
    </row>
    <row r="1501" spans="1:14">
      <c r="B1501" s="444">
        <f>開票立会人入力シート!E34</f>
        <v>0</v>
      </c>
      <c r="C1501" s="444"/>
      <c r="D1501" s="444"/>
      <c r="E1501" s="444"/>
    </row>
    <row r="1504" spans="1:14" ht="21" customHeight="1">
      <c r="D1504" s="243"/>
      <c r="F1504" s="193" t="s">
        <v>854</v>
      </c>
      <c r="G1504" s="184" t="str">
        <f>入力シート!C2</f>
        <v>青森県第１区</v>
      </c>
      <c r="I1504" s="184"/>
      <c r="J1504" s="192" t="s">
        <v>413</v>
      </c>
      <c r="K1504" s="184"/>
      <c r="L1504" s="184"/>
      <c r="M1504" s="184"/>
      <c r="N1504" s="184"/>
    </row>
    <row r="1505" spans="1:14">
      <c r="B1505" s="113"/>
      <c r="C1505" s="113"/>
      <c r="E1505" s="193" t="s">
        <v>938</v>
      </c>
      <c r="F1505" s="184">
        <f>入力シート!C9</f>
        <v>0</v>
      </c>
      <c r="I1505" s="100"/>
      <c r="J1505" s="192" t="s">
        <v>175</v>
      </c>
    </row>
    <row r="1506" spans="1:14">
      <c r="B1506" s="113"/>
      <c r="C1506" s="241"/>
    </row>
    <row r="1507" spans="1:14" ht="21" customHeight="1">
      <c r="B1507" s="113"/>
      <c r="C1507" s="113"/>
      <c r="E1507" s="196" t="s">
        <v>939</v>
      </c>
      <c r="G1507" s="92"/>
      <c r="H1507" s="204">
        <f>入力シート!C18</f>
        <v>0</v>
      </c>
      <c r="I1507" s="184"/>
      <c r="J1507" s="184">
        <f>入力シート!C20</f>
        <v>0</v>
      </c>
      <c r="K1507" s="184"/>
      <c r="L1507" s="184"/>
      <c r="M1507" s="192"/>
    </row>
    <row r="1508" spans="1:14" s="192" customFormat="1">
      <c r="D1508" s="244"/>
      <c r="E1508" s="244"/>
      <c r="F1508" s="239"/>
      <c r="G1508" s="244"/>
      <c r="K1508" s="195"/>
      <c r="L1508" s="195"/>
    </row>
    <row r="1509" spans="1:14" s="192" customFormat="1">
      <c r="D1509" s="244"/>
      <c r="E1509" s="244"/>
      <c r="F1509" s="239"/>
      <c r="G1509" s="244"/>
      <c r="K1509" s="195"/>
      <c r="L1509" s="195"/>
    </row>
    <row r="1510" spans="1:14">
      <c r="B1510" s="550" t="str">
        <f>開票立会人入力シート!C34</f>
        <v>平川市</v>
      </c>
      <c r="C1510" s="550"/>
      <c r="D1510" s="109" t="s">
        <v>444</v>
      </c>
      <c r="E1510" s="92"/>
      <c r="F1510" s="93"/>
      <c r="G1510" s="92"/>
      <c r="H1510" s="99" t="s">
        <v>390</v>
      </c>
      <c r="J1510" s="100"/>
      <c r="L1510" s="100"/>
    </row>
    <row r="1511" spans="1:14">
      <c r="A1511" s="96"/>
    </row>
    <row r="1512" spans="1:14">
      <c r="A1512" s="96"/>
    </row>
    <row r="1513" spans="1:14">
      <c r="M1513" s="97"/>
    </row>
    <row r="1516" spans="1:14">
      <c r="A1516" s="113" t="s">
        <v>1037</v>
      </c>
    </row>
    <row r="1517" spans="1:14">
      <c r="A1517" s="113" t="s">
        <v>1038</v>
      </c>
      <c r="B1517" s="113"/>
      <c r="C1517" s="113"/>
      <c r="D1517" s="113"/>
      <c r="E1517" s="113"/>
      <c r="F1517" s="113"/>
      <c r="G1517" s="113"/>
      <c r="H1517" s="113"/>
      <c r="I1517" s="113"/>
      <c r="J1517" s="113"/>
      <c r="K1517" s="113"/>
      <c r="L1517" s="113"/>
      <c r="M1517" s="113"/>
      <c r="N1517" s="113"/>
    </row>
    <row r="1518" spans="1:14">
      <c r="A1518" s="113" t="s">
        <v>1039</v>
      </c>
      <c r="B1518" s="113"/>
      <c r="C1518" s="113"/>
      <c r="D1518" s="113"/>
      <c r="E1518" s="113"/>
      <c r="F1518" s="113"/>
      <c r="G1518" s="113"/>
      <c r="H1518" s="113"/>
      <c r="I1518" s="113"/>
      <c r="J1518" s="113"/>
      <c r="K1518" s="113"/>
      <c r="L1518" s="113"/>
      <c r="M1518" s="113"/>
      <c r="N1518" s="113"/>
    </row>
    <row r="1519" spans="1:14">
      <c r="A1519" s="113" t="s">
        <v>1040</v>
      </c>
      <c r="B1519" s="113"/>
      <c r="C1519" s="113"/>
      <c r="D1519" s="113"/>
      <c r="E1519" s="113"/>
      <c r="F1519" s="113"/>
      <c r="G1519" s="113"/>
      <c r="H1519" s="113"/>
      <c r="I1519" s="113"/>
      <c r="J1519" s="113"/>
      <c r="K1519" s="113"/>
      <c r="L1519" s="113"/>
      <c r="M1519" s="113"/>
      <c r="N1519" s="113"/>
    </row>
    <row r="1520" spans="1:14">
      <c r="N1520" s="193" t="s">
        <v>940</v>
      </c>
    </row>
    <row r="1524" spans="1:14" ht="28">
      <c r="A1524" s="539" t="s">
        <v>436</v>
      </c>
      <c r="B1524" s="539"/>
      <c r="C1524" s="539"/>
      <c r="D1524" s="539"/>
      <c r="E1524" s="539"/>
      <c r="F1524" s="539"/>
      <c r="G1524" s="539"/>
      <c r="H1524" s="539"/>
      <c r="I1524" s="539"/>
      <c r="J1524" s="539"/>
      <c r="K1524" s="539"/>
      <c r="L1524" s="539"/>
      <c r="M1524" s="539"/>
      <c r="N1524" s="539"/>
    </row>
    <row r="1528" spans="1:14">
      <c r="G1528" s="90" t="s">
        <v>426</v>
      </c>
    </row>
    <row r="1530" spans="1:14" ht="18" customHeight="1">
      <c r="G1530" s="90" t="s">
        <v>408</v>
      </c>
      <c r="H1530" s="101"/>
      <c r="I1530" s="547">
        <f>開票立会人入力シート!K35</f>
        <v>0</v>
      </c>
      <c r="J1530" s="547"/>
      <c r="K1530" s="547"/>
      <c r="L1530" s="547"/>
      <c r="M1530" s="547"/>
      <c r="N1530" s="547"/>
    </row>
    <row r="1531" spans="1:14" ht="18" customHeight="1">
      <c r="H1531" s="101"/>
      <c r="I1531" s="101"/>
      <c r="J1531" s="101"/>
      <c r="K1531" s="101"/>
    </row>
    <row r="1532" spans="1:14" ht="18" customHeight="1">
      <c r="G1532" s="90" t="s">
        <v>174</v>
      </c>
      <c r="H1532" s="101"/>
      <c r="I1532" s="100">
        <f>開票立会人入力シート!H35</f>
        <v>0</v>
      </c>
      <c r="J1532" s="101"/>
      <c r="K1532" s="100">
        <f>開票立会人入力シート!J35</f>
        <v>0</v>
      </c>
    </row>
    <row r="1533" spans="1:14" ht="18" customHeight="1">
      <c r="H1533" s="101"/>
      <c r="I1533" s="100"/>
      <c r="J1533" s="101"/>
      <c r="K1533" s="101"/>
    </row>
    <row r="1534" spans="1:14" ht="18" customHeight="1">
      <c r="G1534" s="90" t="s">
        <v>409</v>
      </c>
      <c r="I1534" s="100">
        <f>開票立会人入力シート!G35</f>
        <v>0</v>
      </c>
      <c r="J1534" s="100"/>
      <c r="K1534" s="100">
        <f>開票立会人入力シート!I35</f>
        <v>0</v>
      </c>
    </row>
    <row r="1535" spans="1:14">
      <c r="I1535" s="100"/>
      <c r="J1535" s="100"/>
      <c r="K1535" s="100"/>
    </row>
    <row r="1536" spans="1:14">
      <c r="H1536" s="102" t="s">
        <v>30</v>
      </c>
      <c r="I1536" s="548" t="e">
        <f>開票立会人入力シート!R35</f>
        <v>#VALUE!</v>
      </c>
      <c r="J1536" s="549"/>
      <c r="K1536" s="549"/>
      <c r="L1536" s="102" t="s">
        <v>429</v>
      </c>
      <c r="M1536" s="103"/>
    </row>
    <row r="1538" spans="1:14">
      <c r="A1538" s="192"/>
      <c r="B1538" s="192"/>
      <c r="C1538" s="192"/>
      <c r="D1538" s="192"/>
      <c r="E1538" s="192"/>
      <c r="F1538" s="192"/>
      <c r="G1538" s="184"/>
      <c r="H1538" s="192"/>
      <c r="I1538" s="192"/>
      <c r="J1538" s="192"/>
      <c r="K1538" s="192"/>
      <c r="L1538" s="192"/>
      <c r="M1538" s="192"/>
      <c r="N1538" s="192"/>
    </row>
    <row r="1540" spans="1:14">
      <c r="A1540" s="90" t="s">
        <v>427</v>
      </c>
      <c r="C1540" s="100" t="str">
        <f>入力シート!C1</f>
        <v>令和8年2月8日執行衆議院小選挙区選出議員選挙</v>
      </c>
    </row>
    <row r="1541" spans="1:14">
      <c r="C1541" s="191" t="str">
        <f>開票立会人入力シート!B30</f>
        <v>青森県第３区</v>
      </c>
      <c r="D1541" s="204"/>
    </row>
    <row r="1542" spans="1:14">
      <c r="C1542" s="100"/>
    </row>
    <row r="1543" spans="1:14">
      <c r="A1543" s="192"/>
      <c r="B1543" s="192"/>
      <c r="C1543" s="192"/>
      <c r="D1543" s="192"/>
      <c r="E1543" s="192"/>
      <c r="F1543" s="192"/>
      <c r="G1543" s="184"/>
      <c r="H1543" s="192"/>
      <c r="I1543" s="192"/>
      <c r="J1543" s="184"/>
      <c r="K1543" s="192"/>
      <c r="L1543" s="192"/>
      <c r="M1543" s="192"/>
      <c r="N1543" s="192"/>
    </row>
    <row r="1544" spans="1:14" ht="21" customHeight="1">
      <c r="A1544" s="90" t="s">
        <v>437</v>
      </c>
      <c r="F1544" s="100" t="str">
        <f>開票立会人入力シート!D35</f>
        <v>鰺ヶ沢町</v>
      </c>
      <c r="G1544" s="101"/>
      <c r="H1544" s="90" t="s">
        <v>438</v>
      </c>
      <c r="J1544" s="101"/>
    </row>
    <row r="1545" spans="1:14">
      <c r="A1545" s="192"/>
      <c r="B1545" s="192"/>
      <c r="C1545" s="192"/>
      <c r="D1545" s="192"/>
      <c r="E1545" s="192"/>
      <c r="F1545" s="192"/>
      <c r="G1545" s="184"/>
      <c r="H1545" s="192"/>
      <c r="I1545" s="192"/>
      <c r="J1545" s="184"/>
      <c r="K1545" s="192"/>
      <c r="L1545" s="192"/>
      <c r="M1545" s="192"/>
      <c r="N1545" s="192"/>
    </row>
    <row r="1547" spans="1:14">
      <c r="A1547" s="90" t="s">
        <v>431</v>
      </c>
    </row>
    <row r="1550" spans="1:14">
      <c r="B1550" s="444">
        <f>開票立会人入力シート!E35</f>
        <v>0</v>
      </c>
      <c r="C1550" s="444"/>
      <c r="D1550" s="444"/>
      <c r="E1550" s="444"/>
    </row>
    <row r="1553" spans="1:14" ht="21" customHeight="1">
      <c r="D1553" s="243"/>
      <c r="F1553" s="193" t="s">
        <v>854</v>
      </c>
      <c r="G1553" s="184" t="str">
        <f>入力シート!C2</f>
        <v>青森県第１区</v>
      </c>
      <c r="I1553" s="184"/>
      <c r="J1553" s="192" t="s">
        <v>413</v>
      </c>
      <c r="K1553" s="184"/>
      <c r="L1553" s="184"/>
      <c r="M1553" s="184"/>
      <c r="N1553" s="184"/>
    </row>
    <row r="1554" spans="1:14">
      <c r="B1554" s="113"/>
      <c r="C1554" s="113"/>
      <c r="E1554" s="193" t="s">
        <v>938</v>
      </c>
      <c r="F1554" s="184">
        <f>入力シート!C9</f>
        <v>0</v>
      </c>
      <c r="I1554" s="100"/>
      <c r="J1554" s="192" t="s">
        <v>175</v>
      </c>
    </row>
    <row r="1555" spans="1:14">
      <c r="B1555" s="113"/>
      <c r="C1555" s="241"/>
    </row>
    <row r="1556" spans="1:14" ht="21" customHeight="1">
      <c r="B1556" s="113"/>
      <c r="C1556" s="113"/>
      <c r="E1556" s="196" t="s">
        <v>939</v>
      </c>
      <c r="G1556" s="92"/>
      <c r="H1556" s="204">
        <f>入力シート!C18</f>
        <v>0</v>
      </c>
      <c r="I1556" s="184"/>
      <c r="J1556" s="184">
        <f>入力シート!C20</f>
        <v>0</v>
      </c>
      <c r="K1556" s="184"/>
      <c r="L1556" s="184"/>
      <c r="M1556" s="192"/>
    </row>
    <row r="1557" spans="1:14">
      <c r="A1557" s="192"/>
      <c r="B1557" s="192"/>
      <c r="C1557" s="192"/>
      <c r="D1557" s="244"/>
      <c r="E1557" s="244"/>
      <c r="F1557" s="239"/>
      <c r="G1557" s="244"/>
      <c r="H1557" s="192"/>
      <c r="I1557" s="192"/>
      <c r="J1557" s="192"/>
      <c r="K1557" s="195"/>
      <c r="L1557" s="195"/>
      <c r="M1557" s="192"/>
      <c r="N1557" s="192"/>
    </row>
    <row r="1558" spans="1:14">
      <c r="A1558" s="192"/>
      <c r="B1558" s="192"/>
      <c r="C1558" s="192"/>
      <c r="D1558" s="244"/>
      <c r="E1558" s="244"/>
      <c r="F1558" s="239"/>
      <c r="G1558" s="244"/>
      <c r="H1558" s="192"/>
      <c r="I1558" s="192"/>
      <c r="J1558" s="192"/>
      <c r="K1558" s="195"/>
      <c r="L1558" s="195"/>
      <c r="M1558" s="192"/>
      <c r="N1558" s="192"/>
    </row>
    <row r="1559" spans="1:14">
      <c r="B1559" s="550" t="str">
        <f>開票立会人入力シート!C35</f>
        <v>鰺ヶ沢町</v>
      </c>
      <c r="C1559" s="550"/>
      <c r="D1559" s="109" t="s">
        <v>444</v>
      </c>
      <c r="E1559" s="92"/>
      <c r="F1559" s="93"/>
      <c r="G1559" s="92"/>
      <c r="H1559" s="99" t="s">
        <v>390</v>
      </c>
      <c r="J1559" s="100"/>
      <c r="L1559" s="100"/>
    </row>
    <row r="1560" spans="1:14">
      <c r="A1560" s="96"/>
    </row>
    <row r="1561" spans="1:14">
      <c r="A1561" s="96"/>
    </row>
    <row r="1562" spans="1:14">
      <c r="M1562" s="97"/>
    </row>
    <row r="1565" spans="1:14">
      <c r="A1565" s="113" t="s">
        <v>1037</v>
      </c>
    </row>
    <row r="1566" spans="1:14">
      <c r="A1566" s="113" t="s">
        <v>1038</v>
      </c>
      <c r="B1566" s="113"/>
      <c r="C1566" s="113"/>
      <c r="D1566" s="113"/>
      <c r="E1566" s="113"/>
      <c r="F1566" s="113"/>
      <c r="G1566" s="113"/>
      <c r="H1566" s="113"/>
      <c r="I1566" s="113"/>
      <c r="J1566" s="113"/>
      <c r="K1566" s="113"/>
      <c r="L1566" s="113"/>
      <c r="M1566" s="113"/>
      <c r="N1566" s="113"/>
    </row>
    <row r="1567" spans="1:14">
      <c r="A1567" s="113" t="s">
        <v>1039</v>
      </c>
      <c r="B1567" s="113"/>
      <c r="C1567" s="113"/>
      <c r="D1567" s="113"/>
      <c r="E1567" s="113"/>
      <c r="F1567" s="113"/>
      <c r="G1567" s="113"/>
      <c r="H1567" s="113"/>
      <c r="I1567" s="113"/>
      <c r="J1567" s="113"/>
      <c r="K1567" s="113"/>
      <c r="L1567" s="113"/>
      <c r="M1567" s="113"/>
      <c r="N1567" s="113"/>
    </row>
    <row r="1568" spans="1:14">
      <c r="A1568" s="113" t="s">
        <v>1040</v>
      </c>
      <c r="B1568" s="113"/>
      <c r="C1568" s="113"/>
      <c r="D1568" s="113"/>
      <c r="E1568" s="113"/>
      <c r="F1568" s="113"/>
      <c r="G1568" s="113"/>
      <c r="H1568" s="113"/>
      <c r="I1568" s="113"/>
      <c r="J1568" s="113"/>
      <c r="K1568" s="113"/>
      <c r="L1568" s="113"/>
      <c r="M1568" s="113"/>
      <c r="N1568" s="113"/>
    </row>
    <row r="1569" spans="1:14">
      <c r="N1569" s="193" t="s">
        <v>940</v>
      </c>
    </row>
    <row r="1573" spans="1:14" ht="28">
      <c r="A1573" s="539" t="s">
        <v>436</v>
      </c>
      <c r="B1573" s="539"/>
      <c r="C1573" s="539"/>
      <c r="D1573" s="539"/>
      <c r="E1573" s="539"/>
      <c r="F1573" s="539"/>
      <c r="G1573" s="539"/>
      <c r="H1573" s="539"/>
      <c r="I1573" s="539"/>
      <c r="J1573" s="539"/>
      <c r="K1573" s="539"/>
      <c r="L1573" s="539"/>
      <c r="M1573" s="539"/>
      <c r="N1573" s="539"/>
    </row>
    <row r="1577" spans="1:14">
      <c r="G1577" s="90" t="s">
        <v>426</v>
      </c>
    </row>
    <row r="1579" spans="1:14" ht="18" customHeight="1">
      <c r="G1579" s="90" t="s">
        <v>408</v>
      </c>
      <c r="H1579" s="101"/>
      <c r="I1579" s="547">
        <f>開票立会人入力シート!K36</f>
        <v>0</v>
      </c>
      <c r="J1579" s="547"/>
      <c r="K1579" s="547"/>
      <c r="L1579" s="547"/>
      <c r="M1579" s="547"/>
      <c r="N1579" s="547"/>
    </row>
    <row r="1580" spans="1:14" ht="18" customHeight="1">
      <c r="H1580" s="101"/>
      <c r="I1580" s="101"/>
      <c r="J1580" s="101"/>
      <c r="K1580" s="101"/>
    </row>
    <row r="1581" spans="1:14" ht="18" customHeight="1">
      <c r="G1581" s="90" t="s">
        <v>174</v>
      </c>
      <c r="H1581" s="101"/>
      <c r="I1581" s="100">
        <f>開票立会人入力シート!H36</f>
        <v>0</v>
      </c>
      <c r="J1581" s="101"/>
      <c r="K1581" s="100">
        <f>開票立会人入力シート!J36</f>
        <v>0</v>
      </c>
    </row>
    <row r="1582" spans="1:14" ht="18" customHeight="1">
      <c r="H1582" s="101"/>
      <c r="I1582" s="100"/>
      <c r="J1582" s="101"/>
      <c r="K1582" s="101"/>
    </row>
    <row r="1583" spans="1:14" ht="18" customHeight="1">
      <c r="G1583" s="90" t="s">
        <v>409</v>
      </c>
      <c r="I1583" s="100">
        <f>開票立会人入力シート!G36</f>
        <v>0</v>
      </c>
      <c r="J1583" s="100"/>
      <c r="K1583" s="100">
        <f>開票立会人入力シート!I36</f>
        <v>0</v>
      </c>
    </row>
    <row r="1584" spans="1:14">
      <c r="I1584" s="100"/>
      <c r="J1584" s="100"/>
      <c r="K1584" s="100"/>
    </row>
    <row r="1585" spans="1:14">
      <c r="H1585" s="102" t="s">
        <v>30</v>
      </c>
      <c r="I1585" s="548" t="e">
        <f>開票立会人入力シート!R36</f>
        <v>#VALUE!</v>
      </c>
      <c r="J1585" s="549"/>
      <c r="K1585" s="549"/>
      <c r="L1585" s="102" t="s">
        <v>429</v>
      </c>
      <c r="M1585" s="103"/>
    </row>
    <row r="1587" spans="1:14">
      <c r="A1587" s="192"/>
      <c r="B1587" s="192"/>
      <c r="C1587" s="192"/>
      <c r="D1587" s="192"/>
      <c r="E1587" s="192"/>
      <c r="F1587" s="192"/>
      <c r="G1587" s="184"/>
      <c r="H1587" s="192"/>
      <c r="I1587" s="192"/>
      <c r="J1587" s="192"/>
      <c r="K1587" s="192"/>
      <c r="L1587" s="192"/>
      <c r="M1587" s="192"/>
      <c r="N1587" s="192"/>
    </row>
    <row r="1589" spans="1:14">
      <c r="A1589" s="90" t="s">
        <v>427</v>
      </c>
      <c r="C1589" s="100" t="str">
        <f>入力シート!C1</f>
        <v>令和8年2月8日執行衆議院小選挙区選出議員選挙</v>
      </c>
    </row>
    <row r="1590" spans="1:14">
      <c r="C1590" s="191" t="str">
        <f>開票立会人入力シート!B30</f>
        <v>青森県第３区</v>
      </c>
      <c r="D1590" s="204"/>
    </row>
    <row r="1591" spans="1:14">
      <c r="C1591" s="100"/>
    </row>
    <row r="1592" spans="1:14">
      <c r="A1592" s="192"/>
      <c r="B1592" s="192"/>
      <c r="C1592" s="192"/>
      <c r="D1592" s="192"/>
      <c r="E1592" s="192"/>
      <c r="F1592" s="192"/>
      <c r="G1592" s="184"/>
      <c r="H1592" s="192"/>
      <c r="I1592" s="192"/>
      <c r="J1592" s="184"/>
      <c r="K1592" s="192"/>
      <c r="L1592" s="192"/>
      <c r="M1592" s="192"/>
      <c r="N1592" s="192"/>
    </row>
    <row r="1593" spans="1:14" ht="21" customHeight="1">
      <c r="A1593" s="90" t="s">
        <v>437</v>
      </c>
      <c r="F1593" s="100" t="str">
        <f>開票立会人入力シート!D36</f>
        <v>深浦町</v>
      </c>
      <c r="G1593" s="101"/>
      <c r="H1593" s="90" t="s">
        <v>438</v>
      </c>
      <c r="J1593" s="101"/>
    </row>
    <row r="1594" spans="1:14">
      <c r="A1594" s="192"/>
      <c r="B1594" s="192"/>
      <c r="C1594" s="192"/>
      <c r="D1594" s="192"/>
      <c r="E1594" s="192"/>
      <c r="F1594" s="192"/>
      <c r="G1594" s="184"/>
      <c r="H1594" s="192"/>
      <c r="I1594" s="192"/>
      <c r="J1594" s="184"/>
      <c r="K1594" s="192"/>
      <c r="L1594" s="192"/>
      <c r="M1594" s="192"/>
      <c r="N1594" s="192"/>
    </row>
    <row r="1596" spans="1:14">
      <c r="A1596" s="90" t="s">
        <v>431</v>
      </c>
    </row>
    <row r="1599" spans="1:14">
      <c r="B1599" s="444">
        <f>開票立会人入力シート!E36</f>
        <v>0</v>
      </c>
      <c r="C1599" s="444"/>
      <c r="D1599" s="444"/>
      <c r="E1599" s="444"/>
    </row>
    <row r="1602" spans="1:14" ht="21" customHeight="1">
      <c r="D1602" s="243"/>
      <c r="F1602" s="193" t="s">
        <v>854</v>
      </c>
      <c r="G1602" s="184" t="str">
        <f>入力シート!C2</f>
        <v>青森県第１区</v>
      </c>
      <c r="I1602" s="184"/>
      <c r="J1602" s="192" t="s">
        <v>413</v>
      </c>
      <c r="K1602" s="184"/>
      <c r="L1602" s="184"/>
      <c r="M1602" s="184"/>
      <c r="N1602" s="184"/>
    </row>
    <row r="1603" spans="1:14">
      <c r="B1603" s="113"/>
      <c r="C1603" s="113"/>
      <c r="E1603" s="193" t="s">
        <v>938</v>
      </c>
      <c r="F1603" s="184">
        <f>入力シート!C9</f>
        <v>0</v>
      </c>
      <c r="I1603" s="100"/>
      <c r="J1603" s="192" t="s">
        <v>175</v>
      </c>
    </row>
    <row r="1604" spans="1:14">
      <c r="B1604" s="113"/>
      <c r="C1604" s="241"/>
    </row>
    <row r="1605" spans="1:14" ht="21" customHeight="1">
      <c r="B1605" s="113"/>
      <c r="C1605" s="113"/>
      <c r="E1605" s="196" t="s">
        <v>939</v>
      </c>
      <c r="G1605" s="92"/>
      <c r="H1605" s="204">
        <f>入力シート!C18</f>
        <v>0</v>
      </c>
      <c r="I1605" s="184"/>
      <c r="J1605" s="184">
        <f>入力シート!C20</f>
        <v>0</v>
      </c>
      <c r="K1605" s="184"/>
      <c r="L1605" s="184"/>
      <c r="M1605" s="192"/>
    </row>
    <row r="1606" spans="1:14">
      <c r="A1606" s="192"/>
      <c r="B1606" s="192"/>
      <c r="C1606" s="192"/>
      <c r="D1606" s="244"/>
      <c r="E1606" s="244"/>
      <c r="F1606" s="239"/>
      <c r="G1606" s="244"/>
      <c r="H1606" s="192"/>
      <c r="I1606" s="192"/>
      <c r="J1606" s="192"/>
      <c r="K1606" s="195"/>
      <c r="L1606" s="195"/>
      <c r="M1606" s="192"/>
      <c r="N1606" s="192"/>
    </row>
    <row r="1607" spans="1:14">
      <c r="A1607" s="192"/>
      <c r="B1607" s="192"/>
      <c r="C1607" s="192"/>
      <c r="D1607" s="244"/>
      <c r="E1607" s="244"/>
      <c r="F1607" s="239"/>
      <c r="G1607" s="244"/>
      <c r="H1607" s="192"/>
      <c r="I1607" s="192"/>
      <c r="J1607" s="192"/>
      <c r="K1607" s="195"/>
      <c r="L1607" s="195"/>
      <c r="M1607" s="192"/>
      <c r="N1607" s="192"/>
    </row>
    <row r="1608" spans="1:14">
      <c r="B1608" s="550" t="str">
        <f>開票立会人入力シート!C36</f>
        <v>深浦町</v>
      </c>
      <c r="C1608" s="550"/>
      <c r="D1608" s="109" t="s">
        <v>444</v>
      </c>
      <c r="E1608" s="92"/>
      <c r="F1608" s="93"/>
      <c r="G1608" s="92"/>
      <c r="H1608" s="99" t="s">
        <v>390</v>
      </c>
      <c r="J1608" s="100"/>
      <c r="L1608" s="100"/>
    </row>
    <row r="1609" spans="1:14">
      <c r="A1609" s="96"/>
    </row>
    <row r="1610" spans="1:14">
      <c r="A1610" s="96"/>
    </row>
    <row r="1611" spans="1:14">
      <c r="M1611" s="97"/>
    </row>
    <row r="1614" spans="1:14">
      <c r="A1614" s="113" t="s">
        <v>1037</v>
      </c>
    </row>
    <row r="1615" spans="1:14">
      <c r="A1615" s="113" t="s">
        <v>1038</v>
      </c>
      <c r="B1615" s="113"/>
      <c r="C1615" s="113"/>
      <c r="D1615" s="113"/>
      <c r="E1615" s="113"/>
      <c r="F1615" s="113"/>
      <c r="G1615" s="113"/>
      <c r="H1615" s="113"/>
      <c r="I1615" s="113"/>
      <c r="J1615" s="113"/>
      <c r="K1615" s="113"/>
      <c r="L1615" s="113"/>
      <c r="M1615" s="113"/>
      <c r="N1615" s="113"/>
    </row>
    <row r="1616" spans="1:14">
      <c r="A1616" s="113" t="s">
        <v>1039</v>
      </c>
      <c r="B1616" s="113"/>
      <c r="C1616" s="113"/>
      <c r="D1616" s="113"/>
      <c r="E1616" s="113"/>
      <c r="F1616" s="113"/>
      <c r="G1616" s="113"/>
      <c r="H1616" s="113"/>
      <c r="I1616" s="113"/>
      <c r="J1616" s="113"/>
      <c r="K1616" s="113"/>
      <c r="L1616" s="113"/>
      <c r="M1616" s="113"/>
      <c r="N1616" s="113"/>
    </row>
    <row r="1617" spans="1:14">
      <c r="A1617" s="113" t="s">
        <v>1040</v>
      </c>
      <c r="B1617" s="113"/>
      <c r="C1617" s="113"/>
      <c r="D1617" s="113"/>
      <c r="E1617" s="113"/>
      <c r="F1617" s="113"/>
      <c r="G1617" s="113"/>
      <c r="H1617" s="113"/>
      <c r="I1617" s="113"/>
      <c r="J1617" s="113"/>
      <c r="K1617" s="113"/>
      <c r="L1617" s="113"/>
      <c r="M1617" s="113"/>
      <c r="N1617" s="113"/>
    </row>
    <row r="1618" spans="1:14">
      <c r="N1618" s="193" t="s">
        <v>940</v>
      </c>
    </row>
    <row r="1622" spans="1:14" ht="28">
      <c r="A1622" s="539" t="s">
        <v>436</v>
      </c>
      <c r="B1622" s="539"/>
      <c r="C1622" s="539"/>
      <c r="D1622" s="539"/>
      <c r="E1622" s="539"/>
      <c r="F1622" s="539"/>
      <c r="G1622" s="539"/>
      <c r="H1622" s="539"/>
      <c r="I1622" s="539"/>
      <c r="J1622" s="539"/>
      <c r="K1622" s="539"/>
      <c r="L1622" s="539"/>
      <c r="M1622" s="539"/>
      <c r="N1622" s="539"/>
    </row>
    <row r="1626" spans="1:14">
      <c r="G1626" s="90" t="s">
        <v>426</v>
      </c>
    </row>
    <row r="1628" spans="1:14" ht="18" customHeight="1">
      <c r="G1628" s="90" t="s">
        <v>408</v>
      </c>
      <c r="H1628" s="101"/>
      <c r="I1628" s="547">
        <f>開票立会人入力シート!K37</f>
        <v>0</v>
      </c>
      <c r="J1628" s="547"/>
      <c r="K1628" s="547"/>
      <c r="L1628" s="547"/>
      <c r="M1628" s="547"/>
      <c r="N1628" s="547"/>
    </row>
    <row r="1629" spans="1:14" ht="18" customHeight="1">
      <c r="H1629" s="101"/>
      <c r="I1629" s="101"/>
      <c r="J1629" s="101"/>
      <c r="K1629" s="101"/>
    </row>
    <row r="1630" spans="1:14" ht="18" customHeight="1">
      <c r="G1630" s="90" t="s">
        <v>174</v>
      </c>
      <c r="H1630" s="101"/>
      <c r="I1630" s="100">
        <f>開票立会人入力シート!H37</f>
        <v>0</v>
      </c>
      <c r="J1630" s="101"/>
      <c r="K1630" s="100">
        <f>開票立会人入力シート!J37</f>
        <v>0</v>
      </c>
    </row>
    <row r="1631" spans="1:14" ht="18" customHeight="1">
      <c r="H1631" s="101"/>
      <c r="I1631" s="100"/>
      <c r="J1631" s="101"/>
      <c r="K1631" s="101"/>
    </row>
    <row r="1632" spans="1:14" ht="18" customHeight="1">
      <c r="G1632" s="90" t="s">
        <v>409</v>
      </c>
      <c r="I1632" s="100">
        <f>開票立会人入力シート!G37</f>
        <v>0</v>
      </c>
      <c r="J1632" s="100"/>
      <c r="K1632" s="100">
        <f>開票立会人入力シート!I37</f>
        <v>0</v>
      </c>
    </row>
    <row r="1633" spans="1:14">
      <c r="I1633" s="100"/>
      <c r="J1633" s="100"/>
      <c r="K1633" s="100"/>
    </row>
    <row r="1634" spans="1:14">
      <c r="H1634" s="102" t="s">
        <v>30</v>
      </c>
      <c r="I1634" s="548" t="e">
        <f>開票立会人入力シート!R37</f>
        <v>#VALUE!</v>
      </c>
      <c r="J1634" s="549"/>
      <c r="K1634" s="549"/>
      <c r="L1634" s="102" t="s">
        <v>429</v>
      </c>
      <c r="M1634" s="103"/>
    </row>
    <row r="1636" spans="1:14">
      <c r="A1636" s="192"/>
      <c r="B1636" s="192"/>
      <c r="C1636" s="192"/>
      <c r="D1636" s="192"/>
      <c r="E1636" s="192"/>
      <c r="F1636" s="192"/>
      <c r="G1636" s="184"/>
      <c r="H1636" s="192"/>
      <c r="I1636" s="192"/>
      <c r="J1636" s="192"/>
      <c r="K1636" s="192"/>
      <c r="L1636" s="192"/>
      <c r="M1636" s="192"/>
      <c r="N1636" s="192"/>
    </row>
    <row r="1638" spans="1:14">
      <c r="A1638" s="90" t="s">
        <v>427</v>
      </c>
      <c r="C1638" s="100" t="str">
        <f>入力シート!C1</f>
        <v>令和8年2月8日執行衆議院小選挙区選出議員選挙</v>
      </c>
    </row>
    <row r="1639" spans="1:14">
      <c r="C1639" s="191" t="str">
        <f>開票立会人入力シート!B30</f>
        <v>青森県第３区</v>
      </c>
      <c r="D1639" s="204"/>
    </row>
    <row r="1640" spans="1:14">
      <c r="C1640" s="100"/>
    </row>
    <row r="1641" spans="1:14">
      <c r="A1641" s="192"/>
      <c r="B1641" s="192"/>
      <c r="C1641" s="192"/>
      <c r="D1641" s="192"/>
      <c r="E1641" s="192"/>
      <c r="F1641" s="192"/>
      <c r="G1641" s="184"/>
      <c r="H1641" s="192"/>
      <c r="I1641" s="192"/>
      <c r="J1641" s="184"/>
      <c r="K1641" s="192"/>
      <c r="L1641" s="192"/>
      <c r="M1641" s="192"/>
      <c r="N1641" s="192"/>
    </row>
    <row r="1642" spans="1:14" ht="21" customHeight="1">
      <c r="A1642" s="90" t="s">
        <v>437</v>
      </c>
      <c r="F1642" s="100" t="str">
        <f>開票立会人入力シート!D37</f>
        <v>西目屋村</v>
      </c>
      <c r="G1642" s="101"/>
      <c r="H1642" s="90" t="s">
        <v>438</v>
      </c>
      <c r="J1642" s="101"/>
    </row>
    <row r="1643" spans="1:14">
      <c r="A1643" s="192"/>
      <c r="B1643" s="192"/>
      <c r="C1643" s="192"/>
      <c r="D1643" s="192"/>
      <c r="E1643" s="192"/>
      <c r="F1643" s="192"/>
      <c r="G1643" s="184"/>
      <c r="H1643" s="192"/>
      <c r="I1643" s="192"/>
      <c r="J1643" s="184"/>
      <c r="K1643" s="192"/>
      <c r="L1643" s="192"/>
      <c r="M1643" s="192"/>
      <c r="N1643" s="192"/>
    </row>
    <row r="1645" spans="1:14">
      <c r="A1645" s="90" t="s">
        <v>431</v>
      </c>
    </row>
    <row r="1648" spans="1:14">
      <c r="B1648" s="444">
        <f>開票立会人入力シート!E37</f>
        <v>0</v>
      </c>
      <c r="C1648" s="444"/>
      <c r="D1648" s="444"/>
      <c r="E1648" s="444"/>
    </row>
    <row r="1651" spans="1:14" ht="21" customHeight="1">
      <c r="D1651" s="243"/>
      <c r="F1651" s="193" t="s">
        <v>854</v>
      </c>
      <c r="G1651" s="184" t="str">
        <f>入力シート!C2</f>
        <v>青森県第１区</v>
      </c>
      <c r="I1651" s="184"/>
      <c r="J1651" s="192" t="s">
        <v>413</v>
      </c>
      <c r="K1651" s="184"/>
      <c r="L1651" s="184"/>
      <c r="M1651" s="184"/>
      <c r="N1651" s="184"/>
    </row>
    <row r="1652" spans="1:14">
      <c r="B1652" s="113"/>
      <c r="C1652" s="113"/>
      <c r="E1652" s="193" t="s">
        <v>938</v>
      </c>
      <c r="F1652" s="184">
        <f>入力シート!C9</f>
        <v>0</v>
      </c>
      <c r="I1652" s="100"/>
      <c r="J1652" s="192" t="s">
        <v>175</v>
      </c>
    </row>
    <row r="1653" spans="1:14">
      <c r="B1653" s="113"/>
      <c r="C1653" s="241"/>
    </row>
    <row r="1654" spans="1:14" ht="21" customHeight="1">
      <c r="B1654" s="113"/>
      <c r="C1654" s="113"/>
      <c r="E1654" s="196" t="s">
        <v>939</v>
      </c>
      <c r="G1654" s="92"/>
      <c r="H1654" s="204">
        <f>入力シート!C18</f>
        <v>0</v>
      </c>
      <c r="I1654" s="184"/>
      <c r="J1654" s="184">
        <f>入力シート!C20</f>
        <v>0</v>
      </c>
      <c r="K1654" s="184"/>
      <c r="L1654" s="184"/>
      <c r="M1654" s="192"/>
    </row>
    <row r="1655" spans="1:14">
      <c r="A1655" s="192"/>
      <c r="B1655" s="192"/>
      <c r="C1655" s="192"/>
      <c r="D1655" s="244"/>
      <c r="E1655" s="244"/>
      <c r="F1655" s="239"/>
      <c r="G1655" s="244"/>
      <c r="H1655" s="192"/>
      <c r="I1655" s="192"/>
      <c r="J1655" s="192"/>
      <c r="K1655" s="195"/>
      <c r="L1655" s="195"/>
      <c r="M1655" s="192"/>
      <c r="N1655" s="192"/>
    </row>
    <row r="1656" spans="1:14">
      <c r="A1656" s="192"/>
      <c r="B1656" s="192"/>
      <c r="C1656" s="192"/>
      <c r="D1656" s="244"/>
      <c r="E1656" s="244"/>
      <c r="F1656" s="239"/>
      <c r="G1656" s="244"/>
      <c r="H1656" s="192"/>
      <c r="I1656" s="192"/>
      <c r="J1656" s="192"/>
      <c r="K1656" s="195"/>
      <c r="L1656" s="195"/>
      <c r="M1656" s="192"/>
      <c r="N1656" s="192"/>
    </row>
    <row r="1657" spans="1:14">
      <c r="B1657" s="550" t="str">
        <f>開票立会人入力シート!C37</f>
        <v>西目屋村</v>
      </c>
      <c r="C1657" s="550"/>
      <c r="D1657" s="109" t="s">
        <v>444</v>
      </c>
      <c r="E1657" s="92"/>
      <c r="F1657" s="93"/>
      <c r="G1657" s="92"/>
      <c r="H1657" s="99" t="s">
        <v>390</v>
      </c>
      <c r="J1657" s="100"/>
      <c r="L1657" s="100"/>
    </row>
    <row r="1658" spans="1:14">
      <c r="A1658" s="96"/>
    </row>
    <row r="1659" spans="1:14">
      <c r="A1659" s="96"/>
    </row>
    <row r="1660" spans="1:14">
      <c r="M1660" s="97"/>
    </row>
    <row r="1663" spans="1:14">
      <c r="A1663" s="113" t="s">
        <v>1037</v>
      </c>
    </row>
    <row r="1664" spans="1:14">
      <c r="A1664" s="113" t="s">
        <v>1038</v>
      </c>
      <c r="B1664" s="113"/>
      <c r="C1664" s="113"/>
      <c r="D1664" s="113"/>
      <c r="E1664" s="113"/>
      <c r="F1664" s="113"/>
      <c r="G1664" s="113"/>
      <c r="H1664" s="113"/>
      <c r="I1664" s="113"/>
      <c r="J1664" s="113"/>
      <c r="K1664" s="113"/>
      <c r="L1664" s="113"/>
      <c r="M1664" s="113"/>
      <c r="N1664" s="113"/>
    </row>
    <row r="1665" spans="1:14">
      <c r="A1665" s="113" t="s">
        <v>1039</v>
      </c>
      <c r="B1665" s="113"/>
      <c r="C1665" s="113"/>
      <c r="D1665" s="113"/>
      <c r="E1665" s="113"/>
      <c r="F1665" s="113"/>
      <c r="G1665" s="113"/>
      <c r="H1665" s="113"/>
      <c r="I1665" s="113"/>
      <c r="J1665" s="113"/>
      <c r="K1665" s="113"/>
      <c r="L1665" s="113"/>
      <c r="M1665" s="113"/>
      <c r="N1665" s="113"/>
    </row>
    <row r="1666" spans="1:14">
      <c r="A1666" s="113" t="s">
        <v>1040</v>
      </c>
      <c r="B1666" s="113"/>
      <c r="C1666" s="113"/>
      <c r="D1666" s="113"/>
      <c r="E1666" s="113"/>
      <c r="F1666" s="113"/>
      <c r="G1666" s="113"/>
      <c r="H1666" s="113"/>
      <c r="I1666" s="113"/>
      <c r="J1666" s="113"/>
      <c r="K1666" s="113"/>
      <c r="L1666" s="113"/>
      <c r="M1666" s="113"/>
      <c r="N1666" s="113"/>
    </row>
    <row r="1667" spans="1:14">
      <c r="N1667" s="193" t="s">
        <v>940</v>
      </c>
    </row>
    <row r="1671" spans="1:14" ht="28">
      <c r="A1671" s="539" t="s">
        <v>436</v>
      </c>
      <c r="B1671" s="539"/>
      <c r="C1671" s="539"/>
      <c r="D1671" s="539"/>
      <c r="E1671" s="539"/>
      <c r="F1671" s="539"/>
      <c r="G1671" s="539"/>
      <c r="H1671" s="539"/>
      <c r="I1671" s="539"/>
      <c r="J1671" s="539"/>
      <c r="K1671" s="539"/>
      <c r="L1671" s="539"/>
      <c r="M1671" s="539"/>
      <c r="N1671" s="539"/>
    </row>
    <row r="1675" spans="1:14">
      <c r="G1675" s="90" t="s">
        <v>426</v>
      </c>
    </row>
    <row r="1677" spans="1:14" ht="18" customHeight="1">
      <c r="G1677" s="90" t="s">
        <v>408</v>
      </c>
      <c r="H1677" s="101"/>
      <c r="I1677" s="547">
        <f>開票立会人入力シート!K38</f>
        <v>0</v>
      </c>
      <c r="J1677" s="547"/>
      <c r="K1677" s="547"/>
      <c r="L1677" s="547"/>
      <c r="M1677" s="547"/>
      <c r="N1677" s="547"/>
    </row>
    <row r="1678" spans="1:14" ht="18" customHeight="1">
      <c r="H1678" s="101"/>
      <c r="I1678" s="101"/>
      <c r="J1678" s="101"/>
      <c r="K1678" s="101"/>
    </row>
    <row r="1679" spans="1:14" ht="18" customHeight="1">
      <c r="G1679" s="90" t="s">
        <v>174</v>
      </c>
      <c r="H1679" s="101"/>
      <c r="I1679" s="100">
        <f>開票立会人入力シート!H38</f>
        <v>0</v>
      </c>
      <c r="J1679" s="101"/>
      <c r="K1679" s="100">
        <f>開票立会人入力シート!J38</f>
        <v>0</v>
      </c>
    </row>
    <row r="1680" spans="1:14" ht="18" customHeight="1">
      <c r="H1680" s="101"/>
      <c r="I1680" s="100"/>
      <c r="J1680" s="101"/>
      <c r="K1680" s="101"/>
    </row>
    <row r="1681" spans="1:14" ht="18" customHeight="1">
      <c r="G1681" s="90" t="s">
        <v>409</v>
      </c>
      <c r="I1681" s="100">
        <f>開票立会人入力シート!G38</f>
        <v>0</v>
      </c>
      <c r="J1681" s="100"/>
      <c r="K1681" s="100">
        <f>開票立会人入力シート!I38</f>
        <v>0</v>
      </c>
    </row>
    <row r="1682" spans="1:14">
      <c r="I1682" s="100"/>
      <c r="J1682" s="100"/>
      <c r="K1682" s="100"/>
    </row>
    <row r="1683" spans="1:14">
      <c r="H1683" s="102" t="s">
        <v>30</v>
      </c>
      <c r="I1683" s="548" t="e">
        <f>開票立会人入力シート!R38</f>
        <v>#VALUE!</v>
      </c>
      <c r="J1683" s="549"/>
      <c r="K1683" s="549"/>
      <c r="L1683" s="102" t="s">
        <v>429</v>
      </c>
      <c r="M1683" s="103"/>
    </row>
    <row r="1685" spans="1:14">
      <c r="A1685" s="192"/>
      <c r="B1685" s="192"/>
      <c r="C1685" s="192"/>
      <c r="D1685" s="192"/>
      <c r="E1685" s="192"/>
      <c r="F1685" s="192"/>
      <c r="G1685" s="184"/>
      <c r="H1685" s="192"/>
      <c r="I1685" s="192"/>
      <c r="J1685" s="192"/>
      <c r="K1685" s="192"/>
      <c r="L1685" s="192"/>
      <c r="M1685" s="192"/>
      <c r="N1685" s="192"/>
    </row>
    <row r="1687" spans="1:14">
      <c r="A1687" s="90" t="s">
        <v>427</v>
      </c>
      <c r="C1687" s="100" t="str">
        <f>入力シート!C1</f>
        <v>令和8年2月8日執行衆議院小選挙区選出議員選挙</v>
      </c>
    </row>
    <row r="1688" spans="1:14">
      <c r="C1688" s="191" t="str">
        <f>開票立会人入力シート!B30</f>
        <v>青森県第３区</v>
      </c>
      <c r="D1688" s="204"/>
    </row>
    <row r="1689" spans="1:14">
      <c r="C1689" s="100"/>
    </row>
    <row r="1690" spans="1:14">
      <c r="A1690" s="192"/>
      <c r="B1690" s="192"/>
      <c r="C1690" s="192"/>
      <c r="D1690" s="192"/>
      <c r="E1690" s="192"/>
      <c r="F1690" s="192"/>
      <c r="G1690" s="184"/>
      <c r="H1690" s="192"/>
      <c r="I1690" s="192"/>
      <c r="J1690" s="184"/>
      <c r="K1690" s="192"/>
      <c r="L1690" s="192"/>
      <c r="M1690" s="192"/>
      <c r="N1690" s="192"/>
    </row>
    <row r="1691" spans="1:14" ht="21" customHeight="1">
      <c r="A1691" s="90" t="s">
        <v>437</v>
      </c>
      <c r="F1691" s="100" t="str">
        <f>開票立会人入力シート!D38</f>
        <v>藤崎町</v>
      </c>
      <c r="G1691" s="101"/>
      <c r="H1691" s="90" t="s">
        <v>438</v>
      </c>
      <c r="J1691" s="101"/>
    </row>
    <row r="1692" spans="1:14">
      <c r="A1692" s="192"/>
      <c r="B1692" s="192"/>
      <c r="C1692" s="192"/>
      <c r="D1692" s="192"/>
      <c r="E1692" s="192"/>
      <c r="F1692" s="192"/>
      <c r="G1692" s="184"/>
      <c r="H1692" s="192"/>
      <c r="I1692" s="192"/>
      <c r="J1692" s="184"/>
      <c r="K1692" s="192"/>
      <c r="L1692" s="192"/>
      <c r="M1692" s="192"/>
      <c r="N1692" s="192"/>
    </row>
    <row r="1694" spans="1:14">
      <c r="A1694" s="90" t="s">
        <v>431</v>
      </c>
    </row>
    <row r="1697" spans="1:14">
      <c r="B1697" s="444">
        <f>開票立会人入力シート!E38</f>
        <v>0</v>
      </c>
      <c r="C1697" s="444"/>
      <c r="D1697" s="444"/>
      <c r="E1697" s="444"/>
    </row>
    <row r="1700" spans="1:14" ht="21" customHeight="1">
      <c r="D1700" s="243"/>
      <c r="F1700" s="193" t="s">
        <v>854</v>
      </c>
      <c r="G1700" s="184" t="str">
        <f>入力シート!C2</f>
        <v>青森県第１区</v>
      </c>
      <c r="I1700" s="184"/>
      <c r="J1700" s="192" t="s">
        <v>413</v>
      </c>
      <c r="K1700" s="184"/>
      <c r="L1700" s="184"/>
      <c r="M1700" s="184"/>
      <c r="N1700" s="184"/>
    </row>
    <row r="1701" spans="1:14">
      <c r="B1701" s="113"/>
      <c r="C1701" s="113"/>
      <c r="E1701" s="193" t="s">
        <v>938</v>
      </c>
      <c r="F1701" s="184">
        <f>入力シート!C9</f>
        <v>0</v>
      </c>
      <c r="I1701" s="100"/>
      <c r="J1701" s="192" t="s">
        <v>175</v>
      </c>
    </row>
    <row r="1702" spans="1:14">
      <c r="B1702" s="113"/>
      <c r="C1702" s="241"/>
    </row>
    <row r="1703" spans="1:14" ht="21" customHeight="1">
      <c r="B1703" s="113"/>
      <c r="C1703" s="113"/>
      <c r="E1703" s="196" t="s">
        <v>939</v>
      </c>
      <c r="G1703" s="92"/>
      <c r="H1703" s="204">
        <f>入力シート!C18</f>
        <v>0</v>
      </c>
      <c r="I1703" s="184"/>
      <c r="J1703" s="184">
        <f>入力シート!C20</f>
        <v>0</v>
      </c>
      <c r="K1703" s="184"/>
      <c r="L1703" s="184"/>
      <c r="M1703" s="192"/>
    </row>
    <row r="1704" spans="1:14">
      <c r="A1704" s="192"/>
      <c r="B1704" s="192"/>
      <c r="C1704" s="192"/>
      <c r="D1704" s="244"/>
      <c r="E1704" s="244"/>
      <c r="F1704" s="239"/>
      <c r="G1704" s="244"/>
      <c r="H1704" s="192"/>
      <c r="I1704" s="192"/>
      <c r="J1704" s="192"/>
      <c r="K1704" s="195"/>
      <c r="L1704" s="195"/>
      <c r="M1704" s="192"/>
      <c r="N1704" s="192"/>
    </row>
    <row r="1705" spans="1:14">
      <c r="A1705" s="192"/>
      <c r="B1705" s="192"/>
      <c r="C1705" s="192"/>
      <c r="D1705" s="244"/>
      <c r="E1705" s="244"/>
      <c r="F1705" s="239"/>
      <c r="G1705" s="244"/>
      <c r="H1705" s="192"/>
      <c r="I1705" s="192"/>
      <c r="J1705" s="192"/>
      <c r="K1705" s="195"/>
      <c r="L1705" s="195"/>
      <c r="M1705" s="192"/>
      <c r="N1705" s="192"/>
    </row>
    <row r="1706" spans="1:14">
      <c r="B1706" s="550" t="str">
        <f>開票立会人入力シート!C38</f>
        <v>藤崎町</v>
      </c>
      <c r="C1706" s="550"/>
      <c r="D1706" s="109" t="s">
        <v>444</v>
      </c>
      <c r="E1706" s="92"/>
      <c r="F1706" s="93"/>
      <c r="G1706" s="92"/>
      <c r="H1706" s="99" t="s">
        <v>390</v>
      </c>
      <c r="J1706" s="100"/>
      <c r="L1706" s="100"/>
    </row>
    <row r="1707" spans="1:14">
      <c r="A1707" s="96"/>
    </row>
    <row r="1708" spans="1:14">
      <c r="A1708" s="96"/>
    </row>
    <row r="1709" spans="1:14">
      <c r="M1709" s="97"/>
    </row>
    <row r="1712" spans="1:14">
      <c r="A1712" s="113" t="s">
        <v>1037</v>
      </c>
    </row>
    <row r="1713" spans="1:14">
      <c r="A1713" s="113" t="s">
        <v>1038</v>
      </c>
      <c r="B1713" s="113"/>
      <c r="C1713" s="113"/>
      <c r="D1713" s="113"/>
      <c r="E1713" s="113"/>
      <c r="F1713" s="113"/>
      <c r="G1713" s="113"/>
      <c r="H1713" s="113"/>
      <c r="I1713" s="113"/>
      <c r="J1713" s="113"/>
      <c r="K1713" s="113"/>
      <c r="L1713" s="113"/>
      <c r="M1713" s="113"/>
      <c r="N1713" s="113"/>
    </row>
    <row r="1714" spans="1:14">
      <c r="A1714" s="113" t="s">
        <v>1039</v>
      </c>
      <c r="B1714" s="113"/>
      <c r="C1714" s="113"/>
      <c r="D1714" s="113"/>
      <c r="E1714" s="113"/>
      <c r="F1714" s="113"/>
      <c r="G1714" s="113"/>
      <c r="H1714" s="113"/>
      <c r="I1714" s="113"/>
      <c r="J1714" s="113"/>
      <c r="K1714" s="113"/>
      <c r="L1714" s="113"/>
      <c r="M1714" s="113"/>
      <c r="N1714" s="113"/>
    </row>
    <row r="1715" spans="1:14">
      <c r="A1715" s="113" t="s">
        <v>1040</v>
      </c>
      <c r="B1715" s="113"/>
      <c r="C1715" s="113"/>
      <c r="D1715" s="113"/>
      <c r="E1715" s="113"/>
      <c r="F1715" s="113"/>
      <c r="G1715" s="113"/>
      <c r="H1715" s="113"/>
      <c r="I1715" s="113"/>
      <c r="J1715" s="113"/>
      <c r="K1715" s="113"/>
      <c r="L1715" s="113"/>
      <c r="M1715" s="113"/>
      <c r="N1715" s="113"/>
    </row>
    <row r="1716" spans="1:14">
      <c r="N1716" s="193" t="s">
        <v>940</v>
      </c>
    </row>
    <row r="1720" spans="1:14" ht="28">
      <c r="A1720" s="539" t="s">
        <v>436</v>
      </c>
      <c r="B1720" s="539"/>
      <c r="C1720" s="539"/>
      <c r="D1720" s="539"/>
      <c r="E1720" s="539"/>
      <c r="F1720" s="539"/>
      <c r="G1720" s="539"/>
      <c r="H1720" s="539"/>
      <c r="I1720" s="539"/>
      <c r="J1720" s="539"/>
      <c r="K1720" s="539"/>
      <c r="L1720" s="539"/>
      <c r="M1720" s="539"/>
      <c r="N1720" s="539"/>
    </row>
    <row r="1724" spans="1:14">
      <c r="G1724" s="90" t="s">
        <v>426</v>
      </c>
    </row>
    <row r="1726" spans="1:14" ht="18" customHeight="1">
      <c r="G1726" s="90" t="s">
        <v>408</v>
      </c>
      <c r="H1726" s="101"/>
      <c r="I1726" s="547">
        <f>開票立会人入力シート!K39</f>
        <v>0</v>
      </c>
      <c r="J1726" s="547"/>
      <c r="K1726" s="547"/>
      <c r="L1726" s="547"/>
      <c r="M1726" s="547"/>
      <c r="N1726" s="547"/>
    </row>
    <row r="1727" spans="1:14" ht="18" customHeight="1">
      <c r="H1727" s="101"/>
      <c r="I1727" s="101"/>
      <c r="J1727" s="101"/>
      <c r="K1727" s="101"/>
    </row>
    <row r="1728" spans="1:14" ht="18" customHeight="1">
      <c r="G1728" s="90" t="s">
        <v>174</v>
      </c>
      <c r="H1728" s="101"/>
      <c r="I1728" s="100">
        <f>開票立会人入力シート!H39</f>
        <v>0</v>
      </c>
      <c r="J1728" s="101"/>
      <c r="K1728" s="100">
        <f>開票立会人入力シート!J39</f>
        <v>0</v>
      </c>
    </row>
    <row r="1729" spans="1:14" ht="18" customHeight="1">
      <c r="H1729" s="101"/>
      <c r="I1729" s="100"/>
      <c r="J1729" s="101"/>
      <c r="K1729" s="101"/>
    </row>
    <row r="1730" spans="1:14" ht="18" customHeight="1">
      <c r="G1730" s="90" t="s">
        <v>409</v>
      </c>
      <c r="I1730" s="100">
        <f>開票立会人入力シート!G39</f>
        <v>0</v>
      </c>
      <c r="J1730" s="100"/>
      <c r="K1730" s="100">
        <f>開票立会人入力シート!I39</f>
        <v>0</v>
      </c>
    </row>
    <row r="1731" spans="1:14">
      <c r="I1731" s="100"/>
      <c r="J1731" s="100"/>
      <c r="K1731" s="100"/>
    </row>
    <row r="1732" spans="1:14">
      <c r="H1732" s="102" t="s">
        <v>30</v>
      </c>
      <c r="I1732" s="548" t="e">
        <f>開票立会人入力シート!R39</f>
        <v>#VALUE!</v>
      </c>
      <c r="J1732" s="549"/>
      <c r="K1732" s="549"/>
      <c r="L1732" s="102" t="s">
        <v>429</v>
      </c>
      <c r="M1732" s="103"/>
    </row>
    <row r="1734" spans="1:14">
      <c r="A1734" s="192"/>
      <c r="B1734" s="192"/>
      <c r="C1734" s="192"/>
      <c r="D1734" s="192"/>
      <c r="E1734" s="192"/>
      <c r="F1734" s="192"/>
      <c r="G1734" s="184"/>
      <c r="H1734" s="192"/>
      <c r="I1734" s="192"/>
      <c r="J1734" s="192"/>
      <c r="K1734" s="192"/>
      <c r="L1734" s="192"/>
      <c r="M1734" s="192"/>
      <c r="N1734" s="192"/>
    </row>
    <row r="1736" spans="1:14">
      <c r="A1736" s="90" t="s">
        <v>427</v>
      </c>
      <c r="C1736" s="100" t="str">
        <f>入力シート!C1</f>
        <v>令和8年2月8日執行衆議院小選挙区選出議員選挙</v>
      </c>
    </row>
    <row r="1737" spans="1:14">
      <c r="C1737" s="191" t="str">
        <f>開票立会人入力シート!B30</f>
        <v>青森県第３区</v>
      </c>
      <c r="D1737" s="204"/>
    </row>
    <row r="1738" spans="1:14">
      <c r="C1738" s="100"/>
    </row>
    <row r="1739" spans="1:14">
      <c r="A1739" s="192"/>
      <c r="B1739" s="192"/>
      <c r="C1739" s="192"/>
      <c r="D1739" s="192"/>
      <c r="E1739" s="192"/>
      <c r="F1739" s="192"/>
      <c r="G1739" s="184"/>
      <c r="H1739" s="192"/>
      <c r="I1739" s="192"/>
      <c r="J1739" s="184"/>
      <c r="K1739" s="192"/>
      <c r="L1739" s="192"/>
      <c r="M1739" s="192"/>
      <c r="N1739" s="192"/>
    </row>
    <row r="1740" spans="1:14" ht="21" customHeight="1">
      <c r="A1740" s="90" t="s">
        <v>437</v>
      </c>
      <c r="F1740" s="100" t="str">
        <f>開票立会人入力シート!D39</f>
        <v>大鰐町</v>
      </c>
      <c r="G1740" s="184"/>
      <c r="H1740" s="90" t="s">
        <v>438</v>
      </c>
      <c r="J1740" s="184"/>
      <c r="K1740" s="192"/>
      <c r="L1740" s="192"/>
      <c r="M1740" s="192"/>
      <c r="N1740" s="192"/>
    </row>
    <row r="1741" spans="1:14">
      <c r="A1741" s="192"/>
      <c r="B1741" s="192"/>
      <c r="C1741" s="192"/>
      <c r="D1741" s="192"/>
      <c r="E1741" s="192"/>
      <c r="F1741" s="192"/>
      <c r="G1741" s="184"/>
      <c r="H1741" s="192"/>
      <c r="I1741" s="192"/>
      <c r="J1741" s="184"/>
      <c r="K1741" s="192"/>
      <c r="L1741" s="192"/>
      <c r="M1741" s="192"/>
      <c r="N1741" s="192"/>
    </row>
    <row r="1743" spans="1:14">
      <c r="A1743" s="90" t="s">
        <v>431</v>
      </c>
    </row>
    <row r="1746" spans="1:14">
      <c r="B1746" s="444">
        <f>開票立会人入力シート!E39</f>
        <v>0</v>
      </c>
      <c r="C1746" s="444"/>
      <c r="D1746" s="444"/>
      <c r="E1746" s="444"/>
    </row>
    <row r="1749" spans="1:14" ht="21" customHeight="1">
      <c r="D1749" s="243"/>
      <c r="F1749" s="193" t="s">
        <v>854</v>
      </c>
      <c r="G1749" s="184" t="str">
        <f>入力シート!C2</f>
        <v>青森県第１区</v>
      </c>
      <c r="I1749" s="184"/>
      <c r="J1749" s="192" t="s">
        <v>413</v>
      </c>
      <c r="K1749" s="184"/>
      <c r="L1749" s="184"/>
      <c r="M1749" s="184"/>
      <c r="N1749" s="184"/>
    </row>
    <row r="1750" spans="1:14">
      <c r="B1750" s="113"/>
      <c r="C1750" s="113"/>
      <c r="E1750" s="193" t="s">
        <v>938</v>
      </c>
      <c r="F1750" s="184">
        <f>入力シート!C9</f>
        <v>0</v>
      </c>
      <c r="I1750" s="100"/>
      <c r="J1750" s="192" t="s">
        <v>175</v>
      </c>
    </row>
    <row r="1751" spans="1:14">
      <c r="B1751" s="113"/>
      <c r="C1751" s="241"/>
    </row>
    <row r="1752" spans="1:14" ht="21" customHeight="1">
      <c r="B1752" s="113"/>
      <c r="C1752" s="113"/>
      <c r="E1752" s="196" t="s">
        <v>939</v>
      </c>
      <c r="G1752" s="92"/>
      <c r="H1752" s="204">
        <f>入力シート!C18</f>
        <v>0</v>
      </c>
      <c r="I1752" s="184"/>
      <c r="J1752" s="184">
        <f>入力シート!C20</f>
        <v>0</v>
      </c>
      <c r="K1752" s="184"/>
      <c r="L1752" s="184"/>
      <c r="M1752" s="192"/>
    </row>
    <row r="1753" spans="1:14">
      <c r="A1753" s="192"/>
      <c r="B1753" s="192"/>
      <c r="C1753" s="192"/>
      <c r="D1753" s="244"/>
      <c r="E1753" s="244"/>
      <c r="F1753" s="239"/>
      <c r="G1753" s="244"/>
      <c r="H1753" s="192"/>
      <c r="I1753" s="192"/>
      <c r="J1753" s="192"/>
      <c r="K1753" s="195"/>
      <c r="L1753" s="195"/>
      <c r="M1753" s="192"/>
      <c r="N1753" s="192"/>
    </row>
    <row r="1754" spans="1:14">
      <c r="A1754" s="192"/>
      <c r="B1754" s="192"/>
      <c r="C1754" s="192"/>
      <c r="D1754" s="244"/>
      <c r="E1754" s="244"/>
      <c r="F1754" s="239"/>
      <c r="G1754" s="244"/>
      <c r="H1754" s="192"/>
      <c r="I1754" s="192"/>
      <c r="J1754" s="192"/>
      <c r="K1754" s="195"/>
      <c r="L1754" s="195"/>
      <c r="M1754" s="192"/>
      <c r="N1754" s="192"/>
    </row>
    <row r="1755" spans="1:14">
      <c r="B1755" s="550" t="str">
        <f>開票立会人入力シート!C39</f>
        <v>大鰐町</v>
      </c>
      <c r="C1755" s="550"/>
      <c r="D1755" s="109" t="s">
        <v>444</v>
      </c>
      <c r="E1755" s="92"/>
      <c r="F1755" s="93"/>
      <c r="G1755" s="92"/>
      <c r="H1755" s="99" t="s">
        <v>390</v>
      </c>
      <c r="J1755" s="100"/>
      <c r="L1755" s="100"/>
    </row>
    <row r="1756" spans="1:14">
      <c r="A1756" s="96"/>
    </row>
    <row r="1757" spans="1:14">
      <c r="A1757" s="96"/>
    </row>
    <row r="1758" spans="1:14">
      <c r="M1758" s="97"/>
    </row>
    <row r="1761" spans="1:14">
      <c r="A1761" s="113" t="s">
        <v>1037</v>
      </c>
    </row>
    <row r="1762" spans="1:14">
      <c r="A1762" s="113" t="s">
        <v>1038</v>
      </c>
      <c r="B1762" s="113"/>
      <c r="C1762" s="113"/>
      <c r="D1762" s="113"/>
      <c r="E1762" s="113"/>
      <c r="F1762" s="113"/>
      <c r="G1762" s="113"/>
      <c r="H1762" s="113"/>
      <c r="I1762" s="113"/>
      <c r="J1762" s="113"/>
      <c r="K1762" s="113"/>
      <c r="L1762" s="113"/>
      <c r="M1762" s="113"/>
      <c r="N1762" s="113"/>
    </row>
    <row r="1763" spans="1:14">
      <c r="A1763" s="113" t="s">
        <v>1039</v>
      </c>
      <c r="B1763" s="113"/>
      <c r="C1763" s="113"/>
      <c r="D1763" s="113"/>
      <c r="E1763" s="113"/>
      <c r="F1763" s="113"/>
      <c r="G1763" s="113"/>
      <c r="H1763" s="113"/>
      <c r="I1763" s="113"/>
      <c r="J1763" s="113"/>
      <c r="K1763" s="113"/>
      <c r="L1763" s="113"/>
      <c r="M1763" s="113"/>
      <c r="N1763" s="113"/>
    </row>
    <row r="1764" spans="1:14">
      <c r="A1764" s="113" t="s">
        <v>1040</v>
      </c>
      <c r="B1764" s="113"/>
      <c r="C1764" s="113"/>
      <c r="D1764" s="113"/>
      <c r="E1764" s="113"/>
      <c r="F1764" s="113"/>
      <c r="G1764" s="113"/>
      <c r="H1764" s="113"/>
      <c r="I1764" s="113"/>
      <c r="J1764" s="113"/>
      <c r="K1764" s="113"/>
      <c r="L1764" s="113"/>
      <c r="M1764" s="113"/>
      <c r="N1764" s="113"/>
    </row>
    <row r="1765" spans="1:14">
      <c r="N1765" s="193" t="s">
        <v>940</v>
      </c>
    </row>
    <row r="1769" spans="1:14" ht="28">
      <c r="A1769" s="539" t="s">
        <v>436</v>
      </c>
      <c r="B1769" s="539"/>
      <c r="C1769" s="539"/>
      <c r="D1769" s="539"/>
      <c r="E1769" s="539"/>
      <c r="F1769" s="539"/>
      <c r="G1769" s="539"/>
      <c r="H1769" s="539"/>
      <c r="I1769" s="539"/>
      <c r="J1769" s="539"/>
      <c r="K1769" s="539"/>
      <c r="L1769" s="539"/>
      <c r="M1769" s="539"/>
      <c r="N1769" s="539"/>
    </row>
    <row r="1773" spans="1:14">
      <c r="G1773" s="90" t="s">
        <v>426</v>
      </c>
    </row>
    <row r="1775" spans="1:14" ht="18" customHeight="1">
      <c r="G1775" s="90" t="s">
        <v>408</v>
      </c>
      <c r="H1775" s="101"/>
      <c r="I1775" s="547">
        <f>開票立会人入力シート!K40</f>
        <v>0</v>
      </c>
      <c r="J1775" s="547"/>
      <c r="K1775" s="547"/>
      <c r="L1775" s="547"/>
      <c r="M1775" s="547"/>
      <c r="N1775" s="547"/>
    </row>
    <row r="1776" spans="1:14" ht="18" customHeight="1">
      <c r="H1776" s="101"/>
      <c r="I1776" s="101"/>
      <c r="J1776" s="101"/>
      <c r="K1776" s="101"/>
    </row>
    <row r="1777" spans="1:14" ht="18" customHeight="1">
      <c r="G1777" s="90" t="s">
        <v>174</v>
      </c>
      <c r="H1777" s="101"/>
      <c r="I1777" s="100">
        <f>開票立会人入力シート!H40</f>
        <v>0</v>
      </c>
      <c r="J1777" s="101"/>
      <c r="K1777" s="100">
        <f>開票立会人入力シート!J40</f>
        <v>0</v>
      </c>
    </row>
    <row r="1778" spans="1:14" ht="18" customHeight="1">
      <c r="H1778" s="101"/>
      <c r="I1778" s="100"/>
      <c r="J1778" s="101"/>
      <c r="K1778" s="101"/>
    </row>
    <row r="1779" spans="1:14" ht="18" customHeight="1">
      <c r="G1779" s="90" t="s">
        <v>409</v>
      </c>
      <c r="I1779" s="100">
        <f>開票立会人入力シート!G40</f>
        <v>0</v>
      </c>
      <c r="J1779" s="100"/>
      <c r="K1779" s="100">
        <f>開票立会人入力シート!I40</f>
        <v>0</v>
      </c>
    </row>
    <row r="1780" spans="1:14">
      <c r="I1780" s="100"/>
      <c r="J1780" s="100"/>
      <c r="K1780" s="100"/>
    </row>
    <row r="1781" spans="1:14">
      <c r="H1781" s="102" t="s">
        <v>30</v>
      </c>
      <c r="I1781" s="548" t="e">
        <f>開票立会人入力シート!R40</f>
        <v>#VALUE!</v>
      </c>
      <c r="J1781" s="549"/>
      <c r="K1781" s="549"/>
      <c r="L1781" s="102" t="s">
        <v>429</v>
      </c>
      <c r="M1781" s="103"/>
    </row>
    <row r="1783" spans="1:14">
      <c r="A1783" s="192"/>
      <c r="B1783" s="192"/>
      <c r="C1783" s="192"/>
      <c r="D1783" s="192"/>
      <c r="E1783" s="192"/>
      <c r="F1783" s="192"/>
      <c r="G1783" s="184"/>
      <c r="H1783" s="192"/>
      <c r="I1783" s="192"/>
      <c r="J1783" s="192"/>
      <c r="K1783" s="192"/>
      <c r="L1783" s="192"/>
      <c r="M1783" s="192"/>
      <c r="N1783" s="192"/>
    </row>
    <row r="1785" spans="1:14">
      <c r="A1785" s="90" t="s">
        <v>427</v>
      </c>
      <c r="C1785" s="100" t="str">
        <f>入力シート!C1</f>
        <v>令和8年2月8日執行衆議院小選挙区選出議員選挙</v>
      </c>
    </row>
    <row r="1786" spans="1:14">
      <c r="C1786" s="191" t="str">
        <f>開票立会人入力シート!B30</f>
        <v>青森県第３区</v>
      </c>
      <c r="D1786" s="204"/>
    </row>
    <row r="1787" spans="1:14">
      <c r="C1787" s="100"/>
    </row>
    <row r="1788" spans="1:14">
      <c r="A1788" s="192"/>
      <c r="B1788" s="192"/>
      <c r="C1788" s="192"/>
      <c r="D1788" s="192"/>
      <c r="E1788" s="192"/>
      <c r="F1788" s="192"/>
      <c r="G1788" s="184"/>
      <c r="H1788" s="192"/>
      <c r="I1788" s="192"/>
      <c r="J1788" s="184"/>
      <c r="K1788" s="192"/>
      <c r="L1788" s="192"/>
      <c r="M1788" s="192"/>
      <c r="N1788" s="192"/>
    </row>
    <row r="1789" spans="1:14" ht="21" customHeight="1">
      <c r="A1789" s="90" t="s">
        <v>437</v>
      </c>
      <c r="F1789" s="100" t="str">
        <f>開票立会人入力シート!D40</f>
        <v>田舎館村</v>
      </c>
      <c r="G1789" s="184"/>
      <c r="H1789" s="90" t="s">
        <v>438</v>
      </c>
      <c r="J1789" s="184"/>
      <c r="K1789" s="192"/>
      <c r="L1789" s="192"/>
      <c r="M1789" s="192"/>
      <c r="N1789" s="192"/>
    </row>
    <row r="1790" spans="1:14">
      <c r="A1790" s="192"/>
      <c r="B1790" s="192"/>
      <c r="C1790" s="192"/>
      <c r="D1790" s="192"/>
      <c r="E1790" s="192"/>
      <c r="F1790" s="192"/>
      <c r="G1790" s="184"/>
      <c r="H1790" s="192"/>
      <c r="I1790" s="192"/>
      <c r="J1790" s="184"/>
      <c r="K1790" s="192"/>
      <c r="L1790" s="192"/>
      <c r="M1790" s="192"/>
      <c r="N1790" s="192"/>
    </row>
    <row r="1792" spans="1:14">
      <c r="A1792" s="90" t="s">
        <v>431</v>
      </c>
    </row>
    <row r="1795" spans="1:14">
      <c r="B1795" s="444">
        <f>開票立会人入力シート!E40</f>
        <v>0</v>
      </c>
      <c r="C1795" s="444"/>
      <c r="D1795" s="444"/>
      <c r="E1795" s="444"/>
    </row>
    <row r="1798" spans="1:14" ht="21" customHeight="1">
      <c r="D1798" s="243"/>
      <c r="F1798" s="193" t="s">
        <v>854</v>
      </c>
      <c r="G1798" s="184" t="str">
        <f>入力シート!C2</f>
        <v>青森県第１区</v>
      </c>
      <c r="I1798" s="184"/>
      <c r="J1798" s="192" t="s">
        <v>413</v>
      </c>
      <c r="K1798" s="184"/>
      <c r="L1798" s="184"/>
      <c r="M1798" s="184"/>
      <c r="N1798" s="184"/>
    </row>
    <row r="1799" spans="1:14">
      <c r="B1799" s="113"/>
      <c r="C1799" s="113"/>
      <c r="E1799" s="193" t="s">
        <v>938</v>
      </c>
      <c r="F1799" s="184">
        <f>入力シート!C9</f>
        <v>0</v>
      </c>
      <c r="I1799" s="100"/>
      <c r="J1799" s="192" t="s">
        <v>175</v>
      </c>
    </row>
    <row r="1800" spans="1:14">
      <c r="B1800" s="113"/>
      <c r="C1800" s="241"/>
    </row>
    <row r="1801" spans="1:14" ht="21" customHeight="1">
      <c r="B1801" s="113"/>
      <c r="C1801" s="113"/>
      <c r="E1801" s="196" t="s">
        <v>939</v>
      </c>
      <c r="G1801" s="92"/>
      <c r="H1801" s="204">
        <f>入力シート!C18</f>
        <v>0</v>
      </c>
      <c r="I1801" s="184"/>
      <c r="J1801" s="184">
        <f>入力シート!C20</f>
        <v>0</v>
      </c>
      <c r="K1801" s="184"/>
      <c r="L1801" s="184"/>
      <c r="M1801" s="192"/>
    </row>
    <row r="1802" spans="1:14" s="192" customFormat="1">
      <c r="D1802" s="244"/>
      <c r="E1802" s="244"/>
      <c r="F1802" s="239"/>
      <c r="G1802" s="244"/>
      <c r="K1802" s="195"/>
      <c r="L1802" s="195"/>
    </row>
    <row r="1803" spans="1:14" s="192" customFormat="1">
      <c r="D1803" s="244"/>
      <c r="E1803" s="244"/>
      <c r="F1803" s="239"/>
      <c r="G1803" s="244"/>
      <c r="K1803" s="195"/>
      <c r="L1803" s="195"/>
    </row>
    <row r="1804" spans="1:14">
      <c r="B1804" s="550" t="str">
        <f>開票立会人入力シート!C40</f>
        <v>田舎館村</v>
      </c>
      <c r="C1804" s="550"/>
      <c r="D1804" s="109" t="s">
        <v>444</v>
      </c>
      <c r="E1804" s="92"/>
      <c r="F1804" s="93"/>
      <c r="G1804" s="92"/>
      <c r="H1804" s="99" t="s">
        <v>390</v>
      </c>
      <c r="J1804" s="100"/>
      <c r="L1804" s="100"/>
    </row>
    <row r="1805" spans="1:14">
      <c r="A1805" s="96"/>
    </row>
    <row r="1806" spans="1:14">
      <c r="A1806" s="96"/>
    </row>
    <row r="1807" spans="1:14">
      <c r="M1807" s="97"/>
    </row>
    <row r="1810" spans="1:14">
      <c r="A1810" s="113" t="s">
        <v>1037</v>
      </c>
    </row>
    <row r="1811" spans="1:14">
      <c r="A1811" s="113" t="s">
        <v>1038</v>
      </c>
      <c r="B1811" s="113"/>
      <c r="C1811" s="113"/>
      <c r="D1811" s="113"/>
      <c r="E1811" s="113"/>
      <c r="F1811" s="113"/>
      <c r="G1811" s="113"/>
      <c r="H1811" s="113"/>
      <c r="I1811" s="113"/>
      <c r="J1811" s="113"/>
      <c r="K1811" s="113"/>
      <c r="L1811" s="113"/>
      <c r="M1811" s="113"/>
      <c r="N1811" s="113"/>
    </row>
    <row r="1812" spans="1:14">
      <c r="A1812" s="113" t="s">
        <v>1039</v>
      </c>
      <c r="B1812" s="113"/>
      <c r="C1812" s="113"/>
      <c r="D1812" s="113"/>
      <c r="E1812" s="113"/>
      <c r="F1812" s="113"/>
      <c r="G1812" s="113"/>
      <c r="H1812" s="113"/>
      <c r="I1812" s="113"/>
      <c r="J1812" s="113"/>
      <c r="K1812" s="113"/>
      <c r="L1812" s="113"/>
      <c r="M1812" s="113"/>
      <c r="N1812" s="113"/>
    </row>
    <row r="1813" spans="1:14">
      <c r="A1813" s="113" t="s">
        <v>1040</v>
      </c>
      <c r="B1813" s="113"/>
      <c r="C1813" s="113"/>
      <c r="D1813" s="113"/>
      <c r="E1813" s="113"/>
      <c r="F1813" s="113"/>
      <c r="G1813" s="113"/>
      <c r="H1813" s="113"/>
      <c r="I1813" s="113"/>
      <c r="J1813" s="113"/>
      <c r="K1813" s="113"/>
      <c r="L1813" s="113"/>
      <c r="M1813" s="113"/>
      <c r="N1813" s="113"/>
    </row>
    <row r="1814" spans="1:14">
      <c r="N1814" s="193" t="s">
        <v>940</v>
      </c>
    </row>
    <row r="1818" spans="1:14" ht="28">
      <c r="A1818" s="539" t="s">
        <v>436</v>
      </c>
      <c r="B1818" s="539"/>
      <c r="C1818" s="539"/>
      <c r="D1818" s="539"/>
      <c r="E1818" s="539"/>
      <c r="F1818" s="539"/>
      <c r="G1818" s="539"/>
      <c r="H1818" s="539"/>
      <c r="I1818" s="539"/>
      <c r="J1818" s="539"/>
      <c r="K1818" s="539"/>
      <c r="L1818" s="539"/>
      <c r="M1818" s="539"/>
      <c r="N1818" s="539"/>
    </row>
    <row r="1822" spans="1:14">
      <c r="G1822" s="90" t="s">
        <v>426</v>
      </c>
    </row>
    <row r="1824" spans="1:14" ht="18" customHeight="1">
      <c r="G1824" s="90" t="s">
        <v>408</v>
      </c>
      <c r="H1824" s="101"/>
      <c r="I1824" s="547">
        <f>開票立会人入力シート!K41</f>
        <v>0</v>
      </c>
      <c r="J1824" s="547"/>
      <c r="K1824" s="547"/>
      <c r="L1824" s="547"/>
      <c r="M1824" s="547"/>
      <c r="N1824" s="547"/>
    </row>
    <row r="1825" spans="1:14" ht="18" customHeight="1">
      <c r="H1825" s="101"/>
      <c r="I1825" s="101"/>
      <c r="J1825" s="101"/>
      <c r="K1825" s="101"/>
    </row>
    <row r="1826" spans="1:14" ht="18" customHeight="1">
      <c r="G1826" s="90" t="s">
        <v>174</v>
      </c>
      <c r="H1826" s="101"/>
      <c r="I1826" s="100">
        <f>開票立会人入力シート!H41</f>
        <v>0</v>
      </c>
      <c r="J1826" s="101"/>
      <c r="K1826" s="100">
        <f>開票立会人入力シート!J41</f>
        <v>0</v>
      </c>
    </row>
    <row r="1827" spans="1:14" ht="18" customHeight="1">
      <c r="H1827" s="101"/>
      <c r="I1827" s="100"/>
      <c r="J1827" s="101"/>
      <c r="K1827" s="101"/>
    </row>
    <row r="1828" spans="1:14" ht="18" customHeight="1">
      <c r="G1828" s="90" t="s">
        <v>409</v>
      </c>
      <c r="I1828" s="100">
        <f>開票立会人入力シート!G41</f>
        <v>0</v>
      </c>
      <c r="J1828" s="100"/>
      <c r="K1828" s="100">
        <f>開票立会人入力シート!I41</f>
        <v>0</v>
      </c>
    </row>
    <row r="1829" spans="1:14">
      <c r="I1829" s="100"/>
      <c r="J1829" s="100"/>
      <c r="K1829" s="100"/>
    </row>
    <row r="1830" spans="1:14">
      <c r="H1830" s="102" t="s">
        <v>30</v>
      </c>
      <c r="I1830" s="548" t="e">
        <f>開票立会人入力シート!R41</f>
        <v>#VALUE!</v>
      </c>
      <c r="J1830" s="549"/>
      <c r="K1830" s="549"/>
      <c r="L1830" s="102" t="s">
        <v>429</v>
      </c>
      <c r="M1830" s="103"/>
    </row>
    <row r="1832" spans="1:14">
      <c r="A1832" s="192"/>
      <c r="B1832" s="192"/>
      <c r="C1832" s="192"/>
      <c r="D1832" s="192"/>
      <c r="E1832" s="192"/>
      <c r="F1832" s="192"/>
      <c r="G1832" s="184"/>
      <c r="H1832" s="192"/>
      <c r="I1832" s="192"/>
      <c r="J1832" s="192"/>
      <c r="K1832" s="192"/>
      <c r="L1832" s="192"/>
      <c r="M1832" s="192"/>
      <c r="N1832" s="192"/>
    </row>
    <row r="1834" spans="1:14">
      <c r="A1834" s="90" t="s">
        <v>427</v>
      </c>
      <c r="C1834" s="100" t="str">
        <f>入力シート!C1</f>
        <v>令和8年2月8日執行衆議院小選挙区選出議員選挙</v>
      </c>
    </row>
    <row r="1835" spans="1:14">
      <c r="C1835" s="191" t="str">
        <f>開票立会人入力シート!B30</f>
        <v>青森県第３区</v>
      </c>
      <c r="D1835" s="204"/>
    </row>
    <row r="1836" spans="1:14">
      <c r="C1836" s="100"/>
    </row>
    <row r="1837" spans="1:14">
      <c r="A1837" s="192"/>
      <c r="B1837" s="192"/>
      <c r="C1837" s="192"/>
      <c r="D1837" s="192"/>
      <c r="E1837" s="192"/>
      <c r="F1837" s="192"/>
      <c r="G1837" s="184"/>
      <c r="H1837" s="192"/>
      <c r="I1837" s="192"/>
      <c r="J1837" s="184"/>
      <c r="K1837" s="192"/>
      <c r="L1837" s="192"/>
      <c r="M1837" s="192"/>
      <c r="N1837" s="192"/>
    </row>
    <row r="1838" spans="1:14" ht="21" customHeight="1">
      <c r="A1838" s="90" t="s">
        <v>437</v>
      </c>
      <c r="F1838" s="100" t="str">
        <f>開票立会人入力シート!D41</f>
        <v>板柳町</v>
      </c>
      <c r="G1838" s="101"/>
      <c r="H1838" s="90" t="s">
        <v>438</v>
      </c>
      <c r="J1838" s="101"/>
    </row>
    <row r="1839" spans="1:14">
      <c r="A1839" s="192"/>
      <c r="B1839" s="192"/>
      <c r="C1839" s="192"/>
      <c r="D1839" s="192"/>
      <c r="E1839" s="192"/>
      <c r="F1839" s="192"/>
      <c r="G1839" s="184"/>
      <c r="H1839" s="192"/>
      <c r="I1839" s="192"/>
      <c r="J1839" s="184"/>
      <c r="K1839" s="192"/>
      <c r="L1839" s="192"/>
      <c r="M1839" s="192"/>
      <c r="N1839" s="192"/>
    </row>
    <row r="1841" spans="1:14">
      <c r="A1841" s="90" t="s">
        <v>431</v>
      </c>
    </row>
    <row r="1844" spans="1:14">
      <c r="B1844" s="444">
        <f>開票立会人入力シート!E41</f>
        <v>0</v>
      </c>
      <c r="C1844" s="444"/>
      <c r="D1844" s="444"/>
      <c r="E1844" s="444"/>
    </row>
    <row r="1847" spans="1:14" ht="21" customHeight="1">
      <c r="D1847" s="243"/>
      <c r="F1847" s="193" t="s">
        <v>854</v>
      </c>
      <c r="G1847" s="184" t="str">
        <f>入力シート!C2</f>
        <v>青森県第１区</v>
      </c>
      <c r="I1847" s="184"/>
      <c r="J1847" s="192" t="s">
        <v>413</v>
      </c>
      <c r="K1847" s="184"/>
      <c r="L1847" s="184"/>
      <c r="M1847" s="184"/>
      <c r="N1847" s="184"/>
    </row>
    <row r="1848" spans="1:14">
      <c r="B1848" s="113"/>
      <c r="C1848" s="113"/>
      <c r="E1848" s="193" t="s">
        <v>938</v>
      </c>
      <c r="F1848" s="184">
        <f>入力シート!C9</f>
        <v>0</v>
      </c>
      <c r="I1848" s="100"/>
      <c r="J1848" s="192" t="s">
        <v>175</v>
      </c>
    </row>
    <row r="1849" spans="1:14">
      <c r="B1849" s="113"/>
      <c r="C1849" s="241"/>
    </row>
    <row r="1850" spans="1:14" ht="21" customHeight="1">
      <c r="B1850" s="113"/>
      <c r="C1850" s="113"/>
      <c r="E1850" s="196" t="s">
        <v>939</v>
      </c>
      <c r="G1850" s="92"/>
      <c r="H1850" s="204">
        <f>入力シート!C18</f>
        <v>0</v>
      </c>
      <c r="I1850" s="184"/>
      <c r="J1850" s="184">
        <f>入力シート!C20</f>
        <v>0</v>
      </c>
      <c r="K1850" s="184"/>
      <c r="L1850" s="184"/>
      <c r="M1850" s="192"/>
    </row>
    <row r="1851" spans="1:14">
      <c r="A1851" s="192"/>
      <c r="B1851" s="192"/>
      <c r="C1851" s="192"/>
      <c r="D1851" s="244"/>
      <c r="E1851" s="244"/>
      <c r="F1851" s="239"/>
      <c r="G1851" s="244"/>
      <c r="H1851" s="192"/>
      <c r="I1851" s="192"/>
      <c r="J1851" s="192"/>
      <c r="K1851" s="195"/>
      <c r="L1851" s="195"/>
      <c r="M1851" s="192"/>
      <c r="N1851" s="192"/>
    </row>
    <row r="1852" spans="1:14">
      <c r="A1852" s="192"/>
      <c r="B1852" s="192"/>
      <c r="C1852" s="192"/>
      <c r="D1852" s="244"/>
      <c r="E1852" s="244"/>
      <c r="F1852" s="239"/>
      <c r="G1852" s="244"/>
      <c r="H1852" s="192"/>
      <c r="I1852" s="192"/>
      <c r="J1852" s="192"/>
      <c r="K1852" s="195"/>
      <c r="L1852" s="195"/>
      <c r="M1852" s="192"/>
      <c r="N1852" s="192"/>
    </row>
    <row r="1853" spans="1:14">
      <c r="B1853" s="550" t="str">
        <f>開票立会人入力シート!C41</f>
        <v>板柳町</v>
      </c>
      <c r="C1853" s="550"/>
      <c r="D1853" s="109" t="s">
        <v>444</v>
      </c>
      <c r="E1853" s="92"/>
      <c r="F1853" s="93"/>
      <c r="G1853" s="92"/>
      <c r="H1853" s="99" t="s">
        <v>390</v>
      </c>
      <c r="J1853" s="100"/>
      <c r="L1853" s="100"/>
    </row>
    <row r="1854" spans="1:14">
      <c r="A1854" s="96"/>
    </row>
    <row r="1855" spans="1:14">
      <c r="A1855" s="96"/>
    </row>
    <row r="1856" spans="1:14">
      <c r="M1856" s="97"/>
    </row>
    <row r="1859" spans="1:14">
      <c r="A1859" s="113" t="s">
        <v>1037</v>
      </c>
    </row>
    <row r="1860" spans="1:14">
      <c r="A1860" s="113" t="s">
        <v>1038</v>
      </c>
      <c r="B1860" s="113"/>
      <c r="C1860" s="113"/>
      <c r="D1860" s="113"/>
      <c r="E1860" s="113"/>
      <c r="F1860" s="113"/>
      <c r="G1860" s="113"/>
      <c r="H1860" s="113"/>
      <c r="I1860" s="113"/>
      <c r="J1860" s="113"/>
      <c r="K1860" s="113"/>
      <c r="L1860" s="113"/>
      <c r="M1860" s="113"/>
      <c r="N1860" s="113"/>
    </row>
    <row r="1861" spans="1:14">
      <c r="A1861" s="113" t="s">
        <v>1039</v>
      </c>
      <c r="B1861" s="113"/>
      <c r="C1861" s="113"/>
      <c r="D1861" s="113"/>
      <c r="E1861" s="113"/>
      <c r="F1861" s="113"/>
      <c r="G1861" s="113"/>
      <c r="H1861" s="113"/>
      <c r="I1861" s="113"/>
      <c r="J1861" s="113"/>
      <c r="K1861" s="113"/>
      <c r="L1861" s="113"/>
      <c r="M1861" s="113"/>
      <c r="N1861" s="113"/>
    </row>
    <row r="1862" spans="1:14">
      <c r="A1862" s="113" t="s">
        <v>1040</v>
      </c>
      <c r="B1862" s="113"/>
      <c r="C1862" s="113"/>
      <c r="D1862" s="113"/>
      <c r="E1862" s="113"/>
      <c r="F1862" s="113"/>
      <c r="G1862" s="113"/>
      <c r="H1862" s="113"/>
      <c r="I1862" s="113"/>
      <c r="J1862" s="113"/>
      <c r="K1862" s="113"/>
      <c r="L1862" s="113"/>
      <c r="M1862" s="113"/>
      <c r="N1862" s="113"/>
    </row>
    <row r="1863" spans="1:14">
      <c r="N1863" s="193" t="s">
        <v>940</v>
      </c>
    </row>
    <row r="1867" spans="1:14" ht="28">
      <c r="A1867" s="539" t="s">
        <v>436</v>
      </c>
      <c r="B1867" s="539"/>
      <c r="C1867" s="539"/>
      <c r="D1867" s="539"/>
      <c r="E1867" s="539"/>
      <c r="F1867" s="539"/>
      <c r="G1867" s="539"/>
      <c r="H1867" s="539"/>
      <c r="I1867" s="539"/>
      <c r="J1867" s="539"/>
      <c r="K1867" s="539"/>
      <c r="L1867" s="539"/>
      <c r="M1867" s="539"/>
      <c r="N1867" s="539"/>
    </row>
    <row r="1871" spans="1:14">
      <c r="G1871" s="90" t="s">
        <v>426</v>
      </c>
    </row>
    <row r="1873" spans="1:14" ht="18" customHeight="1">
      <c r="G1873" s="90" t="s">
        <v>408</v>
      </c>
      <c r="H1873" s="101"/>
      <c r="I1873" s="547">
        <f>開票立会人入力シート!K42</f>
        <v>0</v>
      </c>
      <c r="J1873" s="547"/>
      <c r="K1873" s="547"/>
      <c r="L1873" s="547"/>
      <c r="M1873" s="547"/>
      <c r="N1873" s="547"/>
    </row>
    <row r="1874" spans="1:14" ht="18" customHeight="1">
      <c r="H1874" s="101"/>
      <c r="I1874" s="101"/>
      <c r="J1874" s="101"/>
      <c r="K1874" s="101"/>
    </row>
    <row r="1875" spans="1:14" ht="18" customHeight="1">
      <c r="G1875" s="90" t="s">
        <v>174</v>
      </c>
      <c r="H1875" s="101"/>
      <c r="I1875" s="100">
        <f>開票立会人入力シート!H42</f>
        <v>0</v>
      </c>
      <c r="J1875" s="101"/>
      <c r="K1875" s="100">
        <f>開票立会人入力シート!J42</f>
        <v>0</v>
      </c>
    </row>
    <row r="1876" spans="1:14" ht="18" customHeight="1">
      <c r="H1876" s="101"/>
      <c r="I1876" s="100"/>
      <c r="J1876" s="101"/>
      <c r="K1876" s="101"/>
    </row>
    <row r="1877" spans="1:14" ht="18" customHeight="1">
      <c r="G1877" s="90" t="s">
        <v>409</v>
      </c>
      <c r="I1877" s="100">
        <f>開票立会人入力シート!G42</f>
        <v>0</v>
      </c>
      <c r="J1877" s="100"/>
      <c r="K1877" s="100">
        <f>開票立会人入力シート!I42</f>
        <v>0</v>
      </c>
    </row>
    <row r="1878" spans="1:14">
      <c r="I1878" s="100"/>
      <c r="J1878" s="100"/>
      <c r="K1878" s="100"/>
    </row>
    <row r="1879" spans="1:14">
      <c r="H1879" s="102" t="s">
        <v>30</v>
      </c>
      <c r="I1879" s="548" t="e">
        <f>開票立会人入力シート!R42</f>
        <v>#VALUE!</v>
      </c>
      <c r="J1879" s="549"/>
      <c r="K1879" s="549"/>
      <c r="L1879" s="102" t="s">
        <v>429</v>
      </c>
      <c r="M1879" s="103"/>
    </row>
    <row r="1881" spans="1:14">
      <c r="A1881" s="192"/>
      <c r="B1881" s="192"/>
      <c r="C1881" s="192"/>
      <c r="D1881" s="192"/>
      <c r="E1881" s="192"/>
      <c r="F1881" s="192"/>
      <c r="G1881" s="184"/>
      <c r="H1881" s="192"/>
      <c r="I1881" s="192"/>
      <c r="J1881" s="192"/>
      <c r="K1881" s="192"/>
      <c r="L1881" s="192"/>
      <c r="M1881" s="192"/>
      <c r="N1881" s="192"/>
    </row>
    <row r="1883" spans="1:14">
      <c r="A1883" s="90" t="s">
        <v>427</v>
      </c>
      <c r="C1883" s="100" t="str">
        <f>入力シート!C1</f>
        <v>令和8年2月8日執行衆議院小選挙区選出議員選挙</v>
      </c>
    </row>
    <row r="1884" spans="1:14">
      <c r="C1884" s="191" t="str">
        <f>開票立会人入力シート!B30</f>
        <v>青森県第３区</v>
      </c>
      <c r="D1884" s="204"/>
    </row>
    <row r="1885" spans="1:14">
      <c r="C1885" s="100"/>
    </row>
    <row r="1886" spans="1:14">
      <c r="A1886" s="192"/>
      <c r="B1886" s="192"/>
      <c r="C1886" s="192"/>
      <c r="D1886" s="192"/>
      <c r="E1886" s="192"/>
      <c r="F1886" s="192"/>
      <c r="G1886" s="184"/>
      <c r="H1886" s="192"/>
      <c r="I1886" s="192"/>
      <c r="J1886" s="184"/>
      <c r="K1886" s="192"/>
      <c r="L1886" s="192"/>
      <c r="M1886" s="192"/>
      <c r="N1886" s="192"/>
    </row>
    <row r="1887" spans="1:14" ht="21" customHeight="1">
      <c r="A1887" s="90" t="s">
        <v>437</v>
      </c>
      <c r="F1887" s="100" t="str">
        <f>開票立会人入力シート!D42</f>
        <v>鶴田町</v>
      </c>
      <c r="G1887" s="101"/>
      <c r="H1887" s="90" t="s">
        <v>438</v>
      </c>
      <c r="J1887" s="101"/>
    </row>
    <row r="1888" spans="1:14">
      <c r="A1888" s="192"/>
      <c r="B1888" s="192"/>
      <c r="C1888" s="192"/>
      <c r="D1888" s="192"/>
      <c r="E1888" s="192"/>
      <c r="F1888" s="192"/>
      <c r="G1888" s="184"/>
      <c r="H1888" s="192"/>
      <c r="I1888" s="192"/>
      <c r="J1888" s="184"/>
      <c r="K1888" s="192"/>
      <c r="L1888" s="192"/>
      <c r="M1888" s="192"/>
      <c r="N1888" s="192"/>
    </row>
    <row r="1890" spans="1:14">
      <c r="A1890" s="90" t="s">
        <v>431</v>
      </c>
    </row>
    <row r="1893" spans="1:14">
      <c r="B1893" s="444">
        <f>開票立会人入力シート!E42</f>
        <v>0</v>
      </c>
      <c r="C1893" s="444"/>
      <c r="D1893" s="444"/>
      <c r="E1893" s="444"/>
    </row>
    <row r="1896" spans="1:14" ht="21" customHeight="1">
      <c r="D1896" s="243"/>
      <c r="F1896" s="193" t="s">
        <v>854</v>
      </c>
      <c r="G1896" s="184" t="str">
        <f>入力シート!C2</f>
        <v>青森県第１区</v>
      </c>
      <c r="I1896" s="184"/>
      <c r="J1896" s="192" t="s">
        <v>413</v>
      </c>
      <c r="K1896" s="184"/>
      <c r="L1896" s="184"/>
      <c r="M1896" s="184"/>
      <c r="N1896" s="184"/>
    </row>
    <row r="1897" spans="1:14">
      <c r="B1897" s="113"/>
      <c r="C1897" s="113"/>
      <c r="E1897" s="193" t="s">
        <v>938</v>
      </c>
      <c r="F1897" s="184">
        <f>入力シート!C9</f>
        <v>0</v>
      </c>
      <c r="I1897" s="100"/>
      <c r="J1897" s="192" t="s">
        <v>175</v>
      </c>
    </row>
    <row r="1898" spans="1:14">
      <c r="B1898" s="113"/>
      <c r="C1898" s="241"/>
    </row>
    <row r="1899" spans="1:14" ht="21" customHeight="1">
      <c r="B1899" s="113"/>
      <c r="C1899" s="113"/>
      <c r="E1899" s="196" t="s">
        <v>939</v>
      </c>
      <c r="G1899" s="92"/>
      <c r="H1899" s="204">
        <f>入力シート!C18</f>
        <v>0</v>
      </c>
      <c r="I1899" s="184"/>
      <c r="J1899" s="184">
        <f>入力シート!C20</f>
        <v>0</v>
      </c>
      <c r="K1899" s="184"/>
      <c r="L1899" s="184"/>
      <c r="M1899" s="192"/>
    </row>
    <row r="1900" spans="1:14">
      <c r="A1900" s="192"/>
      <c r="B1900" s="192"/>
      <c r="C1900" s="192"/>
      <c r="D1900" s="244"/>
      <c r="E1900" s="244"/>
      <c r="F1900" s="239"/>
      <c r="G1900" s="244"/>
      <c r="H1900" s="192"/>
      <c r="I1900" s="192"/>
      <c r="J1900" s="192"/>
      <c r="K1900" s="195"/>
      <c r="L1900" s="195"/>
      <c r="M1900" s="192"/>
      <c r="N1900" s="192"/>
    </row>
    <row r="1901" spans="1:14">
      <c r="A1901" s="192"/>
      <c r="B1901" s="192"/>
      <c r="C1901" s="192"/>
      <c r="D1901" s="244"/>
      <c r="E1901" s="244"/>
      <c r="F1901" s="239"/>
      <c r="G1901" s="244"/>
      <c r="H1901" s="192"/>
      <c r="I1901" s="192"/>
      <c r="J1901" s="192"/>
      <c r="K1901" s="195"/>
      <c r="L1901" s="195"/>
      <c r="M1901" s="192"/>
      <c r="N1901" s="192"/>
    </row>
    <row r="1902" spans="1:14">
      <c r="B1902" s="550" t="str">
        <f>開票立会人入力シート!C42</f>
        <v>鶴田町</v>
      </c>
      <c r="C1902" s="550"/>
      <c r="D1902" s="109" t="s">
        <v>444</v>
      </c>
      <c r="E1902" s="92"/>
      <c r="F1902" s="93"/>
      <c r="G1902" s="92"/>
      <c r="H1902" s="99" t="s">
        <v>390</v>
      </c>
      <c r="J1902" s="100"/>
      <c r="L1902" s="100"/>
    </row>
    <row r="1903" spans="1:14">
      <c r="A1903" s="96"/>
    </row>
    <row r="1904" spans="1:14">
      <c r="A1904" s="96"/>
    </row>
    <row r="1905" spans="1:14">
      <c r="M1905" s="97"/>
    </row>
    <row r="1908" spans="1:14">
      <c r="A1908" s="113" t="s">
        <v>1037</v>
      </c>
    </row>
    <row r="1909" spans="1:14">
      <c r="A1909" s="113" t="s">
        <v>1038</v>
      </c>
      <c r="B1909" s="113"/>
      <c r="C1909" s="113"/>
      <c r="D1909" s="113"/>
      <c r="E1909" s="113"/>
      <c r="F1909" s="113"/>
      <c r="G1909" s="113"/>
      <c r="H1909" s="113"/>
      <c r="I1909" s="113"/>
      <c r="J1909" s="113"/>
      <c r="K1909" s="113"/>
      <c r="L1909" s="113"/>
      <c r="M1909" s="113"/>
      <c r="N1909" s="113"/>
    </row>
    <row r="1910" spans="1:14">
      <c r="A1910" s="113" t="s">
        <v>1039</v>
      </c>
      <c r="B1910" s="113"/>
      <c r="C1910" s="113"/>
      <c r="D1910" s="113"/>
      <c r="E1910" s="113"/>
      <c r="F1910" s="113"/>
      <c r="G1910" s="113"/>
      <c r="H1910" s="113"/>
      <c r="I1910" s="113"/>
      <c r="J1910" s="113"/>
      <c r="K1910" s="113"/>
      <c r="L1910" s="113"/>
      <c r="M1910" s="113"/>
      <c r="N1910" s="113"/>
    </row>
    <row r="1911" spans="1:14">
      <c r="A1911" s="113" t="s">
        <v>1040</v>
      </c>
      <c r="B1911" s="113"/>
      <c r="C1911" s="113"/>
      <c r="D1911" s="113"/>
      <c r="E1911" s="113"/>
      <c r="F1911" s="113"/>
      <c r="G1911" s="113"/>
      <c r="H1911" s="113"/>
      <c r="I1911" s="113"/>
      <c r="J1911" s="113"/>
      <c r="K1911" s="113"/>
      <c r="L1911" s="113"/>
      <c r="M1911" s="113"/>
      <c r="N1911" s="113"/>
    </row>
    <row r="1912" spans="1:14">
      <c r="N1912" s="193" t="s">
        <v>940</v>
      </c>
    </row>
    <row r="1916" spans="1:14" ht="28">
      <c r="A1916" s="539" t="s">
        <v>436</v>
      </c>
      <c r="B1916" s="539"/>
      <c r="C1916" s="539"/>
      <c r="D1916" s="539"/>
      <c r="E1916" s="539"/>
      <c r="F1916" s="539"/>
      <c r="G1916" s="539"/>
      <c r="H1916" s="539"/>
      <c r="I1916" s="539"/>
      <c r="J1916" s="539"/>
      <c r="K1916" s="539"/>
      <c r="L1916" s="539"/>
      <c r="M1916" s="539"/>
      <c r="N1916" s="539"/>
    </row>
    <row r="1920" spans="1:14">
      <c r="G1920" s="90" t="s">
        <v>426</v>
      </c>
    </row>
    <row r="1922" spans="1:14" ht="18" customHeight="1">
      <c r="G1922" s="90" t="s">
        <v>408</v>
      </c>
      <c r="H1922" s="101"/>
      <c r="I1922" s="547">
        <f>開票立会人入力シート!K43</f>
        <v>0</v>
      </c>
      <c r="J1922" s="547"/>
      <c r="K1922" s="547"/>
      <c r="L1922" s="547"/>
      <c r="M1922" s="547"/>
      <c r="N1922" s="547"/>
    </row>
    <row r="1923" spans="1:14" ht="18" customHeight="1">
      <c r="H1923" s="101"/>
      <c r="I1923" s="101"/>
      <c r="J1923" s="101"/>
      <c r="K1923" s="101"/>
    </row>
    <row r="1924" spans="1:14" ht="18" customHeight="1">
      <c r="G1924" s="90" t="s">
        <v>174</v>
      </c>
      <c r="H1924" s="101"/>
      <c r="I1924" s="100">
        <f>開票立会人入力シート!H43</f>
        <v>0</v>
      </c>
      <c r="J1924" s="101"/>
      <c r="K1924" s="100">
        <f>開票立会人入力シート!J43</f>
        <v>0</v>
      </c>
    </row>
    <row r="1925" spans="1:14" ht="18" customHeight="1">
      <c r="H1925" s="101"/>
      <c r="I1925" s="100"/>
      <c r="J1925" s="101"/>
      <c r="K1925" s="101"/>
    </row>
    <row r="1926" spans="1:14" ht="18" customHeight="1">
      <c r="G1926" s="90" t="s">
        <v>409</v>
      </c>
      <c r="I1926" s="100">
        <f>開票立会人入力シート!G43</f>
        <v>0</v>
      </c>
      <c r="J1926" s="100"/>
      <c r="K1926" s="100">
        <f>開票立会人入力シート!I43</f>
        <v>0</v>
      </c>
    </row>
    <row r="1927" spans="1:14">
      <c r="I1927" s="100"/>
      <c r="J1927" s="100"/>
      <c r="K1927" s="100"/>
    </row>
    <row r="1928" spans="1:14">
      <c r="H1928" s="102" t="s">
        <v>30</v>
      </c>
      <c r="I1928" s="548" t="e">
        <f>開票立会人入力シート!R43</f>
        <v>#VALUE!</v>
      </c>
      <c r="J1928" s="549"/>
      <c r="K1928" s="549"/>
      <c r="L1928" s="102" t="s">
        <v>429</v>
      </c>
      <c r="M1928" s="103"/>
    </row>
    <row r="1930" spans="1:14">
      <c r="A1930" s="192"/>
      <c r="B1930" s="192"/>
      <c r="C1930" s="192"/>
      <c r="D1930" s="192"/>
      <c r="E1930" s="192"/>
      <c r="F1930" s="192"/>
      <c r="G1930" s="184"/>
      <c r="H1930" s="192"/>
      <c r="I1930" s="192"/>
      <c r="J1930" s="192"/>
      <c r="K1930" s="192"/>
      <c r="L1930" s="192"/>
      <c r="M1930" s="192"/>
      <c r="N1930" s="192"/>
    </row>
    <row r="1932" spans="1:14">
      <c r="A1932" s="90" t="s">
        <v>427</v>
      </c>
      <c r="C1932" s="100" t="str">
        <f>入力シート!C1</f>
        <v>令和8年2月8日執行衆議院小選挙区選出議員選挙</v>
      </c>
    </row>
    <row r="1933" spans="1:14">
      <c r="C1933" s="191" t="str">
        <f>開票立会人入力シート!B30</f>
        <v>青森県第３区</v>
      </c>
      <c r="D1933" s="204"/>
    </row>
    <row r="1934" spans="1:14">
      <c r="C1934" s="100"/>
    </row>
    <row r="1935" spans="1:14">
      <c r="A1935" s="192"/>
      <c r="B1935" s="192"/>
      <c r="C1935" s="192"/>
      <c r="D1935" s="192"/>
      <c r="E1935" s="192"/>
      <c r="F1935" s="192"/>
      <c r="G1935" s="184"/>
      <c r="H1935" s="192"/>
      <c r="I1935" s="192"/>
      <c r="J1935" s="184"/>
      <c r="K1935" s="192"/>
      <c r="L1935" s="192"/>
      <c r="M1935" s="192"/>
      <c r="N1935" s="192"/>
    </row>
    <row r="1936" spans="1:14" ht="21" customHeight="1">
      <c r="A1936" s="90" t="s">
        <v>437</v>
      </c>
      <c r="F1936" s="100" t="str">
        <f>開票立会人入力シート!D43</f>
        <v>中泊町</v>
      </c>
      <c r="G1936" s="101"/>
      <c r="H1936" s="90" t="s">
        <v>438</v>
      </c>
      <c r="J1936" s="101"/>
    </row>
    <row r="1937" spans="1:14">
      <c r="A1937" s="192"/>
      <c r="B1937" s="192"/>
      <c r="C1937" s="192"/>
      <c r="D1937" s="192"/>
      <c r="E1937" s="192"/>
      <c r="F1937" s="192"/>
      <c r="G1937" s="184"/>
      <c r="H1937" s="192"/>
      <c r="I1937" s="192"/>
      <c r="J1937" s="184"/>
      <c r="K1937" s="192"/>
      <c r="L1937" s="192"/>
      <c r="M1937" s="192"/>
      <c r="N1937" s="192"/>
    </row>
    <row r="1939" spans="1:14">
      <c r="A1939" s="90" t="s">
        <v>431</v>
      </c>
    </row>
    <row r="1942" spans="1:14">
      <c r="B1942" s="444">
        <f>開票立会人入力シート!E43</f>
        <v>0</v>
      </c>
      <c r="C1942" s="444"/>
      <c r="D1942" s="444"/>
      <c r="E1942" s="444"/>
    </row>
    <row r="1945" spans="1:14" ht="21" customHeight="1">
      <c r="D1945" s="243"/>
      <c r="F1945" s="193" t="s">
        <v>854</v>
      </c>
      <c r="G1945" s="184" t="str">
        <f>入力シート!C2</f>
        <v>青森県第１区</v>
      </c>
      <c r="I1945" s="184"/>
      <c r="J1945" s="192" t="s">
        <v>413</v>
      </c>
      <c r="K1945" s="184"/>
      <c r="L1945" s="184"/>
      <c r="M1945" s="184"/>
      <c r="N1945" s="184"/>
    </row>
    <row r="1946" spans="1:14">
      <c r="B1946" s="113"/>
      <c r="C1946" s="113"/>
      <c r="E1946" s="193" t="s">
        <v>938</v>
      </c>
      <c r="F1946" s="184">
        <f>入力シート!C9</f>
        <v>0</v>
      </c>
      <c r="I1946" s="100"/>
      <c r="J1946" s="192" t="s">
        <v>175</v>
      </c>
    </row>
    <row r="1947" spans="1:14">
      <c r="B1947" s="113"/>
      <c r="C1947" s="241"/>
    </row>
    <row r="1948" spans="1:14" ht="21" customHeight="1">
      <c r="B1948" s="113"/>
      <c r="C1948" s="113"/>
      <c r="E1948" s="196" t="s">
        <v>939</v>
      </c>
      <c r="G1948" s="92"/>
      <c r="H1948" s="204">
        <f>入力シート!C18</f>
        <v>0</v>
      </c>
      <c r="I1948" s="184"/>
      <c r="J1948" s="184">
        <f>入力シート!C20</f>
        <v>0</v>
      </c>
      <c r="K1948" s="184"/>
      <c r="L1948" s="184"/>
      <c r="M1948" s="192"/>
    </row>
    <row r="1949" spans="1:14">
      <c r="A1949" s="192"/>
      <c r="B1949" s="192"/>
      <c r="C1949" s="192"/>
      <c r="D1949" s="244"/>
      <c r="E1949" s="244"/>
      <c r="F1949" s="239"/>
      <c r="G1949" s="244"/>
      <c r="H1949" s="192"/>
      <c r="I1949" s="192"/>
      <c r="J1949" s="192"/>
      <c r="K1949" s="195"/>
      <c r="L1949" s="195"/>
      <c r="M1949" s="192"/>
      <c r="N1949" s="192"/>
    </row>
    <row r="1950" spans="1:14">
      <c r="A1950" s="192"/>
      <c r="B1950" s="192"/>
      <c r="C1950" s="192"/>
      <c r="D1950" s="244"/>
      <c r="E1950" s="244"/>
      <c r="F1950" s="239"/>
      <c r="G1950" s="244"/>
      <c r="H1950" s="192"/>
      <c r="I1950" s="192"/>
      <c r="J1950" s="192"/>
      <c r="K1950" s="195"/>
      <c r="L1950" s="195"/>
      <c r="M1950" s="192"/>
      <c r="N1950" s="192"/>
    </row>
    <row r="1951" spans="1:14">
      <c r="B1951" s="550" t="str">
        <f>開票立会人入力シート!C43</f>
        <v>中泊町</v>
      </c>
      <c r="C1951" s="550"/>
      <c r="D1951" s="109" t="s">
        <v>444</v>
      </c>
      <c r="E1951" s="92"/>
      <c r="F1951" s="93"/>
      <c r="G1951" s="92"/>
      <c r="H1951" s="99" t="s">
        <v>390</v>
      </c>
      <c r="J1951" s="100"/>
      <c r="L1951" s="100"/>
    </row>
    <row r="1952" spans="1:14">
      <c r="A1952" s="96"/>
    </row>
    <row r="1953" spans="1:14">
      <c r="A1953" s="96"/>
    </row>
    <row r="1954" spans="1:14">
      <c r="M1954" s="97"/>
    </row>
    <row r="1957" spans="1:14">
      <c r="A1957" s="113" t="s">
        <v>1037</v>
      </c>
    </row>
    <row r="1958" spans="1:14">
      <c r="A1958" s="113" t="s">
        <v>1038</v>
      </c>
      <c r="B1958" s="113"/>
      <c r="C1958" s="113"/>
      <c r="D1958" s="113"/>
      <c r="E1958" s="113"/>
      <c r="F1958" s="113"/>
      <c r="G1958" s="113"/>
      <c r="H1958" s="113"/>
      <c r="I1958" s="113"/>
      <c r="J1958" s="113"/>
      <c r="K1958" s="113"/>
      <c r="L1958" s="113"/>
      <c r="M1958" s="113"/>
      <c r="N1958" s="113"/>
    </row>
    <row r="1959" spans="1:14">
      <c r="A1959" s="113" t="s">
        <v>1039</v>
      </c>
      <c r="B1959" s="113"/>
      <c r="C1959" s="113"/>
      <c r="D1959" s="113"/>
      <c r="E1959" s="113"/>
      <c r="F1959" s="113"/>
      <c r="G1959" s="113"/>
      <c r="H1959" s="113"/>
      <c r="I1959" s="113"/>
      <c r="J1959" s="113"/>
      <c r="K1959" s="113"/>
      <c r="L1959" s="113"/>
      <c r="M1959" s="113"/>
      <c r="N1959" s="113"/>
    </row>
    <row r="1960" spans="1:14">
      <c r="A1960" s="113" t="s">
        <v>1040</v>
      </c>
      <c r="B1960" s="113"/>
      <c r="C1960" s="113"/>
      <c r="D1960" s="113"/>
      <c r="E1960" s="113"/>
      <c r="F1960" s="113"/>
      <c r="G1960" s="113"/>
      <c r="H1960" s="113"/>
      <c r="I1960" s="113"/>
      <c r="J1960" s="113"/>
      <c r="K1960" s="113"/>
      <c r="L1960" s="113"/>
      <c r="M1960" s="113"/>
      <c r="N1960" s="113"/>
    </row>
    <row r="1961" spans="1:14">
      <c r="A1961" s="96"/>
    </row>
    <row r="1962" spans="1:14">
      <c r="M1962" s="97"/>
    </row>
  </sheetData>
  <mergeCells count="200">
    <mergeCell ref="I991:N991"/>
    <mergeCell ref="I899:K899"/>
    <mergeCell ref="I1046:K1046"/>
    <mergeCell ref="B1060:E1060"/>
    <mergeCell ref="A1083:N1083"/>
    <mergeCell ref="I1089:N1089"/>
    <mergeCell ref="B1207:E1207"/>
    <mergeCell ref="I1389:K1389"/>
    <mergeCell ref="A1475:N1475"/>
    <mergeCell ref="B1452:E1452"/>
    <mergeCell ref="B1403:E1403"/>
    <mergeCell ref="I1138:N1138"/>
    <mergeCell ref="I1144:K1144"/>
    <mergeCell ref="B1158:E1158"/>
    <mergeCell ref="B1167:C1167"/>
    <mergeCell ref="I1340:K1340"/>
    <mergeCell ref="A1279:N1279"/>
    <mergeCell ref="A1132:N1132"/>
    <mergeCell ref="A1230:N1230"/>
    <mergeCell ref="I1236:N1236"/>
    <mergeCell ref="I1242:K1242"/>
    <mergeCell ref="I1291:K1291"/>
    <mergeCell ref="B1354:E1354"/>
    <mergeCell ref="B1412:C1412"/>
    <mergeCell ref="B1363:C1363"/>
    <mergeCell ref="B1461:C1461"/>
    <mergeCell ref="B1314:C1314"/>
    <mergeCell ref="A1328:N1328"/>
    <mergeCell ref="I1481:N1481"/>
    <mergeCell ref="I1487:K1487"/>
    <mergeCell ref="A1377:N1377"/>
    <mergeCell ref="I1383:N1383"/>
    <mergeCell ref="A5:N5"/>
    <mergeCell ref="I17:K17"/>
    <mergeCell ref="B31:E31"/>
    <mergeCell ref="B80:E80"/>
    <mergeCell ref="A985:N985"/>
    <mergeCell ref="B962:E962"/>
    <mergeCell ref="B775:C775"/>
    <mergeCell ref="I948:K948"/>
    <mergeCell ref="B971:C971"/>
    <mergeCell ref="I11:N11"/>
    <mergeCell ref="B922:C922"/>
    <mergeCell ref="A936:N936"/>
    <mergeCell ref="I942:N942"/>
    <mergeCell ref="I158:N158"/>
    <mergeCell ref="I109:N109"/>
    <mergeCell ref="I60:N60"/>
    <mergeCell ref="B40:C40"/>
    <mergeCell ref="B89:C89"/>
    <mergeCell ref="I115:K115"/>
    <mergeCell ref="A103:N103"/>
    <mergeCell ref="A397:N397"/>
    <mergeCell ref="I605:K605"/>
    <mergeCell ref="B677:C677"/>
    <mergeCell ref="A691:N691"/>
    <mergeCell ref="A642:N642"/>
    <mergeCell ref="I648:N648"/>
    <mergeCell ref="B619:E619"/>
    <mergeCell ref="I654:K654"/>
    <mergeCell ref="B530:C530"/>
    <mergeCell ref="A544:N544"/>
    <mergeCell ref="A593:N593"/>
    <mergeCell ref="B668:E668"/>
    <mergeCell ref="I599:N599"/>
    <mergeCell ref="I213:K213"/>
    <mergeCell ref="B227:E227"/>
    <mergeCell ref="B236:C236"/>
    <mergeCell ref="A250:N250"/>
    <mergeCell ref="I256:N256"/>
    <mergeCell ref="I207:N207"/>
    <mergeCell ref="I360:K360"/>
    <mergeCell ref="B374:E374"/>
    <mergeCell ref="B383:C383"/>
    <mergeCell ref="I262:K262"/>
    <mergeCell ref="B276:E276"/>
    <mergeCell ref="B285:C285"/>
    <mergeCell ref="A299:N299"/>
    <mergeCell ref="I305:N305"/>
    <mergeCell ref="I311:K311"/>
    <mergeCell ref="B325:E325"/>
    <mergeCell ref="B334:C334"/>
    <mergeCell ref="A348:N348"/>
    <mergeCell ref="I354:N354"/>
    <mergeCell ref="A54:N54"/>
    <mergeCell ref="I66:K66"/>
    <mergeCell ref="B138:C138"/>
    <mergeCell ref="A152:N152"/>
    <mergeCell ref="I164:K164"/>
    <mergeCell ref="B129:E129"/>
    <mergeCell ref="B178:E178"/>
    <mergeCell ref="B187:C187"/>
    <mergeCell ref="A201:N201"/>
    <mergeCell ref="B1951:C1951"/>
    <mergeCell ref="B1902:C1902"/>
    <mergeCell ref="B1853:C1853"/>
    <mergeCell ref="A1867:N1867"/>
    <mergeCell ref="I1873:N1873"/>
    <mergeCell ref="I1879:K1879"/>
    <mergeCell ref="I1928:K1928"/>
    <mergeCell ref="B1893:E1893"/>
    <mergeCell ref="B1942:E1942"/>
    <mergeCell ref="A1916:N1916"/>
    <mergeCell ref="I1922:N1922"/>
    <mergeCell ref="I1677:N1677"/>
    <mergeCell ref="B815:E815"/>
    <mergeCell ref="B864:E864"/>
    <mergeCell ref="B1844:E1844"/>
    <mergeCell ref="I1824:N1824"/>
    <mergeCell ref="I1830:K1830"/>
    <mergeCell ref="B1755:C1755"/>
    <mergeCell ref="I1683:K1683"/>
    <mergeCell ref="B1804:C1804"/>
    <mergeCell ref="A1818:N1818"/>
    <mergeCell ref="B1746:E1746"/>
    <mergeCell ref="B1795:E1795"/>
    <mergeCell ref="A1622:N1622"/>
    <mergeCell ref="I1628:N1628"/>
    <mergeCell ref="I1634:K1634"/>
    <mergeCell ref="B1657:C1657"/>
    <mergeCell ref="A1769:N1769"/>
    <mergeCell ref="B1648:E1648"/>
    <mergeCell ref="A1573:N1573"/>
    <mergeCell ref="I1579:N1579"/>
    <mergeCell ref="B913:E913"/>
    <mergeCell ref="A838:N838"/>
    <mergeCell ref="I1775:N1775"/>
    <mergeCell ref="B1501:E1501"/>
    <mergeCell ref="I1781:K1781"/>
    <mergeCell ref="I801:K801"/>
    <mergeCell ref="B824:C824"/>
    <mergeCell ref="B481:C481"/>
    <mergeCell ref="A495:N495"/>
    <mergeCell ref="B766:E766"/>
    <mergeCell ref="A789:N789"/>
    <mergeCell ref="I795:N795"/>
    <mergeCell ref="B1697:E1697"/>
    <mergeCell ref="B628:C628"/>
    <mergeCell ref="I550:N550"/>
    <mergeCell ref="I556:K556"/>
    <mergeCell ref="B579:C579"/>
    <mergeCell ref="I697:N697"/>
    <mergeCell ref="I703:K703"/>
    <mergeCell ref="B726:C726"/>
    <mergeCell ref="A740:N740"/>
    <mergeCell ref="I746:N746"/>
    <mergeCell ref="I752:K752"/>
    <mergeCell ref="B717:E717"/>
    <mergeCell ref="I844:N844"/>
    <mergeCell ref="I850:K850"/>
    <mergeCell ref="B873:C873"/>
    <mergeCell ref="I1732:K1732"/>
    <mergeCell ref="B1706:C1706"/>
    <mergeCell ref="B423:E423"/>
    <mergeCell ref="B472:E472"/>
    <mergeCell ref="B521:E521"/>
    <mergeCell ref="B570:E570"/>
    <mergeCell ref="I501:N501"/>
    <mergeCell ref="A446:N446"/>
    <mergeCell ref="I452:N452"/>
    <mergeCell ref="B1510:C1510"/>
    <mergeCell ref="B432:C432"/>
    <mergeCell ref="A887:N887"/>
    <mergeCell ref="I893:N893"/>
    <mergeCell ref="A1426:N1426"/>
    <mergeCell ref="I1432:N1432"/>
    <mergeCell ref="I1438:K1438"/>
    <mergeCell ref="I997:K997"/>
    <mergeCell ref="B1020:C1020"/>
    <mergeCell ref="A1034:N1034"/>
    <mergeCell ref="I1040:N1040"/>
    <mergeCell ref="B1011:E1011"/>
    <mergeCell ref="B1305:E1305"/>
    <mergeCell ref="I1334:N1334"/>
    <mergeCell ref="I1285:N1285"/>
    <mergeCell ref="A1671:N1671"/>
    <mergeCell ref="I403:N403"/>
    <mergeCell ref="A1720:N1720"/>
    <mergeCell ref="I458:K458"/>
    <mergeCell ref="I507:K507"/>
    <mergeCell ref="B1608:C1608"/>
    <mergeCell ref="I1726:N1726"/>
    <mergeCell ref="A1524:N1524"/>
    <mergeCell ref="I1530:N1530"/>
    <mergeCell ref="I1536:K1536"/>
    <mergeCell ref="B1559:C1559"/>
    <mergeCell ref="I409:K409"/>
    <mergeCell ref="B1599:E1599"/>
    <mergeCell ref="I1585:K1585"/>
    <mergeCell ref="B1118:C1118"/>
    <mergeCell ref="A1181:N1181"/>
    <mergeCell ref="I1187:N1187"/>
    <mergeCell ref="I1193:K1193"/>
    <mergeCell ref="B1550:E1550"/>
    <mergeCell ref="B1216:C1216"/>
    <mergeCell ref="B1265:C1265"/>
    <mergeCell ref="B1256:E1256"/>
    <mergeCell ref="B1109:E1109"/>
    <mergeCell ref="B1069:C1069"/>
    <mergeCell ref="I1095:K1095"/>
  </mergeCells>
  <phoneticPr fontId="3"/>
  <pageMargins left="0.78700000000000003" right="0.78700000000000003" top="0.98399999999999999" bottom="0.98399999999999999" header="0.51200000000000001" footer="0.51200000000000001"/>
  <pageSetup paperSize="9" scale="99" orientation="portrait" horizontalDpi="200" verticalDpi="200" r:id="rId1"/>
  <headerFooter alignWithMargins="0"/>
  <rowBreaks count="39" manualBreakCount="39">
    <brk id="49" max="13" man="1"/>
    <brk id="98" max="13" man="1"/>
    <brk id="147" max="13" man="1"/>
    <brk id="196" max="13" man="1"/>
    <brk id="245" max="13" man="1"/>
    <brk id="294" max="13" man="1"/>
    <brk id="343" max="13" man="1"/>
    <brk id="392" max="13" man="1"/>
    <brk id="441" max="13" man="1"/>
    <brk id="490" max="13" man="1"/>
    <brk id="539" max="13" man="1"/>
    <brk id="588" max="13" man="1"/>
    <brk id="637" max="13" man="1"/>
    <brk id="686" max="13" man="1"/>
    <brk id="735" max="13" man="1"/>
    <brk id="784" max="13" man="1"/>
    <brk id="833" max="13" man="1"/>
    <brk id="882" max="13" man="1"/>
    <brk id="931" max="13" man="1"/>
    <brk id="980" max="13" man="1"/>
    <brk id="1029" max="13" man="1"/>
    <brk id="1078" max="13" man="1"/>
    <brk id="1127" max="13" man="1"/>
    <brk id="1176" max="13" man="1"/>
    <brk id="1225" max="13" man="1"/>
    <brk id="1274" max="13" man="1"/>
    <brk id="1323" max="13" man="1"/>
    <brk id="1372" max="13" man="1"/>
    <brk id="1421" max="13" man="1"/>
    <brk id="1470" max="13" man="1"/>
    <brk id="1519" max="13" man="1"/>
    <brk id="1568" max="13" man="1"/>
    <brk id="1617" max="13" man="1"/>
    <brk id="1666" max="13" man="1"/>
    <brk id="1715" max="13" man="1"/>
    <brk id="1764" max="13" man="1"/>
    <brk id="1813" max="13" man="1"/>
    <brk id="1862" max="13" man="1"/>
    <brk id="1911" max="1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520"/>
  <sheetViews>
    <sheetView showZeros="0" view="pageBreakPreview" zoomScaleNormal="100" zoomScaleSheetLayoutView="100" workbookViewId="0">
      <selection activeCell="U11" sqref="U11"/>
    </sheetView>
  </sheetViews>
  <sheetFormatPr defaultColWidth="5.90625" defaultRowHeight="21" customHeight="1"/>
  <cols>
    <col min="1" max="14" width="5.90625" style="90" customWidth="1"/>
    <col min="15" max="16384" width="5.90625" style="90"/>
  </cols>
  <sheetData>
    <row r="1" spans="1:15" ht="21" customHeight="1">
      <c r="O1" s="193" t="s">
        <v>942</v>
      </c>
    </row>
    <row r="5" spans="1:15" ht="21" customHeight="1">
      <c r="A5" s="528" t="s">
        <v>433</v>
      </c>
      <c r="B5" s="528"/>
      <c r="C5" s="528"/>
      <c r="D5" s="528"/>
      <c r="E5" s="528"/>
      <c r="F5" s="528"/>
      <c r="G5" s="528"/>
      <c r="H5" s="528"/>
      <c r="I5" s="528"/>
      <c r="J5" s="528"/>
      <c r="K5" s="528"/>
      <c r="L5" s="528"/>
      <c r="M5" s="528"/>
      <c r="N5" s="528"/>
    </row>
    <row r="10" spans="1:15" ht="21" customHeight="1">
      <c r="A10" s="537">
        <f>入力シート!$G$1</f>
        <v>46061</v>
      </c>
      <c r="B10" s="538"/>
      <c r="C10" s="538"/>
      <c r="D10" s="532" t="s">
        <v>1222</v>
      </c>
      <c r="E10" s="535"/>
      <c r="F10" s="535"/>
      <c r="G10" s="535"/>
      <c r="H10" s="535"/>
      <c r="I10" s="535"/>
      <c r="J10" s="535"/>
      <c r="K10" s="535"/>
      <c r="L10" s="184" t="str">
        <f>開票立会人入力シート!B4</f>
        <v>青森県第１区</v>
      </c>
      <c r="M10" s="184"/>
      <c r="N10" s="184"/>
      <c r="O10" s="192" t="s">
        <v>576</v>
      </c>
    </row>
    <row r="11" spans="1:15" ht="9" customHeight="1">
      <c r="A11" s="192"/>
      <c r="N11" s="192"/>
    </row>
    <row r="12" spans="1:15" ht="21" customHeight="1">
      <c r="A12" s="192" t="s">
        <v>841</v>
      </c>
      <c r="H12" s="104"/>
      <c r="J12" s="104"/>
      <c r="K12" s="104"/>
    </row>
    <row r="13" spans="1:15" ht="21" customHeight="1">
      <c r="H13" s="104"/>
      <c r="J13" s="104"/>
    </row>
    <row r="16" spans="1:15" ht="21" customHeight="1">
      <c r="B16" s="444">
        <f>開票立会人入力シート!F4</f>
        <v>0</v>
      </c>
      <c r="C16" s="444"/>
      <c r="D16" s="444"/>
      <c r="E16" s="444"/>
    </row>
    <row r="17" spans="2:12" ht="21" customHeight="1">
      <c r="B17" s="98"/>
      <c r="C17" s="105"/>
      <c r="D17" s="105"/>
    </row>
    <row r="18" spans="2:12" ht="21" customHeight="1">
      <c r="B18" s="98"/>
      <c r="C18" s="105"/>
      <c r="D18" s="105"/>
    </row>
    <row r="19" spans="2:12" ht="21" customHeight="1">
      <c r="B19" s="98"/>
      <c r="C19" s="105"/>
      <c r="D19" s="105"/>
    </row>
    <row r="20" spans="2:12" ht="21" customHeight="1">
      <c r="B20" s="98"/>
      <c r="C20" s="105"/>
      <c r="D20" s="105"/>
    </row>
    <row r="21" spans="2:12" ht="21" customHeight="1">
      <c r="B21" s="98"/>
      <c r="C21" s="105"/>
      <c r="D21" s="105"/>
      <c r="F21" s="90" t="s">
        <v>408</v>
      </c>
      <c r="H21" s="184">
        <f>開票立会人入力シート!K4</f>
        <v>0</v>
      </c>
    </row>
    <row r="22" spans="2:12" ht="21" customHeight="1">
      <c r="B22" s="98"/>
      <c r="C22" s="105"/>
      <c r="D22" s="105"/>
    </row>
    <row r="23" spans="2:12" ht="21" customHeight="1">
      <c r="B23" s="98"/>
      <c r="C23" s="105"/>
      <c r="D23" s="105"/>
    </row>
    <row r="24" spans="2:12" ht="21" customHeight="1">
      <c r="B24" s="98"/>
      <c r="C24" s="105"/>
      <c r="D24" s="105"/>
    </row>
    <row r="25" spans="2:12" ht="21" customHeight="1">
      <c r="B25" s="98"/>
      <c r="C25" s="105"/>
      <c r="D25" s="105"/>
    </row>
    <row r="26" spans="2:12" ht="21" customHeight="1">
      <c r="B26" s="98"/>
      <c r="C26" s="105"/>
      <c r="D26" s="105"/>
      <c r="F26" s="90" t="s">
        <v>409</v>
      </c>
      <c r="H26" s="501">
        <f>開票立会人入力シート!G4</f>
        <v>0</v>
      </c>
      <c r="I26" s="501"/>
      <c r="J26" s="501">
        <f>開票立会人入力シート!I4</f>
        <v>0</v>
      </c>
      <c r="K26" s="501"/>
      <c r="L26" s="94"/>
    </row>
    <row r="27" spans="2:12" ht="21" customHeight="1">
      <c r="B27" s="98"/>
      <c r="C27" s="105"/>
      <c r="D27" s="105"/>
    </row>
    <row r="28" spans="2:12" ht="21" customHeight="1">
      <c r="B28" s="98"/>
      <c r="C28" s="105"/>
      <c r="D28" s="105"/>
    </row>
    <row r="29" spans="2:12" ht="21" customHeight="1">
      <c r="B29" s="98"/>
      <c r="C29" s="105"/>
      <c r="D29" s="105"/>
    </row>
    <row r="30" spans="2:12" ht="21" customHeight="1">
      <c r="K30" s="184"/>
      <c r="L30" s="184"/>
    </row>
    <row r="31" spans="2:12" ht="21" customHeight="1">
      <c r="B31" s="196" t="s">
        <v>413</v>
      </c>
      <c r="D31" s="101"/>
      <c r="E31" s="184">
        <f>入力シート!C18</f>
        <v>0</v>
      </c>
      <c r="F31" s="184"/>
      <c r="G31" s="184">
        <f>入力シート!C20</f>
        <v>0</v>
      </c>
      <c r="I31" s="195" t="s">
        <v>390</v>
      </c>
      <c r="J31" s="192"/>
      <c r="K31" s="192"/>
      <c r="L31" s="192"/>
    </row>
    <row r="32" spans="2:12" ht="21" customHeight="1">
      <c r="B32" s="192"/>
      <c r="D32" s="92"/>
      <c r="E32" s="244"/>
      <c r="F32" s="239"/>
      <c r="G32" s="244"/>
      <c r="H32" s="192"/>
      <c r="I32" s="192"/>
      <c r="J32" s="192"/>
      <c r="K32" s="192"/>
      <c r="L32" s="192"/>
    </row>
    <row r="33" spans="1:15" ht="21" customHeight="1">
      <c r="B33" s="196"/>
      <c r="D33" s="92"/>
      <c r="E33" s="244"/>
      <c r="F33" s="239"/>
      <c r="G33" s="244"/>
      <c r="I33" s="184"/>
      <c r="J33" s="184"/>
      <c r="K33" s="184"/>
    </row>
    <row r="34" spans="1:15" ht="21" customHeight="1">
      <c r="D34" s="92"/>
      <c r="E34" s="92"/>
      <c r="F34" s="93"/>
      <c r="G34" s="92"/>
      <c r="I34" s="94"/>
      <c r="J34" s="94"/>
      <c r="K34" s="94"/>
      <c r="L34" s="94"/>
    </row>
    <row r="35" spans="1:15" ht="21" customHeight="1">
      <c r="D35" s="92"/>
      <c r="E35" s="92"/>
      <c r="F35" s="93"/>
      <c r="G35" s="92"/>
      <c r="I35" s="94"/>
      <c r="J35" s="94"/>
      <c r="K35" s="95"/>
      <c r="L35" s="95"/>
    </row>
    <row r="36" spans="1:15" ht="21" customHeight="1">
      <c r="D36" s="92"/>
      <c r="E36" s="92"/>
      <c r="F36" s="93"/>
      <c r="G36" s="92"/>
      <c r="I36" s="94"/>
      <c r="J36" s="94"/>
      <c r="K36" s="95"/>
      <c r="L36" s="95"/>
    </row>
    <row r="37" spans="1:15" ht="21" customHeight="1">
      <c r="D37" s="92"/>
      <c r="E37" s="92"/>
      <c r="F37" s="93"/>
      <c r="G37" s="92"/>
      <c r="I37" s="94"/>
      <c r="J37" s="94"/>
      <c r="K37" s="95"/>
      <c r="L37" s="95"/>
    </row>
    <row r="38" spans="1:15" ht="21" customHeight="1">
      <c r="D38" s="92"/>
      <c r="E38" s="92"/>
      <c r="F38" s="93"/>
      <c r="G38" s="92"/>
      <c r="I38" s="94"/>
      <c r="J38" s="94"/>
      <c r="K38" s="95"/>
      <c r="L38" s="95"/>
    </row>
    <row r="39" spans="1:15" ht="21" customHeight="1">
      <c r="O39" s="193" t="s">
        <v>942</v>
      </c>
    </row>
    <row r="43" spans="1:15" ht="21" customHeight="1">
      <c r="A43" s="528" t="s">
        <v>433</v>
      </c>
      <c r="B43" s="528"/>
      <c r="C43" s="528"/>
      <c r="D43" s="528"/>
      <c r="E43" s="528"/>
      <c r="F43" s="528"/>
      <c r="G43" s="528"/>
      <c r="H43" s="528"/>
      <c r="I43" s="528"/>
      <c r="J43" s="528"/>
      <c r="K43" s="528"/>
      <c r="L43" s="528"/>
      <c r="M43" s="528"/>
      <c r="N43" s="528"/>
    </row>
    <row r="48" spans="1:15" ht="21" customHeight="1">
      <c r="A48" s="537">
        <f>入力シート!$G$1</f>
        <v>46061</v>
      </c>
      <c r="B48" s="538"/>
      <c r="C48" s="538"/>
      <c r="D48" s="532" t="s">
        <v>1222</v>
      </c>
      <c r="E48" s="535"/>
      <c r="F48" s="535"/>
      <c r="G48" s="535"/>
      <c r="H48" s="535"/>
      <c r="I48" s="535"/>
      <c r="J48" s="535"/>
      <c r="K48" s="535"/>
      <c r="L48" s="184" t="str">
        <f>開票立会人入力シート!B4</f>
        <v>青森県第１区</v>
      </c>
      <c r="M48" s="184"/>
      <c r="N48" s="184"/>
      <c r="O48" s="192" t="s">
        <v>576</v>
      </c>
    </row>
    <row r="49" spans="1:14" ht="9" customHeight="1">
      <c r="A49" s="192"/>
      <c r="N49" s="192"/>
    </row>
    <row r="50" spans="1:14" ht="21" customHeight="1">
      <c r="A50" s="192" t="s">
        <v>841</v>
      </c>
      <c r="H50" s="104"/>
      <c r="J50" s="104"/>
      <c r="K50" s="104"/>
    </row>
    <row r="51" spans="1:14" ht="21" customHeight="1">
      <c r="H51" s="104"/>
      <c r="J51" s="104"/>
    </row>
    <row r="54" spans="1:14" ht="21" customHeight="1">
      <c r="B54" s="444">
        <f>開票立会人入力シート!F5</f>
        <v>0</v>
      </c>
      <c r="C54" s="444"/>
      <c r="D54" s="444"/>
      <c r="E54" s="444"/>
    </row>
    <row r="55" spans="1:14" ht="21" customHeight="1">
      <c r="B55" s="98"/>
      <c r="C55" s="105"/>
      <c r="D55" s="105"/>
    </row>
    <row r="56" spans="1:14" ht="21" customHeight="1">
      <c r="B56" s="98"/>
      <c r="C56" s="105"/>
      <c r="D56" s="105"/>
    </row>
    <row r="57" spans="1:14" ht="21" customHeight="1">
      <c r="B57" s="98"/>
      <c r="C57" s="105"/>
      <c r="D57" s="105"/>
    </row>
    <row r="58" spans="1:14" ht="21" customHeight="1">
      <c r="B58" s="98"/>
      <c r="C58" s="105"/>
      <c r="D58" s="105"/>
    </row>
    <row r="59" spans="1:14" ht="21" customHeight="1">
      <c r="B59" s="98"/>
      <c r="C59" s="105"/>
      <c r="D59" s="105"/>
      <c r="F59" s="90" t="s">
        <v>408</v>
      </c>
      <c r="H59" s="184">
        <f>開票立会人入力シート!K5</f>
        <v>0</v>
      </c>
    </row>
    <row r="60" spans="1:14" ht="21" customHeight="1">
      <c r="B60" s="98"/>
      <c r="C60" s="105"/>
      <c r="D60" s="105"/>
    </row>
    <row r="61" spans="1:14" ht="21" customHeight="1">
      <c r="B61" s="98"/>
      <c r="C61" s="105"/>
      <c r="D61" s="105"/>
    </row>
    <row r="62" spans="1:14" ht="21" customHeight="1">
      <c r="B62" s="98"/>
      <c r="C62" s="105"/>
      <c r="D62" s="105"/>
    </row>
    <row r="63" spans="1:14" ht="21" customHeight="1">
      <c r="B63" s="98"/>
      <c r="C63" s="105"/>
      <c r="D63" s="105"/>
    </row>
    <row r="64" spans="1:14" ht="21" customHeight="1">
      <c r="B64" s="98"/>
      <c r="C64" s="105"/>
      <c r="D64" s="105"/>
      <c r="F64" s="90" t="s">
        <v>409</v>
      </c>
      <c r="H64" s="501">
        <f>開票立会人入力シート!G5</f>
        <v>0</v>
      </c>
      <c r="I64" s="501"/>
      <c r="J64" s="501">
        <f>開票立会人入力シート!I5</f>
        <v>0</v>
      </c>
      <c r="K64" s="501"/>
      <c r="L64" s="94"/>
    </row>
    <row r="65" spans="2:15" ht="21" customHeight="1">
      <c r="B65" s="98"/>
      <c r="C65" s="105"/>
      <c r="D65" s="105"/>
    </row>
    <row r="66" spans="2:15" ht="21" customHeight="1">
      <c r="B66" s="98"/>
      <c r="C66" s="105"/>
      <c r="D66" s="105"/>
    </row>
    <row r="67" spans="2:15" ht="21" customHeight="1">
      <c r="B67" s="98"/>
      <c r="C67" s="105"/>
      <c r="D67" s="105"/>
    </row>
    <row r="68" spans="2:15" ht="21" customHeight="1">
      <c r="K68" s="184"/>
      <c r="L68" s="184"/>
    </row>
    <row r="69" spans="2:15" ht="21" customHeight="1">
      <c r="B69" s="196" t="s">
        <v>413</v>
      </c>
      <c r="D69" s="101"/>
      <c r="E69" s="184">
        <f>入力シート!C18</f>
        <v>0</v>
      </c>
      <c r="F69" s="184"/>
      <c r="G69" s="184">
        <f>入力シート!C20</f>
        <v>0</v>
      </c>
      <c r="I69" s="195" t="s">
        <v>390</v>
      </c>
      <c r="J69" s="192"/>
      <c r="K69" s="192"/>
      <c r="L69" s="192"/>
    </row>
    <row r="70" spans="2:15" ht="21" customHeight="1">
      <c r="B70" s="192"/>
      <c r="D70" s="92"/>
      <c r="E70" s="244"/>
      <c r="F70" s="239"/>
      <c r="G70" s="244"/>
      <c r="H70" s="192"/>
      <c r="I70" s="192"/>
      <c r="J70" s="192"/>
      <c r="K70" s="192"/>
      <c r="L70" s="192"/>
    </row>
    <row r="71" spans="2:15" ht="21" customHeight="1">
      <c r="B71" s="196"/>
      <c r="D71" s="92"/>
      <c r="E71" s="244"/>
      <c r="F71" s="239"/>
      <c r="G71" s="244"/>
      <c r="H71" s="451"/>
      <c r="I71" s="451"/>
      <c r="J71" s="451"/>
      <c r="K71" s="451"/>
      <c r="M71" s="195"/>
    </row>
    <row r="72" spans="2:15" ht="21" customHeight="1">
      <c r="D72" s="92"/>
      <c r="E72" s="92"/>
      <c r="F72" s="93"/>
      <c r="G72" s="92"/>
      <c r="I72" s="94"/>
      <c r="J72" s="94"/>
      <c r="K72" s="94"/>
      <c r="L72" s="94"/>
    </row>
    <row r="73" spans="2:15" ht="21" customHeight="1">
      <c r="D73" s="92"/>
      <c r="E73" s="92"/>
      <c r="F73" s="93"/>
      <c r="G73" s="92"/>
      <c r="I73" s="94"/>
      <c r="J73" s="94"/>
      <c r="K73" s="95"/>
      <c r="L73" s="95"/>
    </row>
    <row r="74" spans="2:15" ht="21" customHeight="1">
      <c r="D74" s="92"/>
      <c r="E74" s="92"/>
      <c r="F74" s="93"/>
      <c r="G74" s="92"/>
      <c r="I74" s="94"/>
      <c r="J74" s="94"/>
      <c r="K74" s="95"/>
      <c r="L74" s="95"/>
    </row>
    <row r="75" spans="2:15" ht="21" customHeight="1">
      <c r="D75" s="92"/>
      <c r="E75" s="92"/>
      <c r="F75" s="93"/>
      <c r="G75" s="92"/>
      <c r="I75" s="94"/>
      <c r="J75" s="94"/>
      <c r="K75" s="95"/>
      <c r="L75" s="95"/>
    </row>
    <row r="76" spans="2:15" ht="21" customHeight="1">
      <c r="D76" s="92"/>
      <c r="E76" s="92"/>
      <c r="F76" s="93"/>
      <c r="G76" s="92"/>
      <c r="I76" s="94"/>
      <c r="J76" s="94"/>
      <c r="K76" s="95"/>
      <c r="L76" s="95"/>
    </row>
    <row r="77" spans="2:15" ht="21" customHeight="1">
      <c r="O77" s="193" t="s">
        <v>942</v>
      </c>
    </row>
    <row r="81" spans="1:15" ht="21" customHeight="1">
      <c r="A81" s="528" t="s">
        <v>433</v>
      </c>
      <c r="B81" s="528"/>
      <c r="C81" s="528"/>
      <c r="D81" s="528"/>
      <c r="E81" s="528"/>
      <c r="F81" s="528"/>
      <c r="G81" s="528"/>
      <c r="H81" s="528"/>
      <c r="I81" s="528"/>
      <c r="J81" s="528"/>
      <c r="K81" s="528"/>
      <c r="L81" s="528"/>
      <c r="M81" s="528"/>
      <c r="N81" s="528"/>
    </row>
    <row r="86" spans="1:15" ht="21" customHeight="1">
      <c r="A86" s="537">
        <f>入力シート!$G$1</f>
        <v>46061</v>
      </c>
      <c r="B86" s="538"/>
      <c r="C86" s="538"/>
      <c r="D86" s="532" t="s">
        <v>1222</v>
      </c>
      <c r="E86" s="535"/>
      <c r="F86" s="535"/>
      <c r="G86" s="535"/>
      <c r="H86" s="535"/>
      <c r="I86" s="535"/>
      <c r="J86" s="535"/>
      <c r="K86" s="535"/>
      <c r="L86" s="184" t="str">
        <f>開票立会人入力シート!B4</f>
        <v>青森県第１区</v>
      </c>
      <c r="M86" s="184"/>
      <c r="N86" s="184"/>
      <c r="O86" s="192" t="s">
        <v>576</v>
      </c>
    </row>
    <row r="87" spans="1:15" ht="9" customHeight="1">
      <c r="A87" s="192"/>
      <c r="N87" s="192"/>
    </row>
    <row r="88" spans="1:15" ht="21" customHeight="1">
      <c r="A88" s="192" t="s">
        <v>841</v>
      </c>
      <c r="H88" s="104"/>
      <c r="J88" s="104"/>
      <c r="K88" s="104"/>
    </row>
    <row r="89" spans="1:15" ht="21" customHeight="1">
      <c r="H89" s="104"/>
      <c r="J89" s="104"/>
    </row>
    <row r="92" spans="1:15" ht="21" customHeight="1">
      <c r="B92" s="444">
        <f>開票立会人入力シート!F6</f>
        <v>0</v>
      </c>
      <c r="C92" s="444"/>
      <c r="D92" s="444"/>
      <c r="E92" s="444"/>
    </row>
    <row r="93" spans="1:15" ht="21" customHeight="1">
      <c r="B93" s="98"/>
      <c r="C93" s="105"/>
      <c r="D93" s="105"/>
    </row>
    <row r="94" spans="1:15" ht="21" customHeight="1">
      <c r="B94" s="98"/>
      <c r="C94" s="105"/>
      <c r="D94" s="105"/>
    </row>
    <row r="95" spans="1:15" ht="21" customHeight="1">
      <c r="B95" s="98"/>
      <c r="C95" s="105"/>
      <c r="D95" s="105"/>
    </row>
    <row r="96" spans="1:15" ht="21" customHeight="1">
      <c r="B96" s="98"/>
      <c r="C96" s="105"/>
      <c r="D96" s="105"/>
    </row>
    <row r="97" spans="2:13" ht="21" customHeight="1">
      <c r="B97" s="98"/>
      <c r="C97" s="105"/>
      <c r="D97" s="105"/>
      <c r="F97" s="90" t="s">
        <v>408</v>
      </c>
      <c r="H97" s="184">
        <f>開票立会人入力シート!K6</f>
        <v>0</v>
      </c>
    </row>
    <row r="98" spans="2:13" ht="21" customHeight="1">
      <c r="B98" s="98"/>
      <c r="C98" s="105"/>
      <c r="D98" s="105"/>
    </row>
    <row r="99" spans="2:13" ht="21" customHeight="1">
      <c r="B99" s="98"/>
      <c r="C99" s="105"/>
      <c r="D99" s="105"/>
    </row>
    <row r="100" spans="2:13" ht="21" customHeight="1">
      <c r="B100" s="98"/>
      <c r="C100" s="105"/>
      <c r="D100" s="105"/>
    </row>
    <row r="101" spans="2:13" ht="21" customHeight="1">
      <c r="B101" s="98"/>
      <c r="C101" s="105"/>
      <c r="D101" s="105"/>
    </row>
    <row r="102" spans="2:13" ht="21" customHeight="1">
      <c r="B102" s="98"/>
      <c r="C102" s="105"/>
      <c r="D102" s="105"/>
      <c r="F102" s="90" t="s">
        <v>409</v>
      </c>
      <c r="H102" s="501">
        <f>開票立会人入力シート!G6</f>
        <v>0</v>
      </c>
      <c r="I102" s="501"/>
      <c r="J102" s="501">
        <f>開票立会人入力シート!I6</f>
        <v>0</v>
      </c>
      <c r="K102" s="501"/>
      <c r="L102" s="94"/>
    </row>
    <row r="103" spans="2:13" ht="21" customHeight="1">
      <c r="B103" s="98"/>
      <c r="C103" s="105"/>
      <c r="D103" s="105"/>
    </row>
    <row r="104" spans="2:13" ht="21" customHeight="1">
      <c r="B104" s="98"/>
      <c r="C104" s="105"/>
      <c r="D104" s="105"/>
    </row>
    <row r="105" spans="2:13" ht="21" customHeight="1">
      <c r="B105" s="98"/>
      <c r="C105" s="105"/>
      <c r="D105" s="105"/>
    </row>
    <row r="106" spans="2:13" ht="21" customHeight="1">
      <c r="K106" s="184"/>
      <c r="L106" s="184"/>
    </row>
    <row r="107" spans="2:13" ht="21" customHeight="1">
      <c r="B107" s="196" t="s">
        <v>413</v>
      </c>
      <c r="D107" s="101"/>
      <c r="E107" s="184">
        <f>入力シート!C18</f>
        <v>0</v>
      </c>
      <c r="F107" s="184"/>
      <c r="G107" s="184">
        <f>入力シート!C20</f>
        <v>0</v>
      </c>
      <c r="I107" s="195" t="s">
        <v>390</v>
      </c>
      <c r="J107" s="192"/>
      <c r="K107" s="192"/>
      <c r="L107" s="192"/>
    </row>
    <row r="108" spans="2:13" ht="21" customHeight="1">
      <c r="B108" s="192"/>
      <c r="D108" s="92"/>
      <c r="E108" s="244"/>
      <c r="F108" s="239"/>
      <c r="G108" s="244"/>
      <c r="H108" s="192"/>
      <c r="I108" s="192"/>
      <c r="J108" s="192"/>
      <c r="K108" s="192"/>
      <c r="L108" s="192"/>
    </row>
    <row r="109" spans="2:13" ht="21" customHeight="1">
      <c r="B109" s="196"/>
      <c r="D109" s="92"/>
      <c r="E109" s="244"/>
      <c r="F109" s="239"/>
      <c r="G109" s="244"/>
      <c r="H109" s="451"/>
      <c r="I109" s="451"/>
      <c r="J109" s="451"/>
      <c r="K109" s="451"/>
      <c r="M109" s="195"/>
    </row>
    <row r="110" spans="2:13" ht="21" customHeight="1">
      <c r="D110" s="92"/>
      <c r="E110" s="92"/>
      <c r="F110" s="93"/>
      <c r="G110" s="92"/>
      <c r="I110" s="94"/>
      <c r="J110" s="94"/>
      <c r="K110" s="94"/>
      <c r="L110" s="94"/>
    </row>
    <row r="111" spans="2:13" ht="21" customHeight="1">
      <c r="D111" s="92"/>
      <c r="E111" s="92"/>
      <c r="F111" s="93"/>
      <c r="G111" s="92"/>
      <c r="I111" s="94"/>
      <c r="J111" s="94"/>
      <c r="K111" s="95"/>
      <c r="L111" s="95"/>
    </row>
    <row r="112" spans="2:13" ht="21" customHeight="1">
      <c r="D112" s="92"/>
      <c r="E112" s="92"/>
      <c r="F112" s="93"/>
      <c r="G112" s="92"/>
      <c r="I112" s="94"/>
      <c r="J112" s="94"/>
      <c r="K112" s="95"/>
      <c r="L112" s="95"/>
    </row>
    <row r="113" spans="1:15" ht="21" customHeight="1">
      <c r="D113" s="92"/>
      <c r="E113" s="92"/>
      <c r="F113" s="93"/>
      <c r="G113" s="92"/>
      <c r="I113" s="94"/>
      <c r="J113" s="94"/>
      <c r="K113" s="95"/>
      <c r="L113" s="95"/>
    </row>
    <row r="114" spans="1:15" ht="21" customHeight="1">
      <c r="D114" s="92"/>
      <c r="E114" s="92"/>
      <c r="F114" s="93"/>
      <c r="G114" s="92"/>
      <c r="I114" s="94"/>
      <c r="J114" s="94"/>
      <c r="K114" s="95"/>
      <c r="L114" s="95"/>
    </row>
    <row r="115" spans="1:15" ht="21" customHeight="1">
      <c r="O115" s="193" t="s">
        <v>942</v>
      </c>
    </row>
    <row r="119" spans="1:15" ht="21" customHeight="1">
      <c r="A119" s="528" t="s">
        <v>433</v>
      </c>
      <c r="B119" s="528"/>
      <c r="C119" s="528"/>
      <c r="D119" s="528"/>
      <c r="E119" s="528"/>
      <c r="F119" s="528"/>
      <c r="G119" s="528"/>
      <c r="H119" s="528"/>
      <c r="I119" s="528"/>
      <c r="J119" s="528"/>
      <c r="K119" s="528"/>
      <c r="L119" s="528"/>
      <c r="M119" s="528"/>
      <c r="N119" s="528"/>
    </row>
    <row r="124" spans="1:15" ht="21" customHeight="1">
      <c r="A124" s="537">
        <f>入力シート!$G$1</f>
        <v>46061</v>
      </c>
      <c r="B124" s="538"/>
      <c r="C124" s="538"/>
      <c r="D124" s="532" t="s">
        <v>1222</v>
      </c>
      <c r="E124" s="535"/>
      <c r="F124" s="535"/>
      <c r="G124" s="535"/>
      <c r="H124" s="535"/>
      <c r="I124" s="535"/>
      <c r="J124" s="535"/>
      <c r="K124" s="535"/>
      <c r="L124" s="184" t="str">
        <f>開票立会人入力シート!B4</f>
        <v>青森県第１区</v>
      </c>
      <c r="M124" s="184"/>
      <c r="N124" s="184"/>
      <c r="O124" s="192" t="s">
        <v>576</v>
      </c>
    </row>
    <row r="125" spans="1:15" ht="9" customHeight="1">
      <c r="A125" s="192"/>
      <c r="N125" s="192"/>
    </row>
    <row r="126" spans="1:15" ht="21" customHeight="1">
      <c r="A126" s="192" t="s">
        <v>841</v>
      </c>
      <c r="H126" s="104"/>
      <c r="J126" s="104"/>
      <c r="K126" s="104"/>
    </row>
    <row r="127" spans="1:15" ht="21" customHeight="1">
      <c r="H127" s="104"/>
      <c r="J127" s="104"/>
    </row>
    <row r="130" spans="2:12" ht="21" customHeight="1">
      <c r="B130" s="444">
        <f>開票立会人入力シート!F7</f>
        <v>0</v>
      </c>
      <c r="C130" s="444"/>
      <c r="D130" s="444"/>
      <c r="E130" s="444"/>
    </row>
    <row r="131" spans="2:12" ht="21" customHeight="1">
      <c r="B131" s="98"/>
      <c r="C131" s="105"/>
      <c r="D131" s="105"/>
    </row>
    <row r="132" spans="2:12" ht="21" customHeight="1">
      <c r="B132" s="98"/>
      <c r="C132" s="105"/>
      <c r="D132" s="105"/>
    </row>
    <row r="133" spans="2:12" ht="21" customHeight="1">
      <c r="B133" s="98"/>
      <c r="C133" s="105"/>
      <c r="D133" s="105"/>
    </row>
    <row r="134" spans="2:12" ht="21" customHeight="1">
      <c r="B134" s="98"/>
      <c r="C134" s="105"/>
      <c r="D134" s="105"/>
    </row>
    <row r="135" spans="2:12" ht="21" customHeight="1">
      <c r="B135" s="98"/>
      <c r="C135" s="105"/>
      <c r="D135" s="105"/>
      <c r="F135" s="90" t="s">
        <v>408</v>
      </c>
      <c r="H135" s="184">
        <f>開票立会人入力シート!K7</f>
        <v>0</v>
      </c>
    </row>
    <row r="136" spans="2:12" ht="21" customHeight="1">
      <c r="B136" s="98"/>
      <c r="C136" s="105"/>
      <c r="D136" s="105"/>
    </row>
    <row r="137" spans="2:12" ht="21" customHeight="1">
      <c r="B137" s="98"/>
      <c r="C137" s="105"/>
      <c r="D137" s="105"/>
    </row>
    <row r="138" spans="2:12" ht="21" customHeight="1">
      <c r="B138" s="98"/>
      <c r="C138" s="105"/>
      <c r="D138" s="105"/>
    </row>
    <row r="139" spans="2:12" ht="21" customHeight="1">
      <c r="B139" s="98"/>
      <c r="C139" s="105"/>
      <c r="D139" s="105"/>
    </row>
    <row r="140" spans="2:12" ht="21" customHeight="1">
      <c r="B140" s="98"/>
      <c r="C140" s="105"/>
      <c r="D140" s="105"/>
      <c r="F140" s="90" t="s">
        <v>409</v>
      </c>
      <c r="H140" s="501">
        <f>開票立会人入力シート!G7</f>
        <v>0</v>
      </c>
      <c r="I140" s="501"/>
      <c r="J140" s="501">
        <f>開票立会人入力シート!I7</f>
        <v>0</v>
      </c>
      <c r="K140" s="501"/>
      <c r="L140" s="94"/>
    </row>
    <row r="141" spans="2:12" ht="21" customHeight="1">
      <c r="B141" s="98"/>
      <c r="C141" s="105"/>
      <c r="D141" s="105"/>
    </row>
    <row r="142" spans="2:12" ht="21" customHeight="1">
      <c r="B142" s="98"/>
      <c r="C142" s="105"/>
      <c r="D142" s="105"/>
    </row>
    <row r="143" spans="2:12" ht="21" customHeight="1">
      <c r="B143" s="98"/>
      <c r="C143" s="105"/>
      <c r="D143" s="105"/>
    </row>
    <row r="144" spans="2:12" ht="21" customHeight="1">
      <c r="K144" s="184"/>
      <c r="L144" s="184"/>
    </row>
    <row r="145" spans="1:15" ht="21" customHeight="1">
      <c r="B145" s="196" t="s">
        <v>413</v>
      </c>
      <c r="D145" s="101"/>
      <c r="E145" s="184">
        <f>入力シート!C18</f>
        <v>0</v>
      </c>
      <c r="F145" s="184"/>
      <c r="G145" s="184">
        <f>入力シート!C20</f>
        <v>0</v>
      </c>
      <c r="I145" s="195" t="s">
        <v>390</v>
      </c>
      <c r="J145" s="192"/>
      <c r="K145" s="192"/>
      <c r="L145" s="192"/>
    </row>
    <row r="146" spans="1:15" ht="21" customHeight="1">
      <c r="B146" s="192"/>
      <c r="D146" s="92"/>
      <c r="E146" s="244"/>
      <c r="F146" s="239"/>
      <c r="G146" s="244"/>
      <c r="H146" s="192"/>
      <c r="I146" s="192"/>
      <c r="J146" s="192"/>
      <c r="K146" s="192"/>
      <c r="L146" s="192"/>
    </row>
    <row r="147" spans="1:15" ht="21" customHeight="1">
      <c r="B147" s="196"/>
      <c r="D147" s="92"/>
      <c r="E147" s="244"/>
      <c r="F147" s="239"/>
      <c r="G147" s="244"/>
      <c r="H147" s="451"/>
      <c r="I147" s="451"/>
      <c r="J147" s="451"/>
      <c r="K147" s="451"/>
      <c r="M147" s="195"/>
    </row>
    <row r="148" spans="1:15" ht="21" customHeight="1">
      <c r="D148" s="92"/>
      <c r="E148" s="92"/>
      <c r="F148" s="93"/>
      <c r="G148" s="92"/>
      <c r="I148" s="94"/>
      <c r="J148" s="94"/>
      <c r="K148" s="94"/>
      <c r="L148" s="94"/>
    </row>
    <row r="149" spans="1:15" ht="21" customHeight="1">
      <c r="D149" s="92"/>
      <c r="E149" s="92"/>
      <c r="F149" s="93"/>
      <c r="G149" s="92"/>
      <c r="I149" s="94"/>
      <c r="J149" s="94"/>
      <c r="K149" s="95"/>
      <c r="L149" s="95"/>
    </row>
    <row r="150" spans="1:15" ht="21" customHeight="1">
      <c r="D150" s="92"/>
      <c r="E150" s="92"/>
      <c r="F150" s="93"/>
      <c r="G150" s="92"/>
      <c r="I150" s="94"/>
      <c r="J150" s="94"/>
      <c r="K150" s="95"/>
      <c r="L150" s="95"/>
    </row>
    <row r="151" spans="1:15" ht="21" customHeight="1">
      <c r="D151" s="92"/>
      <c r="E151" s="92"/>
      <c r="F151" s="93"/>
      <c r="G151" s="92"/>
      <c r="I151" s="94"/>
      <c r="J151" s="94"/>
      <c r="K151" s="95"/>
      <c r="L151" s="95"/>
    </row>
    <row r="152" spans="1:15" ht="21" customHeight="1">
      <c r="D152" s="92"/>
      <c r="E152" s="92"/>
      <c r="F152" s="93"/>
      <c r="G152" s="92"/>
      <c r="I152" s="94"/>
      <c r="J152" s="94"/>
      <c r="K152" s="95"/>
      <c r="L152" s="95"/>
    </row>
    <row r="153" spans="1:15" ht="21" customHeight="1">
      <c r="O153" s="193" t="s">
        <v>942</v>
      </c>
    </row>
    <row r="157" spans="1:15" ht="21" customHeight="1">
      <c r="A157" s="528" t="s">
        <v>433</v>
      </c>
      <c r="B157" s="528"/>
      <c r="C157" s="528"/>
      <c r="D157" s="528"/>
      <c r="E157" s="528"/>
      <c r="F157" s="528"/>
      <c r="G157" s="528"/>
      <c r="H157" s="528"/>
      <c r="I157" s="528"/>
      <c r="J157" s="528"/>
      <c r="K157" s="528"/>
      <c r="L157" s="528"/>
      <c r="M157" s="528"/>
      <c r="N157" s="528"/>
    </row>
    <row r="162" spans="1:15" ht="21" customHeight="1">
      <c r="A162" s="537">
        <f>入力シート!$G$1</f>
        <v>46061</v>
      </c>
      <c r="B162" s="538"/>
      <c r="C162" s="538"/>
      <c r="D162" s="532" t="s">
        <v>1222</v>
      </c>
      <c r="E162" s="535"/>
      <c r="F162" s="535"/>
      <c r="G162" s="535"/>
      <c r="H162" s="535"/>
      <c r="I162" s="535"/>
      <c r="J162" s="535"/>
      <c r="K162" s="535"/>
      <c r="L162" s="184" t="str">
        <f>開票立会人入力シート!B4</f>
        <v>青森県第１区</v>
      </c>
      <c r="M162" s="184"/>
      <c r="N162" s="184"/>
      <c r="O162" s="192" t="s">
        <v>576</v>
      </c>
    </row>
    <row r="163" spans="1:15" ht="9" customHeight="1">
      <c r="A163" s="192"/>
      <c r="N163" s="192"/>
    </row>
    <row r="164" spans="1:15" ht="21" customHeight="1">
      <c r="A164" s="192" t="s">
        <v>841</v>
      </c>
      <c r="H164" s="104"/>
      <c r="J164" s="104"/>
      <c r="K164" s="104"/>
    </row>
    <row r="165" spans="1:15" ht="21" customHeight="1">
      <c r="H165" s="104"/>
      <c r="J165" s="104"/>
    </row>
    <row r="168" spans="1:15" ht="21" customHeight="1">
      <c r="B168" s="444">
        <f>開票立会人入力シート!F8</f>
        <v>0</v>
      </c>
      <c r="C168" s="444"/>
      <c r="D168" s="444"/>
      <c r="E168" s="444"/>
    </row>
    <row r="169" spans="1:15" ht="21" customHeight="1">
      <c r="B169" s="98"/>
      <c r="C169" s="105"/>
      <c r="D169" s="105"/>
    </row>
    <row r="170" spans="1:15" ht="21" customHeight="1">
      <c r="B170" s="98"/>
      <c r="C170" s="105"/>
      <c r="D170" s="105"/>
    </row>
    <row r="171" spans="1:15" ht="21" customHeight="1">
      <c r="B171" s="98"/>
      <c r="C171" s="105"/>
      <c r="D171" s="105"/>
    </row>
    <row r="172" spans="1:15" ht="21" customHeight="1">
      <c r="B172" s="98"/>
      <c r="C172" s="105"/>
      <c r="D172" s="105"/>
    </row>
    <row r="173" spans="1:15" ht="21" customHeight="1">
      <c r="B173" s="98"/>
      <c r="C173" s="105"/>
      <c r="D173" s="105"/>
      <c r="F173" s="90" t="s">
        <v>408</v>
      </c>
      <c r="H173" s="184">
        <f>開票立会人入力シート!K8</f>
        <v>0</v>
      </c>
    </row>
    <row r="174" spans="1:15" ht="21" customHeight="1">
      <c r="B174" s="98"/>
      <c r="C174" s="105"/>
      <c r="D174" s="105"/>
    </row>
    <row r="175" spans="1:15" ht="21" customHeight="1">
      <c r="B175" s="98"/>
      <c r="C175" s="105"/>
      <c r="D175" s="105"/>
    </row>
    <row r="176" spans="1:15" ht="21" customHeight="1">
      <c r="B176" s="98"/>
      <c r="C176" s="105"/>
      <c r="D176" s="105"/>
    </row>
    <row r="177" spans="2:15" ht="21" customHeight="1">
      <c r="B177" s="98"/>
      <c r="C177" s="105"/>
      <c r="D177" s="105"/>
    </row>
    <row r="178" spans="2:15" ht="21" customHeight="1">
      <c r="B178" s="98"/>
      <c r="C178" s="105"/>
      <c r="D178" s="105"/>
      <c r="F178" s="90" t="s">
        <v>409</v>
      </c>
      <c r="H178" s="501">
        <f>開票立会人入力シート!G8</f>
        <v>0</v>
      </c>
      <c r="I178" s="501"/>
      <c r="J178" s="501">
        <f>開票立会人入力シート!I8</f>
        <v>0</v>
      </c>
      <c r="K178" s="501"/>
      <c r="L178" s="94"/>
    </row>
    <row r="179" spans="2:15" ht="21" customHeight="1">
      <c r="B179" s="98"/>
      <c r="C179" s="105"/>
      <c r="D179" s="105"/>
    </row>
    <row r="180" spans="2:15" ht="21" customHeight="1">
      <c r="B180" s="98"/>
      <c r="C180" s="105"/>
      <c r="D180" s="105"/>
    </row>
    <row r="181" spans="2:15" ht="21" customHeight="1">
      <c r="B181" s="98"/>
      <c r="C181" s="105"/>
      <c r="D181" s="105"/>
    </row>
    <row r="182" spans="2:15" ht="21" customHeight="1">
      <c r="K182" s="184"/>
      <c r="L182" s="184"/>
    </row>
    <row r="183" spans="2:15" ht="21" customHeight="1">
      <c r="B183" s="196" t="s">
        <v>413</v>
      </c>
      <c r="D183" s="101"/>
      <c r="E183" s="184">
        <f>入力シート!C18</f>
        <v>0</v>
      </c>
      <c r="F183" s="184"/>
      <c r="G183" s="184">
        <f>入力シート!C20</f>
        <v>0</v>
      </c>
      <c r="I183" s="195" t="s">
        <v>390</v>
      </c>
      <c r="J183" s="192"/>
      <c r="K183" s="192"/>
      <c r="L183" s="192"/>
    </row>
    <row r="184" spans="2:15" ht="21" customHeight="1">
      <c r="B184" s="192"/>
      <c r="D184" s="92"/>
      <c r="E184" s="244"/>
      <c r="F184" s="239"/>
      <c r="G184" s="244"/>
      <c r="H184" s="192"/>
      <c r="I184" s="192"/>
      <c r="J184" s="192"/>
      <c r="K184" s="192"/>
      <c r="L184" s="192"/>
    </row>
    <row r="185" spans="2:15" ht="21" customHeight="1">
      <c r="B185" s="196"/>
      <c r="D185" s="92"/>
      <c r="E185" s="244"/>
      <c r="F185" s="239"/>
      <c r="G185" s="244"/>
      <c r="H185" s="451"/>
      <c r="I185" s="451"/>
      <c r="J185" s="451"/>
      <c r="K185" s="451"/>
      <c r="M185" s="195"/>
    </row>
    <row r="186" spans="2:15" ht="21" customHeight="1">
      <c r="D186" s="92"/>
      <c r="E186" s="92"/>
      <c r="F186" s="93"/>
      <c r="G186" s="92"/>
      <c r="I186" s="94"/>
      <c r="J186" s="94"/>
      <c r="K186" s="94"/>
      <c r="L186" s="94"/>
    </row>
    <row r="187" spans="2:15" ht="21" customHeight="1">
      <c r="D187" s="92"/>
      <c r="E187" s="92"/>
      <c r="F187" s="93"/>
      <c r="G187" s="92"/>
      <c r="I187" s="94"/>
      <c r="J187" s="94"/>
      <c r="K187" s="95"/>
      <c r="L187" s="95"/>
    </row>
    <row r="188" spans="2:15" ht="21" customHeight="1">
      <c r="D188" s="92"/>
      <c r="E188" s="92"/>
      <c r="F188" s="93"/>
      <c r="G188" s="92"/>
      <c r="I188" s="94"/>
      <c r="J188" s="94"/>
      <c r="K188" s="95"/>
      <c r="L188" s="95"/>
    </row>
    <row r="189" spans="2:15" ht="21" customHeight="1">
      <c r="D189" s="92"/>
      <c r="E189" s="92"/>
      <c r="F189" s="93"/>
      <c r="G189" s="92"/>
      <c r="I189" s="94"/>
      <c r="J189" s="94"/>
      <c r="K189" s="95"/>
      <c r="L189" s="95"/>
    </row>
    <row r="190" spans="2:15" ht="21" customHeight="1">
      <c r="D190" s="92"/>
      <c r="E190" s="92"/>
      <c r="F190" s="93"/>
      <c r="G190" s="92"/>
      <c r="I190" s="94"/>
      <c r="J190" s="94"/>
      <c r="K190" s="95"/>
      <c r="L190" s="95"/>
    </row>
    <row r="191" spans="2:15" ht="21" customHeight="1">
      <c r="O191" s="193" t="s">
        <v>942</v>
      </c>
    </row>
    <row r="195" spans="1:15" ht="21" customHeight="1">
      <c r="A195" s="528" t="s">
        <v>433</v>
      </c>
      <c r="B195" s="528"/>
      <c r="C195" s="528"/>
      <c r="D195" s="528"/>
      <c r="E195" s="528"/>
      <c r="F195" s="528"/>
      <c r="G195" s="528"/>
      <c r="H195" s="528"/>
      <c r="I195" s="528"/>
      <c r="J195" s="528"/>
      <c r="K195" s="528"/>
      <c r="L195" s="528"/>
      <c r="M195" s="528"/>
      <c r="N195" s="528"/>
    </row>
    <row r="200" spans="1:15" ht="21" customHeight="1">
      <c r="A200" s="537">
        <f>入力シート!$G$1</f>
        <v>46061</v>
      </c>
      <c r="B200" s="538"/>
      <c r="C200" s="538"/>
      <c r="D200" s="532" t="s">
        <v>1222</v>
      </c>
      <c r="E200" s="535"/>
      <c r="F200" s="535"/>
      <c r="G200" s="535"/>
      <c r="H200" s="535"/>
      <c r="I200" s="535"/>
      <c r="J200" s="535"/>
      <c r="K200" s="535"/>
      <c r="L200" s="184" t="str">
        <f>開票立会人入力シート!B4</f>
        <v>青森県第１区</v>
      </c>
      <c r="M200" s="184"/>
      <c r="N200" s="184"/>
      <c r="O200" s="192" t="s">
        <v>576</v>
      </c>
    </row>
    <row r="201" spans="1:15" ht="9" customHeight="1">
      <c r="A201" s="192"/>
      <c r="N201" s="192"/>
    </row>
    <row r="202" spans="1:15" ht="21" customHeight="1">
      <c r="A202" s="192" t="s">
        <v>841</v>
      </c>
      <c r="H202" s="104"/>
      <c r="J202" s="104"/>
      <c r="K202" s="104"/>
    </row>
    <row r="203" spans="1:15" ht="21" customHeight="1">
      <c r="H203" s="104"/>
      <c r="J203" s="104"/>
    </row>
    <row r="206" spans="1:15" ht="21" customHeight="1">
      <c r="B206" s="444">
        <f>開票立会人入力シート!F9</f>
        <v>0</v>
      </c>
      <c r="C206" s="444"/>
      <c r="D206" s="444"/>
      <c r="E206" s="444"/>
    </row>
    <row r="207" spans="1:15" ht="21" customHeight="1">
      <c r="B207" s="98"/>
      <c r="C207" s="105"/>
      <c r="D207" s="105"/>
    </row>
    <row r="208" spans="1:15" ht="21" customHeight="1">
      <c r="B208" s="98"/>
      <c r="C208" s="105"/>
      <c r="D208" s="105"/>
    </row>
    <row r="209" spans="2:13" ht="21" customHeight="1">
      <c r="B209" s="98"/>
      <c r="C209" s="105"/>
      <c r="D209" s="105"/>
    </row>
    <row r="210" spans="2:13" ht="21" customHeight="1">
      <c r="B210" s="98"/>
      <c r="C210" s="105"/>
      <c r="D210" s="105"/>
    </row>
    <row r="211" spans="2:13" ht="21" customHeight="1">
      <c r="B211" s="98"/>
      <c r="C211" s="105"/>
      <c r="D211" s="105"/>
      <c r="F211" s="90" t="s">
        <v>408</v>
      </c>
      <c r="H211" s="184">
        <f>開票立会人入力シート!K9</f>
        <v>0</v>
      </c>
    </row>
    <row r="212" spans="2:13" ht="21" customHeight="1">
      <c r="B212" s="98"/>
      <c r="C212" s="105"/>
      <c r="D212" s="105"/>
    </row>
    <row r="213" spans="2:13" ht="21" customHeight="1">
      <c r="B213" s="98"/>
      <c r="C213" s="105"/>
      <c r="D213" s="105"/>
    </row>
    <row r="214" spans="2:13" ht="21" customHeight="1">
      <c r="B214" s="98"/>
      <c r="C214" s="105"/>
      <c r="D214" s="105"/>
    </row>
    <row r="215" spans="2:13" ht="21" customHeight="1">
      <c r="B215" s="98"/>
      <c r="C215" s="105"/>
      <c r="D215" s="105"/>
    </row>
    <row r="216" spans="2:13" ht="21" customHeight="1">
      <c r="B216" s="98"/>
      <c r="C216" s="105"/>
      <c r="D216" s="105"/>
      <c r="F216" s="90" t="s">
        <v>409</v>
      </c>
      <c r="H216" s="501">
        <f>開票立会人入力シート!G9</f>
        <v>0</v>
      </c>
      <c r="I216" s="501"/>
      <c r="J216" s="501">
        <f>開票立会人入力シート!I9</f>
        <v>0</v>
      </c>
      <c r="K216" s="501"/>
      <c r="L216" s="94"/>
    </row>
    <row r="217" spans="2:13" ht="21" customHeight="1">
      <c r="B217" s="98"/>
      <c r="C217" s="105"/>
      <c r="D217" s="105"/>
    </row>
    <row r="218" spans="2:13" ht="21" customHeight="1">
      <c r="B218" s="98"/>
      <c r="C218" s="105"/>
      <c r="D218" s="105"/>
    </row>
    <row r="219" spans="2:13" ht="21" customHeight="1">
      <c r="B219" s="98"/>
      <c r="C219" s="105"/>
      <c r="D219" s="105"/>
    </row>
    <row r="220" spans="2:13" ht="21" customHeight="1">
      <c r="K220" s="184"/>
      <c r="L220" s="184"/>
    </row>
    <row r="221" spans="2:13" ht="21" customHeight="1">
      <c r="B221" s="196" t="s">
        <v>413</v>
      </c>
      <c r="D221" s="101"/>
      <c r="E221" s="184">
        <f>入力シート!C18</f>
        <v>0</v>
      </c>
      <c r="F221" s="184"/>
      <c r="G221" s="184">
        <f>入力シート!C20</f>
        <v>0</v>
      </c>
      <c r="I221" s="195" t="s">
        <v>390</v>
      </c>
      <c r="J221" s="192"/>
      <c r="K221" s="192"/>
      <c r="L221" s="192"/>
    </row>
    <row r="222" spans="2:13" ht="21" customHeight="1">
      <c r="B222" s="192"/>
      <c r="D222" s="92"/>
      <c r="E222" s="244"/>
      <c r="F222" s="239"/>
      <c r="G222" s="244"/>
      <c r="H222" s="192"/>
      <c r="I222" s="192"/>
      <c r="J222" s="192"/>
      <c r="K222" s="192"/>
      <c r="L222" s="192"/>
    </row>
    <row r="223" spans="2:13" ht="21" customHeight="1">
      <c r="B223" s="196"/>
      <c r="D223" s="92"/>
      <c r="E223" s="244"/>
      <c r="F223" s="239"/>
      <c r="G223" s="244"/>
      <c r="H223" s="184"/>
      <c r="I223" s="184"/>
      <c r="J223" s="184"/>
      <c r="K223" s="184"/>
      <c r="M223" s="195"/>
    </row>
    <row r="224" spans="2:13" ht="21" customHeight="1">
      <c r="D224" s="92"/>
      <c r="E224" s="92"/>
      <c r="F224" s="93"/>
      <c r="G224" s="92"/>
      <c r="I224" s="94"/>
      <c r="J224" s="94"/>
      <c r="K224" s="94"/>
      <c r="L224" s="94"/>
    </row>
    <row r="225" spans="1:15" ht="21" customHeight="1">
      <c r="D225" s="92"/>
      <c r="E225" s="92"/>
      <c r="F225" s="93"/>
      <c r="G225" s="92"/>
      <c r="I225" s="94"/>
      <c r="J225" s="94"/>
      <c r="K225" s="95"/>
      <c r="L225" s="95"/>
    </row>
    <row r="226" spans="1:15" ht="21" customHeight="1">
      <c r="D226" s="92"/>
      <c r="E226" s="92"/>
      <c r="F226" s="93"/>
      <c r="G226" s="92"/>
      <c r="I226" s="94"/>
      <c r="J226" s="94"/>
      <c r="K226" s="95"/>
      <c r="L226" s="95"/>
    </row>
    <row r="227" spans="1:15" ht="21" customHeight="1">
      <c r="D227" s="92"/>
      <c r="E227" s="92"/>
      <c r="F227" s="93"/>
      <c r="G227" s="92"/>
      <c r="I227" s="94"/>
      <c r="J227" s="94"/>
      <c r="K227" s="95"/>
      <c r="L227" s="95"/>
    </row>
    <row r="228" spans="1:15" ht="21" customHeight="1">
      <c r="D228" s="92"/>
      <c r="E228" s="92"/>
      <c r="F228" s="93"/>
      <c r="G228" s="92"/>
      <c r="I228" s="94"/>
      <c r="J228" s="94"/>
      <c r="K228" s="95"/>
      <c r="L228" s="95"/>
    </row>
    <row r="229" spans="1:15" ht="21" customHeight="1">
      <c r="O229" s="193" t="s">
        <v>942</v>
      </c>
    </row>
    <row r="233" spans="1:15" ht="21" customHeight="1">
      <c r="A233" s="528" t="s">
        <v>433</v>
      </c>
      <c r="B233" s="528"/>
      <c r="C233" s="528"/>
      <c r="D233" s="528"/>
      <c r="E233" s="528"/>
      <c r="F233" s="528"/>
      <c r="G233" s="528"/>
      <c r="H233" s="528"/>
      <c r="I233" s="528"/>
      <c r="J233" s="528"/>
      <c r="K233" s="528"/>
      <c r="L233" s="528"/>
      <c r="M233" s="528"/>
      <c r="N233" s="528"/>
    </row>
    <row r="238" spans="1:15" ht="21" customHeight="1">
      <c r="A238" s="537">
        <f>入力シート!$G$1</f>
        <v>46061</v>
      </c>
      <c r="B238" s="538"/>
      <c r="C238" s="538"/>
      <c r="D238" s="532" t="s">
        <v>1222</v>
      </c>
      <c r="E238" s="535"/>
      <c r="F238" s="535"/>
      <c r="G238" s="535"/>
      <c r="H238" s="535"/>
      <c r="I238" s="535"/>
      <c r="J238" s="535"/>
      <c r="K238" s="535"/>
      <c r="L238" s="184" t="str">
        <f>開票立会人入力シート!B4</f>
        <v>青森県第１区</v>
      </c>
      <c r="M238" s="184"/>
      <c r="N238" s="184"/>
      <c r="O238" s="192" t="s">
        <v>576</v>
      </c>
    </row>
    <row r="239" spans="1:15" ht="9" customHeight="1">
      <c r="A239" s="192"/>
      <c r="N239" s="192"/>
    </row>
    <row r="240" spans="1:15" ht="21" customHeight="1">
      <c r="A240" s="192" t="s">
        <v>841</v>
      </c>
      <c r="H240" s="104"/>
      <c r="J240" s="104"/>
      <c r="K240" s="104"/>
    </row>
    <row r="241" spans="2:12" ht="21" customHeight="1">
      <c r="H241" s="104"/>
      <c r="J241" s="104"/>
    </row>
    <row r="244" spans="2:12" ht="21" customHeight="1">
      <c r="B244" s="444">
        <f>開票立会人入力シート!F10</f>
        <v>0</v>
      </c>
      <c r="C244" s="444"/>
      <c r="D244" s="444"/>
      <c r="E244" s="444"/>
    </row>
    <row r="245" spans="2:12" ht="21" customHeight="1">
      <c r="B245" s="98"/>
      <c r="C245" s="105"/>
      <c r="D245" s="105"/>
    </row>
    <row r="246" spans="2:12" ht="21" customHeight="1">
      <c r="B246" s="98"/>
      <c r="C246" s="105"/>
      <c r="D246" s="105"/>
    </row>
    <row r="247" spans="2:12" ht="21" customHeight="1">
      <c r="B247" s="98"/>
      <c r="C247" s="105"/>
      <c r="D247" s="105"/>
    </row>
    <row r="248" spans="2:12" ht="21" customHeight="1">
      <c r="B248" s="98"/>
      <c r="C248" s="105"/>
      <c r="D248" s="105"/>
    </row>
    <row r="249" spans="2:12" ht="21" customHeight="1">
      <c r="B249" s="98"/>
      <c r="C249" s="105"/>
      <c r="D249" s="105"/>
      <c r="F249" s="90" t="s">
        <v>408</v>
      </c>
      <c r="H249" s="184">
        <f>開票立会人入力シート!K10</f>
        <v>0</v>
      </c>
    </row>
    <row r="250" spans="2:12" ht="21" customHeight="1">
      <c r="B250" s="98"/>
      <c r="C250" s="105"/>
      <c r="D250" s="105"/>
    </row>
    <row r="251" spans="2:12" ht="21" customHeight="1">
      <c r="B251" s="98"/>
      <c r="C251" s="105"/>
      <c r="D251" s="105"/>
    </row>
    <row r="252" spans="2:12" ht="21" customHeight="1">
      <c r="B252" s="98"/>
      <c r="C252" s="105"/>
      <c r="D252" s="105"/>
    </row>
    <row r="253" spans="2:12" ht="21" customHeight="1">
      <c r="B253" s="98"/>
      <c r="C253" s="105"/>
      <c r="D253" s="105"/>
    </row>
    <row r="254" spans="2:12" ht="21" customHeight="1">
      <c r="B254" s="98"/>
      <c r="C254" s="105"/>
      <c r="D254" s="105"/>
      <c r="F254" s="90" t="s">
        <v>409</v>
      </c>
      <c r="H254" s="501">
        <f>開票立会人入力シート!G10</f>
        <v>0</v>
      </c>
      <c r="I254" s="501"/>
      <c r="J254" s="501">
        <f>開票立会人入力シート!I10</f>
        <v>0</v>
      </c>
      <c r="K254" s="501"/>
      <c r="L254" s="94"/>
    </row>
    <row r="255" spans="2:12" ht="21" customHeight="1">
      <c r="B255" s="98"/>
      <c r="C255" s="105"/>
      <c r="D255" s="105"/>
    </row>
    <row r="256" spans="2:12" ht="21" customHeight="1">
      <c r="B256" s="98"/>
      <c r="C256" s="105"/>
      <c r="D256" s="105"/>
    </row>
    <row r="257" spans="1:15" ht="21" customHeight="1">
      <c r="B257" s="98"/>
      <c r="C257" s="105"/>
      <c r="D257" s="105"/>
    </row>
    <row r="258" spans="1:15" ht="21" customHeight="1">
      <c r="K258" s="184"/>
      <c r="L258" s="184"/>
    </row>
    <row r="259" spans="1:15" ht="21" customHeight="1">
      <c r="B259" s="196" t="s">
        <v>413</v>
      </c>
      <c r="D259" s="101"/>
      <c r="E259" s="184">
        <f>入力シート!C18</f>
        <v>0</v>
      </c>
      <c r="F259" s="184"/>
      <c r="G259" s="184">
        <f>入力シート!C20</f>
        <v>0</v>
      </c>
      <c r="I259" s="195" t="s">
        <v>390</v>
      </c>
      <c r="J259" s="192"/>
      <c r="K259" s="192"/>
      <c r="L259" s="192"/>
    </row>
    <row r="260" spans="1:15" ht="21" customHeight="1">
      <c r="B260" s="192"/>
      <c r="D260" s="92"/>
      <c r="E260" s="244"/>
      <c r="F260" s="239"/>
      <c r="G260" s="244"/>
      <c r="H260" s="192"/>
      <c r="I260" s="192"/>
      <c r="J260" s="192"/>
      <c r="K260" s="192"/>
      <c r="L260" s="192"/>
    </row>
    <row r="261" spans="1:15" ht="21" customHeight="1">
      <c r="B261" s="196"/>
      <c r="D261" s="92"/>
      <c r="E261" s="244"/>
      <c r="F261" s="239"/>
      <c r="G261" s="244"/>
      <c r="H261" s="184"/>
      <c r="I261" s="184"/>
      <c r="J261" s="184"/>
      <c r="K261" s="184"/>
      <c r="M261" s="195"/>
    </row>
    <row r="262" spans="1:15" ht="21" customHeight="1">
      <c r="D262" s="92"/>
      <c r="E262" s="92"/>
      <c r="F262" s="93"/>
      <c r="G262" s="92"/>
      <c r="I262" s="94"/>
      <c r="J262" s="94"/>
      <c r="K262" s="94"/>
      <c r="L262" s="94"/>
    </row>
    <row r="263" spans="1:15" ht="21" customHeight="1">
      <c r="D263" s="92"/>
      <c r="E263" s="92"/>
      <c r="F263" s="93"/>
      <c r="G263" s="92"/>
      <c r="I263" s="94"/>
      <c r="J263" s="94"/>
      <c r="K263" s="95"/>
      <c r="L263" s="95"/>
    </row>
    <row r="264" spans="1:15" ht="21" customHeight="1">
      <c r="D264" s="92"/>
      <c r="E264" s="92"/>
      <c r="F264" s="93"/>
      <c r="G264" s="92"/>
      <c r="I264" s="94"/>
      <c r="J264" s="94"/>
      <c r="K264" s="95"/>
      <c r="L264" s="95"/>
    </row>
    <row r="265" spans="1:15" ht="21" customHeight="1">
      <c r="D265" s="92"/>
      <c r="E265" s="92"/>
      <c r="F265" s="93"/>
      <c r="G265" s="92"/>
      <c r="I265" s="94"/>
      <c r="J265" s="94"/>
      <c r="K265" s="95"/>
      <c r="L265" s="95"/>
    </row>
    <row r="266" spans="1:15" ht="21" customHeight="1">
      <c r="D266" s="92"/>
      <c r="E266" s="92"/>
      <c r="F266" s="93"/>
      <c r="G266" s="92"/>
      <c r="I266" s="94"/>
      <c r="J266" s="94"/>
      <c r="K266" s="95"/>
      <c r="L266" s="95"/>
    </row>
    <row r="267" spans="1:15" ht="21" customHeight="1">
      <c r="O267" s="193" t="s">
        <v>942</v>
      </c>
    </row>
    <row r="271" spans="1:15" ht="21" customHeight="1">
      <c r="A271" s="528" t="s">
        <v>433</v>
      </c>
      <c r="B271" s="528"/>
      <c r="C271" s="528"/>
      <c r="D271" s="528"/>
      <c r="E271" s="528"/>
      <c r="F271" s="528"/>
      <c r="G271" s="528"/>
      <c r="H271" s="528"/>
      <c r="I271" s="528"/>
      <c r="J271" s="528"/>
      <c r="K271" s="528"/>
      <c r="L271" s="528"/>
      <c r="M271" s="528"/>
      <c r="N271" s="528"/>
    </row>
    <row r="276" spans="1:15" ht="21" customHeight="1">
      <c r="A276" s="537">
        <f>入力シート!$G$1</f>
        <v>46061</v>
      </c>
      <c r="B276" s="538"/>
      <c r="C276" s="538"/>
      <c r="D276" s="532" t="s">
        <v>1222</v>
      </c>
      <c r="E276" s="535"/>
      <c r="F276" s="535"/>
      <c r="G276" s="535"/>
      <c r="H276" s="535"/>
      <c r="I276" s="535"/>
      <c r="J276" s="535"/>
      <c r="K276" s="535"/>
      <c r="L276" s="184" t="str">
        <f>開票立会人入力シート!B4</f>
        <v>青森県第１区</v>
      </c>
      <c r="M276" s="184"/>
      <c r="N276" s="184"/>
      <c r="O276" s="192" t="s">
        <v>576</v>
      </c>
    </row>
    <row r="277" spans="1:15" ht="9" customHeight="1">
      <c r="A277" s="192"/>
      <c r="N277" s="192"/>
    </row>
    <row r="278" spans="1:15" ht="21" customHeight="1">
      <c r="A278" s="192" t="s">
        <v>841</v>
      </c>
      <c r="H278" s="104"/>
      <c r="J278" s="104"/>
      <c r="K278" s="104"/>
    </row>
    <row r="279" spans="1:15" ht="21" customHeight="1">
      <c r="H279" s="104"/>
      <c r="J279" s="104"/>
    </row>
    <row r="282" spans="1:15" ht="21" customHeight="1">
      <c r="B282" s="444">
        <f>開票立会人入力シート!F11</f>
        <v>0</v>
      </c>
      <c r="C282" s="444"/>
      <c r="D282" s="444"/>
      <c r="E282" s="444"/>
    </row>
    <row r="283" spans="1:15" ht="21" customHeight="1">
      <c r="B283" s="98"/>
      <c r="C283" s="105"/>
      <c r="D283" s="105"/>
    </row>
    <row r="284" spans="1:15" ht="21" customHeight="1">
      <c r="B284" s="98"/>
      <c r="C284" s="105"/>
      <c r="D284" s="105"/>
    </row>
    <row r="285" spans="1:15" ht="21" customHeight="1">
      <c r="B285" s="98"/>
      <c r="C285" s="105"/>
      <c r="D285" s="105"/>
    </row>
    <row r="286" spans="1:15" ht="21" customHeight="1">
      <c r="B286" s="98"/>
      <c r="C286" s="105"/>
      <c r="D286" s="105"/>
    </row>
    <row r="287" spans="1:15" ht="21" customHeight="1">
      <c r="B287" s="98"/>
      <c r="C287" s="105"/>
      <c r="D287" s="105"/>
      <c r="F287" s="90" t="s">
        <v>408</v>
      </c>
      <c r="H287" s="184">
        <f>開票立会人入力シート!K11</f>
        <v>0</v>
      </c>
    </row>
    <row r="288" spans="1:15" ht="21" customHeight="1">
      <c r="B288" s="98"/>
      <c r="C288" s="105"/>
      <c r="D288" s="105"/>
    </row>
    <row r="289" spans="2:13" ht="21" customHeight="1">
      <c r="B289" s="98"/>
      <c r="C289" s="105"/>
      <c r="D289" s="105"/>
    </row>
    <row r="290" spans="2:13" ht="21" customHeight="1">
      <c r="B290" s="98"/>
      <c r="C290" s="105"/>
      <c r="D290" s="105"/>
    </row>
    <row r="291" spans="2:13" ht="21" customHeight="1">
      <c r="B291" s="98"/>
      <c r="C291" s="105"/>
      <c r="D291" s="105"/>
    </row>
    <row r="292" spans="2:13" ht="21" customHeight="1">
      <c r="B292" s="98"/>
      <c r="C292" s="105"/>
      <c r="D292" s="105"/>
      <c r="F292" s="90" t="s">
        <v>409</v>
      </c>
      <c r="H292" s="501">
        <f>開票立会人入力シート!G11</f>
        <v>0</v>
      </c>
      <c r="I292" s="501"/>
      <c r="J292" s="501">
        <f>開票立会人入力シート!I11</f>
        <v>0</v>
      </c>
      <c r="K292" s="501"/>
      <c r="L292" s="94"/>
    </row>
    <row r="293" spans="2:13" ht="21" customHeight="1">
      <c r="B293" s="98"/>
      <c r="C293" s="105"/>
      <c r="D293" s="105"/>
    </row>
    <row r="294" spans="2:13" ht="21" customHeight="1">
      <c r="B294" s="98"/>
      <c r="C294" s="105"/>
      <c r="D294" s="105"/>
    </row>
    <row r="295" spans="2:13" ht="21" customHeight="1">
      <c r="B295" s="98"/>
      <c r="C295" s="105"/>
      <c r="D295" s="105"/>
    </row>
    <row r="296" spans="2:13" ht="21" customHeight="1">
      <c r="K296" s="184"/>
      <c r="L296" s="184"/>
    </row>
    <row r="297" spans="2:13" ht="21" customHeight="1">
      <c r="B297" s="196" t="s">
        <v>413</v>
      </c>
      <c r="D297" s="101"/>
      <c r="E297" s="184">
        <f>入力シート!C18</f>
        <v>0</v>
      </c>
      <c r="F297" s="184"/>
      <c r="G297" s="184">
        <f>入力シート!C20</f>
        <v>0</v>
      </c>
      <c r="I297" s="195" t="s">
        <v>390</v>
      </c>
      <c r="J297" s="192"/>
      <c r="K297" s="192"/>
      <c r="L297" s="192"/>
    </row>
    <row r="298" spans="2:13" ht="21" customHeight="1">
      <c r="B298" s="192"/>
      <c r="D298" s="92"/>
      <c r="E298" s="244"/>
      <c r="F298" s="239"/>
      <c r="G298" s="244"/>
      <c r="H298" s="192"/>
      <c r="I298" s="192"/>
      <c r="J298" s="192"/>
      <c r="K298" s="192"/>
      <c r="L298" s="192"/>
    </row>
    <row r="299" spans="2:13" ht="21" customHeight="1">
      <c r="B299" s="196"/>
      <c r="D299" s="92"/>
      <c r="E299" s="244"/>
      <c r="F299" s="239"/>
      <c r="G299" s="244"/>
      <c r="H299" s="184"/>
      <c r="I299" s="184"/>
      <c r="J299" s="184"/>
      <c r="K299" s="184"/>
      <c r="M299" s="195"/>
    </row>
    <row r="300" spans="2:13" ht="21" customHeight="1">
      <c r="D300" s="92"/>
      <c r="E300" s="92"/>
      <c r="F300" s="93"/>
      <c r="G300" s="92"/>
      <c r="I300" s="94"/>
      <c r="J300" s="94"/>
      <c r="K300" s="94"/>
      <c r="L300" s="94"/>
    </row>
    <row r="301" spans="2:13" ht="21" customHeight="1">
      <c r="D301" s="92"/>
      <c r="E301" s="92"/>
      <c r="F301" s="93"/>
      <c r="G301" s="92"/>
      <c r="I301" s="94"/>
      <c r="J301" s="94"/>
      <c r="K301" s="95"/>
      <c r="L301" s="95"/>
    </row>
    <row r="302" spans="2:13" ht="21" customHeight="1">
      <c r="D302" s="92"/>
      <c r="E302" s="92"/>
      <c r="F302" s="93"/>
      <c r="G302" s="92"/>
      <c r="I302" s="94"/>
      <c r="J302" s="94"/>
      <c r="K302" s="95"/>
      <c r="L302" s="95"/>
    </row>
    <row r="303" spans="2:13" ht="21" customHeight="1">
      <c r="D303" s="92"/>
      <c r="E303" s="92"/>
      <c r="F303" s="93"/>
      <c r="G303" s="92"/>
      <c r="I303" s="94"/>
      <c r="J303" s="94"/>
      <c r="K303" s="95"/>
      <c r="L303" s="95"/>
    </row>
    <row r="304" spans="2:13" ht="21" customHeight="1">
      <c r="D304" s="92"/>
      <c r="E304" s="92"/>
      <c r="F304" s="93"/>
      <c r="G304" s="92"/>
      <c r="I304" s="94"/>
      <c r="J304" s="94"/>
      <c r="K304" s="95"/>
      <c r="L304" s="95"/>
    </row>
    <row r="305" spans="1:15" ht="21" customHeight="1">
      <c r="O305" s="193" t="s">
        <v>942</v>
      </c>
    </row>
    <row r="309" spans="1:15" ht="21" customHeight="1">
      <c r="A309" s="528" t="s">
        <v>433</v>
      </c>
      <c r="B309" s="528"/>
      <c r="C309" s="528"/>
      <c r="D309" s="528"/>
      <c r="E309" s="528"/>
      <c r="F309" s="528"/>
      <c r="G309" s="528"/>
      <c r="H309" s="528"/>
      <c r="I309" s="528"/>
      <c r="J309" s="528"/>
      <c r="K309" s="528"/>
      <c r="L309" s="528"/>
      <c r="M309" s="528"/>
      <c r="N309" s="528"/>
    </row>
    <row r="314" spans="1:15" ht="21" customHeight="1">
      <c r="A314" s="537">
        <f>入力シート!$G$1</f>
        <v>46061</v>
      </c>
      <c r="B314" s="538"/>
      <c r="C314" s="538"/>
      <c r="D314" s="532" t="s">
        <v>1222</v>
      </c>
      <c r="E314" s="535"/>
      <c r="F314" s="535"/>
      <c r="G314" s="535"/>
      <c r="H314" s="535"/>
      <c r="I314" s="535"/>
      <c r="J314" s="535"/>
      <c r="K314" s="535"/>
      <c r="L314" s="184" t="str">
        <f>開票立会人入力シート!B4</f>
        <v>青森県第１区</v>
      </c>
      <c r="M314" s="184"/>
      <c r="N314" s="184"/>
      <c r="O314" s="192" t="s">
        <v>576</v>
      </c>
    </row>
    <row r="315" spans="1:15" ht="9" customHeight="1">
      <c r="A315" s="192"/>
      <c r="N315" s="192"/>
    </row>
    <row r="316" spans="1:15" ht="21" customHeight="1">
      <c r="A316" s="192" t="s">
        <v>841</v>
      </c>
      <c r="H316" s="104"/>
      <c r="J316" s="104"/>
      <c r="K316" s="104"/>
    </row>
    <row r="317" spans="1:15" ht="21" customHeight="1">
      <c r="H317" s="104"/>
      <c r="J317" s="104"/>
    </row>
    <row r="320" spans="1:15" ht="21" customHeight="1">
      <c r="B320" s="444">
        <f>開票立会人入力シート!F12</f>
        <v>0</v>
      </c>
      <c r="C320" s="444"/>
      <c r="D320" s="444"/>
      <c r="E320" s="444"/>
    </row>
    <row r="321" spans="2:12" ht="21" customHeight="1">
      <c r="B321" s="98"/>
      <c r="C321" s="105"/>
      <c r="D321" s="105"/>
    </row>
    <row r="322" spans="2:12" ht="21" customHeight="1">
      <c r="B322" s="98"/>
      <c r="C322" s="105"/>
      <c r="D322" s="105"/>
    </row>
    <row r="323" spans="2:12" ht="21" customHeight="1">
      <c r="B323" s="98"/>
      <c r="C323" s="105"/>
      <c r="D323" s="105"/>
    </row>
    <row r="324" spans="2:12" ht="21" customHeight="1">
      <c r="B324" s="98"/>
      <c r="C324" s="105"/>
      <c r="D324" s="105"/>
    </row>
    <row r="325" spans="2:12" ht="21" customHeight="1">
      <c r="B325" s="98"/>
      <c r="C325" s="105"/>
      <c r="D325" s="105"/>
      <c r="F325" s="90" t="s">
        <v>408</v>
      </c>
      <c r="H325" s="184">
        <f>開票立会人入力シート!K12</f>
        <v>0</v>
      </c>
    </row>
    <row r="326" spans="2:12" ht="21" customHeight="1">
      <c r="B326" s="98"/>
      <c r="C326" s="105"/>
      <c r="D326" s="105"/>
    </row>
    <row r="327" spans="2:12" ht="21" customHeight="1">
      <c r="B327" s="98"/>
      <c r="C327" s="105"/>
      <c r="D327" s="105"/>
    </row>
    <row r="328" spans="2:12" ht="21" customHeight="1">
      <c r="B328" s="98"/>
      <c r="C328" s="105"/>
      <c r="D328" s="105"/>
    </row>
    <row r="329" spans="2:12" ht="21" customHeight="1">
      <c r="B329" s="98"/>
      <c r="C329" s="105"/>
      <c r="D329" s="105"/>
    </row>
    <row r="330" spans="2:12" ht="21" customHeight="1">
      <c r="B330" s="98"/>
      <c r="C330" s="105"/>
      <c r="D330" s="105"/>
      <c r="F330" s="90" t="s">
        <v>409</v>
      </c>
      <c r="H330" s="501">
        <f>開票立会人入力シート!G12</f>
        <v>0</v>
      </c>
      <c r="I330" s="501"/>
      <c r="J330" s="501">
        <f>開票立会人入力シート!I12</f>
        <v>0</v>
      </c>
      <c r="K330" s="501"/>
      <c r="L330" s="94"/>
    </row>
    <row r="331" spans="2:12" ht="21" customHeight="1">
      <c r="B331" s="98"/>
      <c r="C331" s="105"/>
      <c r="D331" s="105"/>
    </row>
    <row r="332" spans="2:12" ht="21" customHeight="1">
      <c r="B332" s="98"/>
      <c r="C332" s="105"/>
      <c r="D332" s="105"/>
    </row>
    <row r="333" spans="2:12" ht="21" customHeight="1">
      <c r="B333" s="98"/>
      <c r="C333" s="105"/>
      <c r="D333" s="105"/>
    </row>
    <row r="334" spans="2:12" ht="21" customHeight="1">
      <c r="K334" s="184"/>
      <c r="L334" s="184"/>
    </row>
    <row r="335" spans="2:12" ht="21" customHeight="1">
      <c r="B335" s="196" t="s">
        <v>413</v>
      </c>
      <c r="D335" s="101"/>
      <c r="E335" s="184">
        <f>入力シート!C18</f>
        <v>0</v>
      </c>
      <c r="F335" s="184"/>
      <c r="G335" s="184">
        <f>入力シート!C20</f>
        <v>0</v>
      </c>
      <c r="I335" s="195" t="s">
        <v>390</v>
      </c>
      <c r="J335" s="192"/>
      <c r="K335" s="192"/>
      <c r="L335" s="192"/>
    </row>
    <row r="336" spans="2:12" ht="21" customHeight="1">
      <c r="B336" s="192"/>
      <c r="D336" s="92"/>
      <c r="E336" s="244"/>
      <c r="F336" s="239"/>
      <c r="G336" s="244"/>
      <c r="H336" s="192"/>
      <c r="I336" s="192"/>
      <c r="J336" s="192"/>
      <c r="K336" s="192"/>
      <c r="L336" s="192"/>
    </row>
    <row r="337" spans="1:15" ht="21" customHeight="1">
      <c r="B337" s="196"/>
      <c r="D337" s="92"/>
      <c r="E337" s="244"/>
      <c r="F337" s="239"/>
      <c r="G337" s="244"/>
      <c r="H337" s="184"/>
      <c r="I337" s="184"/>
      <c r="J337" s="184"/>
      <c r="K337" s="184"/>
      <c r="M337" s="195"/>
    </row>
    <row r="338" spans="1:15" ht="21" customHeight="1">
      <c r="D338" s="92"/>
      <c r="E338" s="92"/>
      <c r="F338" s="93"/>
      <c r="G338" s="92"/>
      <c r="I338" s="94"/>
      <c r="J338" s="94"/>
      <c r="K338" s="94"/>
      <c r="L338" s="94"/>
    </row>
    <row r="339" spans="1:15" ht="21" customHeight="1">
      <c r="D339" s="92"/>
      <c r="E339" s="92"/>
      <c r="F339" s="93"/>
      <c r="G339" s="92"/>
      <c r="I339" s="94"/>
      <c r="J339" s="94"/>
      <c r="K339" s="95"/>
      <c r="L339" s="95"/>
    </row>
    <row r="340" spans="1:15" ht="21" customHeight="1">
      <c r="D340" s="92"/>
      <c r="E340" s="92"/>
      <c r="F340" s="93"/>
      <c r="G340" s="92"/>
      <c r="I340" s="94"/>
      <c r="J340" s="94"/>
      <c r="K340" s="95"/>
      <c r="L340" s="95"/>
    </row>
    <row r="341" spans="1:15" ht="21" customHeight="1">
      <c r="D341" s="92"/>
      <c r="E341" s="92"/>
      <c r="F341" s="93"/>
      <c r="G341" s="92"/>
      <c r="I341" s="94"/>
      <c r="J341" s="94"/>
      <c r="K341" s="95"/>
      <c r="L341" s="95"/>
    </row>
    <row r="342" spans="1:15" ht="21" customHeight="1">
      <c r="D342" s="92"/>
      <c r="E342" s="92"/>
      <c r="F342" s="93"/>
      <c r="G342" s="92"/>
      <c r="I342" s="94"/>
      <c r="J342" s="94"/>
      <c r="K342" s="95"/>
      <c r="L342" s="95"/>
    </row>
    <row r="343" spans="1:15" ht="21" customHeight="1">
      <c r="O343" s="193" t="s">
        <v>942</v>
      </c>
    </row>
    <row r="347" spans="1:15" ht="21" customHeight="1">
      <c r="A347" s="528" t="s">
        <v>433</v>
      </c>
      <c r="B347" s="528"/>
      <c r="C347" s="528"/>
      <c r="D347" s="528"/>
      <c r="E347" s="528"/>
      <c r="F347" s="528"/>
      <c r="G347" s="528"/>
      <c r="H347" s="528"/>
      <c r="I347" s="528"/>
      <c r="J347" s="528"/>
      <c r="K347" s="528"/>
      <c r="L347" s="528"/>
      <c r="M347" s="528"/>
      <c r="N347" s="528"/>
    </row>
    <row r="352" spans="1:15" ht="21" customHeight="1">
      <c r="A352" s="537">
        <f>入力シート!$G$1</f>
        <v>46061</v>
      </c>
      <c r="B352" s="538"/>
      <c r="C352" s="538"/>
      <c r="D352" s="532" t="s">
        <v>1222</v>
      </c>
      <c r="E352" s="535"/>
      <c r="F352" s="535"/>
      <c r="G352" s="535"/>
      <c r="H352" s="535"/>
      <c r="I352" s="535"/>
      <c r="J352" s="535"/>
      <c r="K352" s="535"/>
      <c r="L352" s="184" t="str">
        <f>開票立会人入力シート!B4</f>
        <v>青森県第１区</v>
      </c>
      <c r="M352" s="184"/>
      <c r="N352" s="184"/>
      <c r="O352" s="192" t="s">
        <v>576</v>
      </c>
    </row>
    <row r="353" spans="1:14" ht="9" customHeight="1">
      <c r="A353" s="192"/>
      <c r="N353" s="192"/>
    </row>
    <row r="354" spans="1:14" ht="21" customHeight="1">
      <c r="A354" s="192" t="s">
        <v>841</v>
      </c>
      <c r="H354" s="104"/>
      <c r="J354" s="104"/>
      <c r="K354" s="104"/>
    </row>
    <row r="355" spans="1:14" ht="21" customHeight="1">
      <c r="H355" s="104"/>
      <c r="J355" s="104"/>
    </row>
    <row r="358" spans="1:14" ht="21" customHeight="1">
      <c r="B358" s="444">
        <f>開票立会人入力シート!F13</f>
        <v>0</v>
      </c>
      <c r="C358" s="444"/>
      <c r="D358" s="444"/>
      <c r="E358" s="444"/>
    </row>
    <row r="359" spans="1:14" ht="21" customHeight="1">
      <c r="B359" s="98"/>
      <c r="C359" s="105"/>
      <c r="D359" s="105"/>
    </row>
    <row r="360" spans="1:14" ht="21" customHeight="1">
      <c r="B360" s="98"/>
      <c r="C360" s="105"/>
      <c r="D360" s="105"/>
    </row>
    <row r="361" spans="1:14" ht="21" customHeight="1">
      <c r="B361" s="98"/>
      <c r="C361" s="105"/>
      <c r="D361" s="105"/>
    </row>
    <row r="362" spans="1:14" ht="21" customHeight="1">
      <c r="B362" s="98"/>
      <c r="C362" s="105"/>
      <c r="D362" s="105"/>
    </row>
    <row r="363" spans="1:14" ht="21" customHeight="1">
      <c r="B363" s="98"/>
      <c r="C363" s="105"/>
      <c r="D363" s="105"/>
      <c r="F363" s="90" t="s">
        <v>408</v>
      </c>
      <c r="H363" s="184">
        <f>開票立会人入力シート!K13</f>
        <v>0</v>
      </c>
    </row>
    <row r="364" spans="1:14" ht="21" customHeight="1">
      <c r="B364" s="98"/>
      <c r="C364" s="105"/>
      <c r="D364" s="105"/>
    </row>
    <row r="365" spans="1:14" ht="21" customHeight="1">
      <c r="B365" s="98"/>
      <c r="C365" s="105"/>
      <c r="D365" s="105"/>
    </row>
    <row r="366" spans="1:14" ht="21" customHeight="1">
      <c r="B366" s="98"/>
      <c r="C366" s="105"/>
      <c r="D366" s="105"/>
    </row>
    <row r="367" spans="1:14" ht="21" customHeight="1">
      <c r="B367" s="98"/>
      <c r="C367" s="105"/>
      <c r="D367" s="105"/>
    </row>
    <row r="368" spans="1:14" ht="21" customHeight="1">
      <c r="B368" s="98"/>
      <c r="C368" s="105"/>
      <c r="D368" s="105"/>
      <c r="F368" s="90" t="s">
        <v>409</v>
      </c>
      <c r="H368" s="501">
        <f>開票立会人入力シート!G13</f>
        <v>0</v>
      </c>
      <c r="I368" s="501"/>
      <c r="J368" s="501">
        <f>開票立会人入力シート!I13</f>
        <v>0</v>
      </c>
      <c r="K368" s="501"/>
      <c r="L368" s="94"/>
    </row>
    <row r="369" spans="2:15" ht="21" customHeight="1">
      <c r="B369" s="98"/>
      <c r="C369" s="105"/>
      <c r="D369" s="105"/>
    </row>
    <row r="370" spans="2:15" ht="21" customHeight="1">
      <c r="B370" s="98"/>
      <c r="C370" s="105"/>
      <c r="D370" s="105"/>
    </row>
    <row r="371" spans="2:15" ht="21" customHeight="1">
      <c r="B371" s="98"/>
      <c r="C371" s="105"/>
      <c r="D371" s="105"/>
    </row>
    <row r="372" spans="2:15" ht="21" customHeight="1">
      <c r="K372" s="184"/>
      <c r="L372" s="184"/>
    </row>
    <row r="373" spans="2:15" ht="21" customHeight="1">
      <c r="B373" s="196" t="s">
        <v>413</v>
      </c>
      <c r="D373" s="101"/>
      <c r="E373" s="184">
        <f>入力シート!C18</f>
        <v>0</v>
      </c>
      <c r="F373" s="184"/>
      <c r="G373" s="184">
        <f>入力シート!C20</f>
        <v>0</v>
      </c>
      <c r="I373" s="195" t="s">
        <v>390</v>
      </c>
      <c r="J373" s="192"/>
      <c r="K373" s="192"/>
      <c r="L373" s="192"/>
    </row>
    <row r="374" spans="2:15" ht="21" customHeight="1">
      <c r="B374" s="192"/>
      <c r="D374" s="92"/>
      <c r="E374" s="244"/>
      <c r="F374" s="239"/>
      <c r="G374" s="244"/>
      <c r="H374" s="192"/>
      <c r="I374" s="192"/>
      <c r="J374" s="192"/>
      <c r="K374" s="192"/>
      <c r="L374" s="192"/>
    </row>
    <row r="375" spans="2:15" ht="21" customHeight="1">
      <c r="B375" s="196"/>
      <c r="D375" s="92"/>
      <c r="E375" s="244"/>
      <c r="F375" s="239"/>
      <c r="G375" s="244"/>
      <c r="H375" s="184"/>
      <c r="I375" s="184"/>
      <c r="J375" s="184"/>
      <c r="K375" s="184"/>
      <c r="M375" s="195"/>
    </row>
    <row r="376" spans="2:15" ht="21" customHeight="1">
      <c r="D376" s="92"/>
      <c r="E376" s="92"/>
      <c r="F376" s="93"/>
      <c r="G376" s="92"/>
      <c r="I376" s="94"/>
      <c r="J376" s="94"/>
      <c r="K376" s="94"/>
      <c r="L376" s="94"/>
    </row>
    <row r="377" spans="2:15" ht="21" customHeight="1">
      <c r="D377" s="92"/>
      <c r="E377" s="92"/>
      <c r="F377" s="93"/>
      <c r="G377" s="92"/>
      <c r="I377" s="94"/>
      <c r="J377" s="94"/>
      <c r="K377" s="95"/>
      <c r="L377" s="95"/>
    </row>
    <row r="378" spans="2:15" ht="21" customHeight="1">
      <c r="D378" s="92"/>
      <c r="E378" s="92"/>
      <c r="F378" s="93"/>
      <c r="G378" s="92"/>
      <c r="I378" s="94"/>
      <c r="J378" s="94"/>
      <c r="K378" s="95"/>
      <c r="L378" s="95"/>
    </row>
    <row r="379" spans="2:15" ht="21" customHeight="1">
      <c r="D379" s="92"/>
      <c r="E379" s="92"/>
      <c r="F379" s="93"/>
      <c r="G379" s="92"/>
      <c r="I379" s="94"/>
      <c r="J379" s="94"/>
      <c r="K379" s="95"/>
      <c r="L379" s="95"/>
    </row>
    <row r="380" spans="2:15" ht="21" customHeight="1">
      <c r="D380" s="92"/>
      <c r="E380" s="92"/>
      <c r="F380" s="93"/>
      <c r="G380" s="92"/>
      <c r="I380" s="94"/>
      <c r="J380" s="94"/>
      <c r="K380" s="95"/>
      <c r="L380" s="95"/>
    </row>
    <row r="381" spans="2:15" ht="21" customHeight="1">
      <c r="O381" s="193" t="s">
        <v>942</v>
      </c>
    </row>
    <row r="385" spans="1:15" ht="21" customHeight="1">
      <c r="A385" s="528" t="s">
        <v>433</v>
      </c>
      <c r="B385" s="528"/>
      <c r="C385" s="528"/>
      <c r="D385" s="528"/>
      <c r="E385" s="528"/>
      <c r="F385" s="528"/>
      <c r="G385" s="528"/>
      <c r="H385" s="528"/>
      <c r="I385" s="528"/>
      <c r="J385" s="528"/>
      <c r="K385" s="528"/>
      <c r="L385" s="528"/>
      <c r="M385" s="528"/>
      <c r="N385" s="528"/>
    </row>
    <row r="390" spans="1:15" ht="21" customHeight="1">
      <c r="A390" s="537">
        <f>入力シート!$G$1</f>
        <v>46061</v>
      </c>
      <c r="B390" s="538"/>
      <c r="C390" s="538"/>
      <c r="D390" s="532" t="s">
        <v>1222</v>
      </c>
      <c r="E390" s="535"/>
      <c r="F390" s="535"/>
      <c r="G390" s="535"/>
      <c r="H390" s="535"/>
      <c r="I390" s="535"/>
      <c r="J390" s="535"/>
      <c r="K390" s="535"/>
      <c r="L390" s="184" t="str">
        <f>開票立会人入力シート!B4</f>
        <v>青森県第１区</v>
      </c>
      <c r="M390" s="184"/>
      <c r="N390" s="184"/>
      <c r="O390" s="192" t="s">
        <v>576</v>
      </c>
    </row>
    <row r="391" spans="1:15" ht="9" customHeight="1">
      <c r="A391" s="192"/>
      <c r="N391" s="192"/>
    </row>
    <row r="392" spans="1:15" ht="21" customHeight="1">
      <c r="A392" s="192" t="s">
        <v>841</v>
      </c>
      <c r="H392" s="104"/>
      <c r="J392" s="104"/>
      <c r="K392" s="104"/>
    </row>
    <row r="393" spans="1:15" ht="21" customHeight="1">
      <c r="H393" s="104"/>
      <c r="J393" s="104"/>
    </row>
    <row r="396" spans="1:15" ht="21" customHeight="1">
      <c r="B396" s="444">
        <f>開票立会人入力シート!F14</f>
        <v>0</v>
      </c>
      <c r="C396" s="444"/>
      <c r="D396" s="444"/>
      <c r="E396" s="444"/>
    </row>
    <row r="397" spans="1:15" ht="21" customHeight="1">
      <c r="B397" s="98"/>
      <c r="C397" s="105"/>
      <c r="D397" s="105"/>
    </row>
    <row r="398" spans="1:15" ht="21" customHeight="1">
      <c r="B398" s="98"/>
      <c r="C398" s="105"/>
      <c r="D398" s="105"/>
    </row>
    <row r="399" spans="1:15" ht="21" customHeight="1">
      <c r="B399" s="98"/>
      <c r="C399" s="105"/>
      <c r="D399" s="105"/>
    </row>
    <row r="400" spans="1:15" ht="21" customHeight="1">
      <c r="B400" s="98"/>
      <c r="C400" s="105"/>
      <c r="D400" s="105"/>
    </row>
    <row r="401" spans="2:13" ht="21" customHeight="1">
      <c r="B401" s="98"/>
      <c r="C401" s="105"/>
      <c r="D401" s="105"/>
      <c r="F401" s="90" t="s">
        <v>408</v>
      </c>
      <c r="H401" s="184">
        <f>開票立会人入力シート!K14</f>
        <v>0</v>
      </c>
    </row>
    <row r="402" spans="2:13" ht="21" customHeight="1">
      <c r="B402" s="98"/>
      <c r="C402" s="105"/>
      <c r="D402" s="105"/>
    </row>
    <row r="403" spans="2:13" ht="21" customHeight="1">
      <c r="B403" s="98"/>
      <c r="C403" s="105"/>
      <c r="D403" s="105"/>
    </row>
    <row r="404" spans="2:13" ht="21" customHeight="1">
      <c r="B404" s="98"/>
      <c r="C404" s="105"/>
      <c r="D404" s="105"/>
    </row>
    <row r="405" spans="2:13" ht="21" customHeight="1">
      <c r="B405" s="98"/>
      <c r="C405" s="105"/>
      <c r="D405" s="105"/>
    </row>
    <row r="406" spans="2:13" ht="21" customHeight="1">
      <c r="B406" s="98"/>
      <c r="C406" s="105"/>
      <c r="D406" s="105"/>
      <c r="F406" s="90" t="s">
        <v>409</v>
      </c>
      <c r="H406" s="501">
        <f>開票立会人入力シート!G14</f>
        <v>0</v>
      </c>
      <c r="I406" s="501"/>
      <c r="J406" s="501">
        <f>開票立会人入力シート!I14</f>
        <v>0</v>
      </c>
      <c r="K406" s="501"/>
      <c r="L406" s="94"/>
    </row>
    <row r="407" spans="2:13" ht="21" customHeight="1">
      <c r="B407" s="98"/>
      <c r="C407" s="105"/>
      <c r="D407" s="105"/>
    </row>
    <row r="408" spans="2:13" ht="21" customHeight="1">
      <c r="B408" s="98"/>
      <c r="C408" s="105"/>
      <c r="D408" s="105"/>
    </row>
    <row r="409" spans="2:13" ht="21" customHeight="1">
      <c r="B409" s="98"/>
      <c r="C409" s="105"/>
      <c r="D409" s="105"/>
    </row>
    <row r="410" spans="2:13" ht="21" customHeight="1">
      <c r="K410" s="184"/>
      <c r="L410" s="184"/>
    </row>
    <row r="411" spans="2:13" ht="21" customHeight="1">
      <c r="B411" s="196" t="s">
        <v>413</v>
      </c>
      <c r="D411" s="101"/>
      <c r="E411" s="184">
        <f>入力シート!C18</f>
        <v>0</v>
      </c>
      <c r="F411" s="184"/>
      <c r="G411" s="184">
        <f>入力シート!C20</f>
        <v>0</v>
      </c>
      <c r="I411" s="195" t="s">
        <v>390</v>
      </c>
      <c r="J411" s="192"/>
      <c r="K411" s="192"/>
      <c r="L411" s="192"/>
    </row>
    <row r="412" spans="2:13" ht="21" customHeight="1">
      <c r="B412" s="192"/>
      <c r="D412" s="92"/>
      <c r="E412" s="244"/>
      <c r="F412" s="239"/>
      <c r="G412" s="244"/>
      <c r="H412" s="192"/>
      <c r="I412" s="192"/>
      <c r="J412" s="192"/>
      <c r="K412" s="192"/>
      <c r="L412" s="192"/>
    </row>
    <row r="413" spans="2:13" ht="21" customHeight="1">
      <c r="B413" s="196"/>
      <c r="D413" s="92"/>
      <c r="E413" s="244"/>
      <c r="F413" s="239"/>
      <c r="G413" s="244"/>
      <c r="H413" s="184"/>
      <c r="I413" s="184"/>
      <c r="J413" s="184"/>
      <c r="K413" s="184"/>
      <c r="M413" s="195"/>
    </row>
    <row r="414" spans="2:13" ht="21" customHeight="1">
      <c r="D414" s="92"/>
      <c r="E414" s="92"/>
      <c r="F414" s="93"/>
      <c r="G414" s="92"/>
      <c r="I414" s="94"/>
      <c r="J414" s="94"/>
      <c r="K414" s="94"/>
      <c r="L414" s="94"/>
    </row>
    <row r="415" spans="2:13" ht="21" customHeight="1">
      <c r="D415" s="92"/>
      <c r="E415" s="92"/>
      <c r="F415" s="93"/>
      <c r="G415" s="92"/>
      <c r="I415" s="94"/>
      <c r="J415" s="94"/>
      <c r="K415" s="95"/>
      <c r="L415" s="95"/>
    </row>
    <row r="416" spans="2:13" ht="21" customHeight="1">
      <c r="D416" s="92"/>
      <c r="E416" s="92"/>
      <c r="F416" s="93"/>
      <c r="G416" s="92"/>
      <c r="I416" s="94"/>
      <c r="J416" s="94"/>
      <c r="K416" s="95"/>
      <c r="L416" s="95"/>
    </row>
    <row r="417" spans="1:15" ht="21" customHeight="1">
      <c r="D417" s="92"/>
      <c r="E417" s="92"/>
      <c r="F417" s="93"/>
      <c r="G417" s="92"/>
      <c r="I417" s="94"/>
      <c r="J417" s="94"/>
      <c r="K417" s="95"/>
      <c r="L417" s="95"/>
    </row>
    <row r="418" spans="1:15" ht="21" customHeight="1">
      <c r="D418" s="92"/>
      <c r="E418" s="92"/>
      <c r="F418" s="93"/>
      <c r="G418" s="92"/>
      <c r="I418" s="94"/>
      <c r="J418" s="94"/>
      <c r="K418" s="95"/>
      <c r="L418" s="95"/>
    </row>
    <row r="419" spans="1:15" ht="21" customHeight="1">
      <c r="O419" s="193" t="s">
        <v>942</v>
      </c>
    </row>
    <row r="423" spans="1:15" ht="21" customHeight="1">
      <c r="A423" s="528" t="s">
        <v>433</v>
      </c>
      <c r="B423" s="528"/>
      <c r="C423" s="528"/>
      <c r="D423" s="528"/>
      <c r="E423" s="528"/>
      <c r="F423" s="528"/>
      <c r="G423" s="528"/>
      <c r="H423" s="528"/>
      <c r="I423" s="528"/>
      <c r="J423" s="528"/>
      <c r="K423" s="528"/>
      <c r="L423" s="528"/>
      <c r="M423" s="528"/>
      <c r="N423" s="528"/>
    </row>
    <row r="428" spans="1:15" ht="21" customHeight="1">
      <c r="A428" s="537">
        <f>入力シート!$G$1</f>
        <v>46061</v>
      </c>
      <c r="B428" s="538"/>
      <c r="C428" s="538"/>
      <c r="D428" s="532" t="s">
        <v>1222</v>
      </c>
      <c r="E428" s="535"/>
      <c r="F428" s="535"/>
      <c r="G428" s="535"/>
      <c r="H428" s="535"/>
      <c r="I428" s="535"/>
      <c r="J428" s="535"/>
      <c r="K428" s="535"/>
      <c r="L428" s="184" t="str">
        <f>開票立会人入力シート!B4</f>
        <v>青森県第１区</v>
      </c>
      <c r="M428" s="184"/>
      <c r="N428" s="184"/>
      <c r="O428" s="192" t="s">
        <v>576</v>
      </c>
    </row>
    <row r="429" spans="1:15" ht="9" customHeight="1">
      <c r="A429" s="192"/>
      <c r="N429" s="192"/>
    </row>
    <row r="430" spans="1:15" ht="21" customHeight="1">
      <c r="A430" s="192" t="s">
        <v>841</v>
      </c>
      <c r="H430" s="104"/>
      <c r="J430" s="104"/>
      <c r="K430" s="104"/>
    </row>
    <row r="431" spans="1:15" ht="21" customHeight="1">
      <c r="H431" s="104"/>
      <c r="J431" s="104"/>
    </row>
    <row r="434" spans="2:12" ht="21" customHeight="1">
      <c r="B434" s="444">
        <f>開票立会人入力シート!F15</f>
        <v>0</v>
      </c>
      <c r="C434" s="444"/>
      <c r="D434" s="444"/>
      <c r="E434" s="444"/>
    </row>
    <row r="435" spans="2:12" ht="21" customHeight="1">
      <c r="B435" s="98"/>
      <c r="C435" s="105"/>
      <c r="D435" s="105"/>
    </row>
    <row r="436" spans="2:12" ht="21" customHeight="1">
      <c r="B436" s="98"/>
      <c r="C436" s="105"/>
      <c r="D436" s="105"/>
    </row>
    <row r="437" spans="2:12" ht="21" customHeight="1">
      <c r="B437" s="98"/>
      <c r="C437" s="105"/>
      <c r="D437" s="105"/>
    </row>
    <row r="438" spans="2:12" ht="21" customHeight="1">
      <c r="B438" s="98"/>
      <c r="C438" s="105"/>
      <c r="D438" s="105"/>
    </row>
    <row r="439" spans="2:12" ht="21" customHeight="1">
      <c r="B439" s="98"/>
      <c r="C439" s="105"/>
      <c r="D439" s="105"/>
      <c r="F439" s="90" t="s">
        <v>408</v>
      </c>
      <c r="H439" s="184">
        <f>開票立会人入力シート!K15</f>
        <v>0</v>
      </c>
    </row>
    <row r="440" spans="2:12" ht="21" customHeight="1">
      <c r="B440" s="98"/>
      <c r="C440" s="105"/>
      <c r="D440" s="105"/>
    </row>
    <row r="441" spans="2:12" ht="21" customHeight="1">
      <c r="B441" s="98"/>
      <c r="C441" s="105"/>
      <c r="D441" s="105"/>
    </row>
    <row r="442" spans="2:12" ht="21" customHeight="1">
      <c r="B442" s="98"/>
      <c r="C442" s="105"/>
      <c r="D442" s="105"/>
    </row>
    <row r="443" spans="2:12" ht="21" customHeight="1">
      <c r="B443" s="98"/>
      <c r="C443" s="105"/>
      <c r="D443" s="105"/>
    </row>
    <row r="444" spans="2:12" ht="21" customHeight="1">
      <c r="B444" s="98"/>
      <c r="C444" s="105"/>
      <c r="D444" s="105"/>
      <c r="F444" s="90" t="s">
        <v>409</v>
      </c>
      <c r="H444" s="501">
        <f>開票立会人入力シート!G15</f>
        <v>0</v>
      </c>
      <c r="I444" s="501"/>
      <c r="J444" s="501">
        <f>開票立会人入力シート!I15</f>
        <v>0</v>
      </c>
      <c r="K444" s="501"/>
      <c r="L444" s="94"/>
    </row>
    <row r="445" spans="2:12" ht="21" customHeight="1">
      <c r="B445" s="98"/>
      <c r="C445" s="105"/>
      <c r="D445" s="105"/>
    </row>
    <row r="446" spans="2:12" ht="21" customHeight="1">
      <c r="B446" s="98"/>
      <c r="C446" s="105"/>
      <c r="D446" s="105"/>
    </row>
    <row r="447" spans="2:12" ht="21" customHeight="1">
      <c r="B447" s="98"/>
      <c r="C447" s="105"/>
      <c r="D447" s="105"/>
    </row>
    <row r="448" spans="2:12" ht="21" customHeight="1">
      <c r="K448" s="184"/>
      <c r="L448" s="184"/>
    </row>
    <row r="449" spans="1:15" ht="21" customHeight="1">
      <c r="B449" s="196" t="s">
        <v>413</v>
      </c>
      <c r="D449" s="101"/>
      <c r="E449" s="184">
        <f>入力シート!C18</f>
        <v>0</v>
      </c>
      <c r="F449" s="184"/>
      <c r="G449" s="184">
        <f>入力シート!C20</f>
        <v>0</v>
      </c>
      <c r="I449" s="195" t="s">
        <v>390</v>
      </c>
      <c r="J449" s="192"/>
      <c r="K449" s="192"/>
      <c r="L449" s="192"/>
    </row>
    <row r="450" spans="1:15" ht="21" customHeight="1">
      <c r="B450" s="192"/>
      <c r="D450" s="92"/>
      <c r="E450" s="244"/>
      <c r="F450" s="239"/>
      <c r="G450" s="244"/>
      <c r="H450" s="192"/>
      <c r="I450" s="192"/>
      <c r="J450" s="192"/>
      <c r="K450" s="192"/>
      <c r="L450" s="192"/>
    </row>
    <row r="451" spans="1:15" ht="21" customHeight="1">
      <c r="B451" s="196"/>
      <c r="D451" s="92"/>
      <c r="E451" s="244"/>
      <c r="F451" s="239"/>
      <c r="G451" s="244"/>
      <c r="H451" s="184"/>
      <c r="I451" s="184"/>
      <c r="J451" s="184"/>
      <c r="K451" s="184"/>
      <c r="M451" s="195"/>
    </row>
    <row r="452" spans="1:15" ht="21" customHeight="1">
      <c r="D452" s="92"/>
      <c r="E452" s="92"/>
      <c r="F452" s="93"/>
      <c r="G452" s="92"/>
      <c r="I452" s="94"/>
      <c r="J452" s="94"/>
      <c r="K452" s="94"/>
      <c r="L452" s="94"/>
    </row>
    <row r="453" spans="1:15" ht="21" customHeight="1">
      <c r="D453" s="92"/>
      <c r="E453" s="92"/>
      <c r="F453" s="93"/>
      <c r="G453" s="92"/>
      <c r="I453" s="94"/>
      <c r="J453" s="94"/>
      <c r="K453" s="95"/>
      <c r="L453" s="95"/>
    </row>
    <row r="454" spans="1:15" ht="21" customHeight="1">
      <c r="D454" s="92"/>
      <c r="E454" s="92"/>
      <c r="F454" s="93"/>
      <c r="G454" s="92"/>
      <c r="I454" s="94"/>
      <c r="J454" s="94"/>
      <c r="K454" s="95"/>
      <c r="L454" s="95"/>
    </row>
    <row r="455" spans="1:15" ht="21" customHeight="1">
      <c r="D455" s="92"/>
      <c r="E455" s="92"/>
      <c r="F455" s="93"/>
      <c r="G455" s="92"/>
      <c r="I455" s="94"/>
      <c r="J455" s="94"/>
      <c r="K455" s="95"/>
      <c r="L455" s="95"/>
    </row>
    <row r="456" spans="1:15" ht="21" customHeight="1">
      <c r="D456" s="92"/>
      <c r="E456" s="92"/>
      <c r="F456" s="93"/>
      <c r="G456" s="92"/>
      <c r="I456" s="94"/>
      <c r="J456" s="94"/>
      <c r="K456" s="95"/>
      <c r="L456" s="95"/>
    </row>
    <row r="457" spans="1:15" ht="21" customHeight="1">
      <c r="O457" s="193" t="s">
        <v>942</v>
      </c>
    </row>
    <row r="461" spans="1:15" ht="21" customHeight="1">
      <c r="A461" s="528" t="s">
        <v>433</v>
      </c>
      <c r="B461" s="528"/>
      <c r="C461" s="528"/>
      <c r="D461" s="528"/>
      <c r="E461" s="528"/>
      <c r="F461" s="528"/>
      <c r="G461" s="528"/>
      <c r="H461" s="528"/>
      <c r="I461" s="528"/>
      <c r="J461" s="528"/>
      <c r="K461" s="528"/>
      <c r="L461" s="528"/>
      <c r="M461" s="528"/>
      <c r="N461" s="528"/>
    </row>
    <row r="466" spans="1:15" ht="21" customHeight="1">
      <c r="A466" s="537">
        <f>入力シート!$G$1</f>
        <v>46061</v>
      </c>
      <c r="B466" s="538"/>
      <c r="C466" s="538"/>
      <c r="D466" s="532" t="s">
        <v>1222</v>
      </c>
      <c r="E466" s="535"/>
      <c r="F466" s="535"/>
      <c r="G466" s="535"/>
      <c r="H466" s="535"/>
      <c r="I466" s="535"/>
      <c r="J466" s="535"/>
      <c r="K466" s="535"/>
      <c r="L466" s="184" t="str">
        <f>開票立会人入力シート!B4</f>
        <v>青森県第１区</v>
      </c>
      <c r="M466" s="184"/>
      <c r="N466" s="184"/>
      <c r="O466" s="192" t="s">
        <v>576</v>
      </c>
    </row>
    <row r="467" spans="1:15" ht="9" customHeight="1">
      <c r="A467" s="192"/>
      <c r="N467" s="192"/>
    </row>
    <row r="468" spans="1:15" ht="21" customHeight="1">
      <c r="A468" s="192" t="s">
        <v>841</v>
      </c>
      <c r="H468" s="104"/>
      <c r="J468" s="104"/>
      <c r="K468" s="104"/>
    </row>
    <row r="469" spans="1:15" ht="21" customHeight="1">
      <c r="H469" s="104"/>
      <c r="J469" s="104"/>
    </row>
    <row r="472" spans="1:15" ht="21" customHeight="1">
      <c r="B472" s="444">
        <f>開票立会人入力シート!F16</f>
        <v>0</v>
      </c>
      <c r="C472" s="444"/>
      <c r="D472" s="444"/>
      <c r="E472" s="444"/>
    </row>
    <row r="473" spans="1:15" ht="21" customHeight="1">
      <c r="B473" s="98"/>
      <c r="C473" s="105"/>
      <c r="D473" s="105"/>
    </row>
    <row r="474" spans="1:15" ht="21" customHeight="1">
      <c r="B474" s="98"/>
      <c r="C474" s="105"/>
      <c r="D474" s="105"/>
    </row>
    <row r="475" spans="1:15" ht="21" customHeight="1">
      <c r="B475" s="98"/>
      <c r="C475" s="105"/>
      <c r="D475" s="105"/>
    </row>
    <row r="476" spans="1:15" ht="21" customHeight="1">
      <c r="B476" s="98"/>
      <c r="C476" s="105"/>
      <c r="D476" s="105"/>
    </row>
    <row r="477" spans="1:15" ht="21" customHeight="1">
      <c r="B477" s="98"/>
      <c r="C477" s="105"/>
      <c r="D477" s="105"/>
      <c r="F477" s="90" t="s">
        <v>408</v>
      </c>
      <c r="H477" s="184">
        <f>開票立会人入力シート!K16</f>
        <v>0</v>
      </c>
    </row>
    <row r="478" spans="1:15" ht="21" customHeight="1">
      <c r="B478" s="98"/>
      <c r="C478" s="105"/>
      <c r="D478" s="105"/>
    </row>
    <row r="479" spans="1:15" ht="21" customHeight="1">
      <c r="B479" s="98"/>
      <c r="C479" s="105"/>
      <c r="D479" s="105"/>
    </row>
    <row r="480" spans="1:15" ht="21" customHeight="1">
      <c r="B480" s="98"/>
      <c r="C480" s="105"/>
      <c r="D480" s="105"/>
    </row>
    <row r="481" spans="2:15" ht="21" customHeight="1">
      <c r="B481" s="98"/>
      <c r="C481" s="105"/>
      <c r="D481" s="105"/>
    </row>
    <row r="482" spans="2:15" ht="21" customHeight="1">
      <c r="B482" s="98"/>
      <c r="C482" s="105"/>
      <c r="D482" s="105"/>
      <c r="F482" s="90" t="s">
        <v>409</v>
      </c>
      <c r="H482" s="501">
        <f>開票立会人入力シート!G16</f>
        <v>0</v>
      </c>
      <c r="I482" s="501"/>
      <c r="J482" s="501">
        <f>開票立会人入力シート!I16</f>
        <v>0</v>
      </c>
      <c r="K482" s="501"/>
      <c r="L482" s="94"/>
    </row>
    <row r="483" spans="2:15" ht="21" customHeight="1">
      <c r="B483" s="98"/>
      <c r="C483" s="105"/>
      <c r="D483" s="105"/>
    </row>
    <row r="484" spans="2:15" ht="21" customHeight="1">
      <c r="B484" s="98"/>
      <c r="C484" s="105"/>
      <c r="D484" s="105"/>
    </row>
    <row r="485" spans="2:15" ht="21" customHeight="1">
      <c r="B485" s="98"/>
      <c r="C485" s="105"/>
      <c r="D485" s="105"/>
    </row>
    <row r="486" spans="2:15" ht="21" customHeight="1">
      <c r="K486" s="184"/>
      <c r="L486" s="184"/>
    </row>
    <row r="487" spans="2:15" ht="21" customHeight="1">
      <c r="B487" s="196" t="s">
        <v>413</v>
      </c>
      <c r="D487" s="101"/>
      <c r="E487" s="184">
        <f>入力シート!C18</f>
        <v>0</v>
      </c>
      <c r="F487" s="184"/>
      <c r="G487" s="184">
        <f>入力シート!C20</f>
        <v>0</v>
      </c>
      <c r="I487" s="195" t="s">
        <v>390</v>
      </c>
      <c r="J487" s="192"/>
      <c r="K487" s="192"/>
      <c r="L487" s="192"/>
    </row>
    <row r="488" spans="2:15" ht="21" customHeight="1">
      <c r="B488" s="192"/>
      <c r="D488" s="92"/>
      <c r="E488" s="244"/>
      <c r="F488" s="239"/>
      <c r="G488" s="244"/>
      <c r="H488" s="192"/>
      <c r="I488" s="192"/>
      <c r="J488" s="192"/>
      <c r="K488" s="192"/>
      <c r="L488" s="192"/>
    </row>
    <row r="489" spans="2:15" ht="21" customHeight="1">
      <c r="B489" s="196"/>
      <c r="D489" s="92"/>
      <c r="E489" s="244"/>
      <c r="F489" s="239"/>
      <c r="G489" s="244"/>
      <c r="H489" s="184"/>
      <c r="I489" s="184"/>
      <c r="J489" s="184"/>
      <c r="K489" s="184"/>
      <c r="M489" s="195"/>
    </row>
    <row r="490" spans="2:15" ht="21" customHeight="1">
      <c r="D490" s="92"/>
      <c r="E490" s="92"/>
      <c r="F490" s="93"/>
      <c r="G490" s="92"/>
      <c r="I490" s="94"/>
      <c r="J490" s="94"/>
      <c r="K490" s="94"/>
      <c r="L490" s="94"/>
    </row>
    <row r="491" spans="2:15" ht="21" customHeight="1">
      <c r="D491" s="92"/>
      <c r="E491" s="92"/>
      <c r="F491" s="93"/>
      <c r="G491" s="92"/>
      <c r="I491" s="94"/>
      <c r="J491" s="94"/>
      <c r="K491" s="95"/>
      <c r="L491" s="95"/>
    </row>
    <row r="492" spans="2:15" ht="21" customHeight="1">
      <c r="D492" s="92"/>
      <c r="E492" s="92"/>
      <c r="F492" s="93"/>
      <c r="G492" s="92"/>
      <c r="I492" s="94"/>
      <c r="J492" s="94"/>
      <c r="K492" s="95"/>
      <c r="L492" s="95"/>
    </row>
    <row r="493" spans="2:15" ht="21" customHeight="1">
      <c r="D493" s="92"/>
      <c r="E493" s="92"/>
      <c r="F493" s="93"/>
      <c r="G493" s="92"/>
      <c r="I493" s="94"/>
      <c r="J493" s="94"/>
      <c r="K493" s="95"/>
      <c r="L493" s="95"/>
    </row>
    <row r="494" spans="2:15" ht="21" customHeight="1">
      <c r="D494" s="92"/>
      <c r="E494" s="92"/>
      <c r="F494" s="93"/>
      <c r="G494" s="92"/>
      <c r="I494" s="94"/>
      <c r="J494" s="94"/>
      <c r="K494" s="95"/>
      <c r="L494" s="95"/>
    </row>
    <row r="495" spans="2:15" ht="21" customHeight="1">
      <c r="O495" s="193" t="s">
        <v>942</v>
      </c>
    </row>
    <row r="499" spans="1:15" ht="21" customHeight="1">
      <c r="A499" s="528" t="s">
        <v>433</v>
      </c>
      <c r="B499" s="528"/>
      <c r="C499" s="528"/>
      <c r="D499" s="528"/>
      <c r="E499" s="528"/>
      <c r="F499" s="528"/>
      <c r="G499" s="528"/>
      <c r="H499" s="528"/>
      <c r="I499" s="528"/>
      <c r="J499" s="528"/>
      <c r="K499" s="528"/>
      <c r="L499" s="528"/>
      <c r="M499" s="528"/>
      <c r="N499" s="528"/>
    </row>
    <row r="504" spans="1:15" ht="21" customHeight="1">
      <c r="A504" s="537">
        <f>入力シート!$G$1</f>
        <v>46061</v>
      </c>
      <c r="B504" s="538"/>
      <c r="C504" s="538"/>
      <c r="D504" s="532" t="s">
        <v>1222</v>
      </c>
      <c r="E504" s="535"/>
      <c r="F504" s="535"/>
      <c r="G504" s="535"/>
      <c r="H504" s="535"/>
      <c r="I504" s="535"/>
      <c r="J504" s="535"/>
      <c r="K504" s="535"/>
      <c r="L504" s="184" t="str">
        <f>開票立会人入力シート!B17</f>
        <v>青森県第２区</v>
      </c>
      <c r="M504" s="184"/>
      <c r="N504" s="184"/>
      <c r="O504" s="192" t="s">
        <v>576</v>
      </c>
    </row>
    <row r="505" spans="1:15" ht="9" customHeight="1">
      <c r="A505" s="192"/>
      <c r="N505" s="192"/>
    </row>
    <row r="506" spans="1:15" ht="21" customHeight="1">
      <c r="A506" s="192" t="s">
        <v>841</v>
      </c>
      <c r="H506" s="104"/>
      <c r="J506" s="104"/>
      <c r="K506" s="104"/>
    </row>
    <row r="507" spans="1:15" ht="21" customHeight="1">
      <c r="H507" s="104"/>
      <c r="J507" s="104"/>
    </row>
    <row r="510" spans="1:15" ht="21" customHeight="1">
      <c r="B510" s="444">
        <f>開票立会人入力シート!F17</f>
        <v>0</v>
      </c>
      <c r="C510" s="444"/>
      <c r="D510" s="444"/>
      <c r="E510" s="444"/>
    </row>
    <row r="511" spans="1:15" ht="21" customHeight="1">
      <c r="B511" s="98"/>
      <c r="C511" s="105"/>
      <c r="D511" s="105"/>
    </row>
    <row r="512" spans="1:15" ht="21" customHeight="1">
      <c r="B512" s="98"/>
      <c r="C512" s="105"/>
      <c r="D512" s="105"/>
    </row>
    <row r="513" spans="2:13" ht="21" customHeight="1">
      <c r="B513" s="98"/>
      <c r="C513" s="105"/>
      <c r="D513" s="105"/>
    </row>
    <row r="514" spans="2:13" ht="21" customHeight="1">
      <c r="B514" s="98"/>
      <c r="C514" s="105"/>
      <c r="D514" s="105"/>
    </row>
    <row r="515" spans="2:13" ht="21" customHeight="1">
      <c r="B515" s="98"/>
      <c r="C515" s="105"/>
      <c r="D515" s="105"/>
      <c r="F515" s="90" t="s">
        <v>408</v>
      </c>
      <c r="H515" s="184">
        <f>開票立会人入力シート!K17</f>
        <v>0</v>
      </c>
    </row>
    <row r="516" spans="2:13" ht="21" customHeight="1">
      <c r="B516" s="98"/>
      <c r="C516" s="105"/>
      <c r="D516" s="105"/>
    </row>
    <row r="517" spans="2:13" ht="21" customHeight="1">
      <c r="B517" s="98"/>
      <c r="C517" s="105"/>
      <c r="D517" s="105"/>
    </row>
    <row r="518" spans="2:13" ht="21" customHeight="1">
      <c r="B518" s="98"/>
      <c r="C518" s="105"/>
      <c r="D518" s="105"/>
    </row>
    <row r="519" spans="2:13" ht="21" customHeight="1">
      <c r="B519" s="98"/>
      <c r="C519" s="105"/>
      <c r="D519" s="105"/>
    </row>
    <row r="520" spans="2:13" ht="21" customHeight="1">
      <c r="B520" s="98"/>
      <c r="C520" s="105"/>
      <c r="D520" s="105"/>
      <c r="F520" s="90" t="s">
        <v>409</v>
      </c>
      <c r="H520" s="501">
        <f>開票立会人入力シート!G17</f>
        <v>0</v>
      </c>
      <c r="I520" s="501"/>
      <c r="J520" s="501">
        <f>開票立会人入力シート!I17</f>
        <v>0</v>
      </c>
      <c r="K520" s="501"/>
      <c r="L520" s="94"/>
    </row>
    <row r="521" spans="2:13" ht="21" customHeight="1">
      <c r="B521" s="98"/>
      <c r="C521" s="105"/>
      <c r="D521" s="105"/>
    </row>
    <row r="522" spans="2:13" ht="21" customHeight="1">
      <c r="B522" s="98"/>
      <c r="C522" s="105"/>
      <c r="D522" s="105"/>
    </row>
    <row r="523" spans="2:13" ht="21" customHeight="1">
      <c r="B523" s="98"/>
      <c r="C523" s="105"/>
      <c r="D523" s="105"/>
    </row>
    <row r="524" spans="2:13" ht="21" customHeight="1">
      <c r="K524" s="184"/>
      <c r="L524" s="184"/>
    </row>
    <row r="525" spans="2:13" ht="21" customHeight="1">
      <c r="B525" s="196" t="s">
        <v>413</v>
      </c>
      <c r="D525" s="101"/>
      <c r="E525" s="184">
        <f>入力シート!C18</f>
        <v>0</v>
      </c>
      <c r="F525" s="184"/>
      <c r="G525" s="184">
        <f>入力シート!C20</f>
        <v>0</v>
      </c>
      <c r="I525" s="195" t="s">
        <v>390</v>
      </c>
      <c r="J525" s="192"/>
      <c r="K525" s="192"/>
      <c r="L525" s="192"/>
    </row>
    <row r="526" spans="2:13" ht="21" customHeight="1">
      <c r="B526" s="192"/>
      <c r="D526" s="92"/>
      <c r="E526" s="244"/>
      <c r="F526" s="239"/>
      <c r="G526" s="244"/>
      <c r="H526" s="192"/>
      <c r="I526" s="192"/>
      <c r="J526" s="192"/>
      <c r="K526" s="192"/>
      <c r="L526" s="192"/>
    </row>
    <row r="527" spans="2:13" ht="21" customHeight="1">
      <c r="B527" s="196"/>
      <c r="D527" s="92"/>
      <c r="E527" s="244"/>
      <c r="F527" s="239"/>
      <c r="G527" s="244"/>
      <c r="H527" s="184"/>
      <c r="I527" s="184"/>
      <c r="J527" s="184"/>
      <c r="K527" s="184"/>
      <c r="M527" s="195"/>
    </row>
    <row r="528" spans="2:13" ht="21" customHeight="1">
      <c r="D528" s="92"/>
      <c r="E528" s="92"/>
      <c r="F528" s="93"/>
      <c r="G528" s="92"/>
      <c r="I528" s="94"/>
      <c r="J528" s="94"/>
      <c r="K528" s="94"/>
      <c r="L528" s="94"/>
    </row>
    <row r="529" spans="1:15" ht="21" customHeight="1">
      <c r="D529" s="92"/>
      <c r="E529" s="92"/>
      <c r="F529" s="93"/>
      <c r="G529" s="92"/>
      <c r="I529" s="94"/>
      <c r="J529" s="94"/>
      <c r="K529" s="95"/>
      <c r="L529" s="95"/>
    </row>
    <row r="530" spans="1:15" ht="21" customHeight="1">
      <c r="D530" s="92"/>
      <c r="E530" s="92"/>
      <c r="F530" s="93"/>
      <c r="G530" s="92"/>
      <c r="I530" s="94"/>
      <c r="J530" s="94"/>
      <c r="K530" s="95"/>
      <c r="L530" s="95"/>
    </row>
    <row r="531" spans="1:15" ht="21" customHeight="1">
      <c r="D531" s="92"/>
      <c r="E531" s="92"/>
      <c r="F531" s="93"/>
      <c r="G531" s="92"/>
      <c r="I531" s="94"/>
      <c r="J531" s="94"/>
      <c r="K531" s="95"/>
      <c r="L531" s="95"/>
    </row>
    <row r="532" spans="1:15" ht="21" customHeight="1">
      <c r="D532" s="92"/>
      <c r="E532" s="92"/>
      <c r="F532" s="93"/>
      <c r="G532" s="92"/>
      <c r="I532" s="94"/>
      <c r="J532" s="94"/>
      <c r="K532" s="95"/>
      <c r="L532" s="95"/>
    </row>
    <row r="533" spans="1:15" ht="21" customHeight="1">
      <c r="O533" s="193" t="s">
        <v>942</v>
      </c>
    </row>
    <row r="537" spans="1:15" ht="21" customHeight="1">
      <c r="A537" s="528" t="s">
        <v>433</v>
      </c>
      <c r="B537" s="528"/>
      <c r="C537" s="528"/>
      <c r="D537" s="528"/>
      <c r="E537" s="528"/>
      <c r="F537" s="528"/>
      <c r="G537" s="528"/>
      <c r="H537" s="528"/>
      <c r="I537" s="528"/>
      <c r="J537" s="528"/>
      <c r="K537" s="528"/>
      <c r="L537" s="528"/>
      <c r="M537" s="528"/>
      <c r="N537" s="528"/>
    </row>
    <row r="542" spans="1:15" ht="21" customHeight="1">
      <c r="A542" s="537">
        <f>入力シート!$G$1</f>
        <v>46061</v>
      </c>
      <c r="B542" s="538"/>
      <c r="C542" s="538"/>
      <c r="D542" s="532" t="s">
        <v>1222</v>
      </c>
      <c r="E542" s="535"/>
      <c r="F542" s="535"/>
      <c r="G542" s="535"/>
      <c r="H542" s="535"/>
      <c r="I542" s="535"/>
      <c r="J542" s="535"/>
      <c r="K542" s="535"/>
      <c r="L542" s="184" t="str">
        <f>開票立会人入力シート!B17</f>
        <v>青森県第２区</v>
      </c>
      <c r="M542" s="184"/>
      <c r="N542" s="184"/>
      <c r="O542" s="192" t="s">
        <v>576</v>
      </c>
    </row>
    <row r="543" spans="1:15" ht="9" customHeight="1">
      <c r="A543" s="192"/>
      <c r="N543" s="192"/>
    </row>
    <row r="544" spans="1:15" ht="21" customHeight="1">
      <c r="A544" s="192" t="s">
        <v>841</v>
      </c>
      <c r="H544" s="104"/>
      <c r="J544" s="104"/>
      <c r="K544" s="104"/>
    </row>
    <row r="545" spans="2:12" ht="21" customHeight="1">
      <c r="H545" s="104"/>
      <c r="J545" s="104"/>
    </row>
    <row r="548" spans="2:12" ht="21" customHeight="1">
      <c r="B548" s="444">
        <f>開票立会人入力シート!F18</f>
        <v>0</v>
      </c>
      <c r="C548" s="444"/>
      <c r="D548" s="444"/>
      <c r="E548" s="444"/>
    </row>
    <row r="549" spans="2:12" ht="21" customHeight="1">
      <c r="B549" s="98"/>
      <c r="C549" s="105"/>
      <c r="D549" s="105"/>
    </row>
    <row r="550" spans="2:12" ht="21" customHeight="1">
      <c r="B550" s="98"/>
      <c r="C550" s="105"/>
      <c r="D550" s="105"/>
    </row>
    <row r="551" spans="2:12" ht="21" customHeight="1">
      <c r="B551" s="98"/>
      <c r="C551" s="105"/>
      <c r="D551" s="105"/>
    </row>
    <row r="552" spans="2:12" ht="21" customHeight="1">
      <c r="B552" s="98"/>
      <c r="C552" s="105"/>
      <c r="D552" s="105"/>
    </row>
    <row r="553" spans="2:12" ht="21" customHeight="1">
      <c r="B553" s="98"/>
      <c r="C553" s="105"/>
      <c r="D553" s="105"/>
      <c r="F553" s="90" t="s">
        <v>408</v>
      </c>
      <c r="H553" s="184">
        <f>開票立会人入力シート!K18</f>
        <v>0</v>
      </c>
    </row>
    <row r="554" spans="2:12" ht="21" customHeight="1">
      <c r="B554" s="98"/>
      <c r="C554" s="105"/>
      <c r="D554" s="105"/>
    </row>
    <row r="555" spans="2:12" ht="21" customHeight="1">
      <c r="B555" s="98"/>
      <c r="C555" s="105"/>
      <c r="D555" s="105"/>
    </row>
    <row r="556" spans="2:12" ht="21" customHeight="1">
      <c r="B556" s="98"/>
      <c r="C556" s="105"/>
      <c r="D556" s="105"/>
    </row>
    <row r="557" spans="2:12" ht="21" customHeight="1">
      <c r="B557" s="98"/>
      <c r="C557" s="105"/>
      <c r="D557" s="105"/>
    </row>
    <row r="558" spans="2:12" ht="21" customHeight="1">
      <c r="B558" s="98"/>
      <c r="C558" s="105"/>
      <c r="D558" s="105"/>
      <c r="F558" s="90" t="s">
        <v>409</v>
      </c>
      <c r="H558" s="501">
        <f>開票立会人入力シート!G18</f>
        <v>0</v>
      </c>
      <c r="I558" s="501"/>
      <c r="J558" s="501">
        <f>開票立会人入力シート!I18</f>
        <v>0</v>
      </c>
      <c r="K558" s="501"/>
      <c r="L558" s="94"/>
    </row>
    <row r="559" spans="2:12" ht="21" customHeight="1">
      <c r="B559" s="98"/>
      <c r="C559" s="105"/>
      <c r="D559" s="105"/>
    </row>
    <row r="560" spans="2:12" ht="21" customHeight="1">
      <c r="B560" s="98"/>
      <c r="C560" s="105"/>
      <c r="D560" s="105"/>
    </row>
    <row r="561" spans="1:15" ht="21" customHeight="1">
      <c r="B561" s="98"/>
      <c r="C561" s="105"/>
      <c r="D561" s="105"/>
    </row>
    <row r="562" spans="1:15" ht="21" customHeight="1">
      <c r="K562" s="184"/>
      <c r="L562" s="184"/>
    </row>
    <row r="563" spans="1:15" ht="21" customHeight="1">
      <c r="B563" s="196" t="s">
        <v>413</v>
      </c>
      <c r="D563" s="101"/>
      <c r="E563" s="184">
        <f>入力シート!C18</f>
        <v>0</v>
      </c>
      <c r="F563" s="184"/>
      <c r="G563" s="184">
        <f>入力シート!C20</f>
        <v>0</v>
      </c>
      <c r="I563" s="195" t="s">
        <v>390</v>
      </c>
      <c r="J563" s="192"/>
      <c r="K563" s="192"/>
      <c r="L563" s="192"/>
    </row>
    <row r="564" spans="1:15" ht="21" customHeight="1">
      <c r="B564" s="192"/>
      <c r="D564" s="92"/>
      <c r="E564" s="244"/>
      <c r="F564" s="239"/>
      <c r="G564" s="244"/>
      <c r="H564" s="192"/>
      <c r="I564" s="192"/>
      <c r="J564" s="192"/>
      <c r="K564" s="192"/>
      <c r="L564" s="192"/>
    </row>
    <row r="565" spans="1:15" ht="21" customHeight="1">
      <c r="B565" s="196"/>
      <c r="D565" s="92"/>
      <c r="E565" s="244"/>
      <c r="F565" s="239"/>
      <c r="G565" s="244"/>
      <c r="H565" s="184"/>
      <c r="I565" s="184"/>
      <c r="J565" s="184"/>
      <c r="K565" s="184"/>
      <c r="M565" s="195"/>
    </row>
    <row r="566" spans="1:15" ht="21" customHeight="1">
      <c r="D566" s="92"/>
      <c r="E566" s="92"/>
      <c r="F566" s="93"/>
      <c r="G566" s="92"/>
      <c r="I566" s="94"/>
      <c r="J566" s="94"/>
      <c r="K566" s="94"/>
      <c r="L566" s="94"/>
    </row>
    <row r="567" spans="1:15" ht="21" customHeight="1">
      <c r="D567" s="92"/>
      <c r="E567" s="92"/>
      <c r="F567" s="93"/>
      <c r="G567" s="92"/>
      <c r="I567" s="94"/>
      <c r="J567" s="94"/>
      <c r="K567" s="95"/>
      <c r="L567" s="95"/>
    </row>
    <row r="568" spans="1:15" ht="21" customHeight="1">
      <c r="D568" s="92"/>
      <c r="E568" s="92"/>
      <c r="F568" s="93"/>
      <c r="G568" s="92"/>
      <c r="I568" s="94"/>
      <c r="J568" s="94"/>
      <c r="K568" s="95"/>
      <c r="L568" s="95"/>
    </row>
    <row r="569" spans="1:15" ht="21" customHeight="1">
      <c r="D569" s="92"/>
      <c r="E569" s="92"/>
      <c r="F569" s="93"/>
      <c r="G569" s="92"/>
      <c r="I569" s="94"/>
      <c r="J569" s="94"/>
      <c r="K569" s="95"/>
      <c r="L569" s="95"/>
    </row>
    <row r="570" spans="1:15" ht="21" customHeight="1">
      <c r="D570" s="92"/>
      <c r="E570" s="92"/>
      <c r="F570" s="93"/>
      <c r="G570" s="92"/>
      <c r="I570" s="94"/>
      <c r="J570" s="94"/>
      <c r="K570" s="95"/>
      <c r="L570" s="95"/>
    </row>
    <row r="571" spans="1:15" ht="21" customHeight="1">
      <c r="O571" s="193" t="s">
        <v>942</v>
      </c>
    </row>
    <row r="575" spans="1:15" ht="21" customHeight="1">
      <c r="A575" s="528" t="s">
        <v>433</v>
      </c>
      <c r="B575" s="528"/>
      <c r="C575" s="528"/>
      <c r="D575" s="528"/>
      <c r="E575" s="528"/>
      <c r="F575" s="528"/>
      <c r="G575" s="528"/>
      <c r="H575" s="528"/>
      <c r="I575" s="528"/>
      <c r="J575" s="528"/>
      <c r="K575" s="528"/>
      <c r="L575" s="528"/>
      <c r="M575" s="528"/>
      <c r="N575" s="528"/>
    </row>
    <row r="580" spans="1:15" ht="21" customHeight="1">
      <c r="A580" s="537">
        <f>入力シート!$G$1</f>
        <v>46061</v>
      </c>
      <c r="B580" s="538"/>
      <c r="C580" s="538"/>
      <c r="D580" s="532" t="s">
        <v>1222</v>
      </c>
      <c r="E580" s="535"/>
      <c r="F580" s="535"/>
      <c r="G580" s="535"/>
      <c r="H580" s="535"/>
      <c r="I580" s="535"/>
      <c r="J580" s="535"/>
      <c r="K580" s="535"/>
      <c r="L580" s="184" t="str">
        <f>開票立会人入力シート!B17</f>
        <v>青森県第２区</v>
      </c>
      <c r="M580" s="184"/>
      <c r="N580" s="184"/>
      <c r="O580" s="192" t="s">
        <v>576</v>
      </c>
    </row>
    <row r="581" spans="1:15" ht="9" customHeight="1">
      <c r="A581" s="192"/>
      <c r="N581" s="192"/>
    </row>
    <row r="582" spans="1:15" ht="21" customHeight="1">
      <c r="A582" s="192" t="s">
        <v>841</v>
      </c>
      <c r="H582" s="104"/>
      <c r="J582" s="104"/>
      <c r="K582" s="104"/>
    </row>
    <row r="583" spans="1:15" ht="21" customHeight="1">
      <c r="H583" s="104"/>
      <c r="J583" s="104"/>
    </row>
    <row r="586" spans="1:15" ht="21" customHeight="1">
      <c r="B586" s="444">
        <f>開票立会人入力シート!F19</f>
        <v>0</v>
      </c>
      <c r="C586" s="444"/>
      <c r="D586" s="444"/>
      <c r="E586" s="444"/>
    </row>
    <row r="587" spans="1:15" ht="21" customHeight="1">
      <c r="B587" s="98"/>
      <c r="C587" s="105"/>
      <c r="D587" s="105"/>
    </row>
    <row r="588" spans="1:15" ht="21" customHeight="1">
      <c r="B588" s="98"/>
      <c r="C588" s="105"/>
      <c r="D588" s="105"/>
    </row>
    <row r="589" spans="1:15" ht="21" customHeight="1">
      <c r="B589" s="98"/>
      <c r="C589" s="105"/>
      <c r="D589" s="105"/>
    </row>
    <row r="590" spans="1:15" ht="21" customHeight="1">
      <c r="B590" s="98"/>
      <c r="C590" s="105"/>
      <c r="D590" s="105"/>
    </row>
    <row r="591" spans="1:15" ht="21" customHeight="1">
      <c r="B591" s="98"/>
      <c r="C591" s="105"/>
      <c r="D591" s="105"/>
      <c r="F591" s="90" t="s">
        <v>408</v>
      </c>
      <c r="H591" s="184">
        <f>開票立会人入力シート!K19</f>
        <v>0</v>
      </c>
    </row>
    <row r="592" spans="1:15" ht="21" customHeight="1">
      <c r="B592" s="98"/>
      <c r="C592" s="105"/>
      <c r="D592" s="105"/>
    </row>
    <row r="593" spans="2:13" ht="21" customHeight="1">
      <c r="B593" s="98"/>
      <c r="C593" s="105"/>
      <c r="D593" s="105"/>
    </row>
    <row r="594" spans="2:13" ht="21" customHeight="1">
      <c r="B594" s="98"/>
      <c r="C594" s="105"/>
      <c r="D594" s="105"/>
    </row>
    <row r="595" spans="2:13" ht="21" customHeight="1">
      <c r="B595" s="98"/>
      <c r="C595" s="105"/>
      <c r="D595" s="105"/>
    </row>
    <row r="596" spans="2:13" ht="21" customHeight="1">
      <c r="B596" s="98"/>
      <c r="C596" s="105"/>
      <c r="D596" s="105"/>
      <c r="F596" s="90" t="s">
        <v>409</v>
      </c>
      <c r="H596" s="501">
        <f>開票立会人入力シート!G19</f>
        <v>0</v>
      </c>
      <c r="I596" s="501"/>
      <c r="J596" s="501">
        <f>開票立会人入力シート!I19</f>
        <v>0</v>
      </c>
      <c r="K596" s="501"/>
      <c r="L596" s="94"/>
    </row>
    <row r="597" spans="2:13" ht="21" customHeight="1">
      <c r="B597" s="98"/>
      <c r="C597" s="105"/>
      <c r="D597" s="105"/>
    </row>
    <row r="598" spans="2:13" ht="21" customHeight="1">
      <c r="B598" s="98"/>
      <c r="C598" s="105"/>
      <c r="D598" s="105"/>
    </row>
    <row r="599" spans="2:13" ht="21" customHeight="1">
      <c r="B599" s="98"/>
      <c r="C599" s="105"/>
      <c r="D599" s="105"/>
    </row>
    <row r="600" spans="2:13" ht="21" customHeight="1">
      <c r="K600" s="184"/>
      <c r="L600" s="184"/>
    </row>
    <row r="601" spans="2:13" ht="21" customHeight="1">
      <c r="B601" s="196" t="s">
        <v>413</v>
      </c>
      <c r="D601" s="101"/>
      <c r="E601" s="184">
        <f>入力シート!C18</f>
        <v>0</v>
      </c>
      <c r="F601" s="184"/>
      <c r="G601" s="184">
        <f>入力シート!C20</f>
        <v>0</v>
      </c>
      <c r="I601" s="195" t="s">
        <v>390</v>
      </c>
      <c r="J601" s="192"/>
      <c r="K601" s="192"/>
      <c r="L601" s="192"/>
    </row>
    <row r="602" spans="2:13" ht="21" customHeight="1">
      <c r="B602" s="192"/>
      <c r="D602" s="92"/>
      <c r="E602" s="244"/>
      <c r="F602" s="239"/>
      <c r="G602" s="244"/>
      <c r="H602" s="192"/>
      <c r="I602" s="192"/>
      <c r="J602" s="192"/>
      <c r="K602" s="192"/>
      <c r="L602" s="192"/>
    </row>
    <row r="603" spans="2:13" ht="21" customHeight="1">
      <c r="B603" s="196"/>
      <c r="D603" s="92"/>
      <c r="E603" s="244"/>
      <c r="F603" s="239"/>
      <c r="G603" s="244"/>
      <c r="H603" s="184"/>
      <c r="I603" s="184"/>
      <c r="J603" s="184"/>
      <c r="K603" s="184"/>
      <c r="M603" s="195"/>
    </row>
    <row r="604" spans="2:13" ht="21" customHeight="1">
      <c r="D604" s="92"/>
      <c r="E604" s="92"/>
      <c r="F604" s="93"/>
      <c r="G604" s="92"/>
      <c r="I604" s="94"/>
      <c r="J604" s="94"/>
      <c r="K604" s="94"/>
      <c r="L604" s="94"/>
    </row>
    <row r="605" spans="2:13" ht="21" customHeight="1">
      <c r="D605" s="92"/>
      <c r="E605" s="92"/>
      <c r="F605" s="93"/>
      <c r="G605" s="92"/>
      <c r="I605" s="94"/>
      <c r="J605" s="94"/>
      <c r="K605" s="95"/>
      <c r="L605" s="95"/>
    </row>
    <row r="606" spans="2:13" ht="21" customHeight="1">
      <c r="D606" s="92"/>
      <c r="E606" s="92"/>
      <c r="F606" s="93"/>
      <c r="G606" s="92"/>
      <c r="I606" s="94"/>
      <c r="J606" s="94"/>
      <c r="K606" s="95"/>
      <c r="L606" s="95"/>
    </row>
    <row r="607" spans="2:13" ht="21" customHeight="1">
      <c r="D607" s="92"/>
      <c r="E607" s="92"/>
      <c r="F607" s="93"/>
      <c r="G607" s="92"/>
      <c r="I607" s="94"/>
      <c r="J607" s="94"/>
      <c r="K607" s="95"/>
      <c r="L607" s="95"/>
    </row>
    <row r="608" spans="2:13" ht="21" customHeight="1">
      <c r="D608" s="92"/>
      <c r="E608" s="92"/>
      <c r="F608" s="93"/>
      <c r="G608" s="92"/>
      <c r="I608" s="94"/>
      <c r="J608" s="94"/>
      <c r="K608" s="95"/>
      <c r="L608" s="95"/>
    </row>
    <row r="609" spans="1:15" ht="21" customHeight="1">
      <c r="O609" s="193" t="s">
        <v>942</v>
      </c>
    </row>
    <row r="613" spans="1:15" ht="21" customHeight="1">
      <c r="A613" s="528" t="s">
        <v>433</v>
      </c>
      <c r="B613" s="528"/>
      <c r="C613" s="528"/>
      <c r="D613" s="528"/>
      <c r="E613" s="528"/>
      <c r="F613" s="528"/>
      <c r="G613" s="528"/>
      <c r="H613" s="528"/>
      <c r="I613" s="528"/>
      <c r="J613" s="528"/>
      <c r="K613" s="528"/>
      <c r="L613" s="528"/>
      <c r="M613" s="528"/>
      <c r="N613" s="528"/>
    </row>
    <row r="618" spans="1:15" ht="21" customHeight="1">
      <c r="A618" s="537">
        <f>入力シート!$G$1</f>
        <v>46061</v>
      </c>
      <c r="B618" s="538"/>
      <c r="C618" s="538"/>
      <c r="D618" s="532" t="s">
        <v>1222</v>
      </c>
      <c r="E618" s="535"/>
      <c r="F618" s="535"/>
      <c r="G618" s="535"/>
      <c r="H618" s="535"/>
      <c r="I618" s="535"/>
      <c r="J618" s="535"/>
      <c r="K618" s="535"/>
      <c r="L618" s="184" t="str">
        <f>開票立会人入力シート!B17</f>
        <v>青森県第２区</v>
      </c>
      <c r="M618" s="184"/>
      <c r="N618" s="184"/>
      <c r="O618" s="192" t="s">
        <v>576</v>
      </c>
    </row>
    <row r="619" spans="1:15" ht="9" customHeight="1">
      <c r="A619" s="192"/>
      <c r="N619" s="192"/>
    </row>
    <row r="620" spans="1:15" ht="21" customHeight="1">
      <c r="A620" s="192" t="s">
        <v>841</v>
      </c>
      <c r="H620" s="104"/>
      <c r="J620" s="104"/>
      <c r="K620" s="104"/>
    </row>
    <row r="621" spans="1:15" ht="21" customHeight="1">
      <c r="H621" s="104"/>
      <c r="J621" s="104"/>
    </row>
    <row r="624" spans="1:15" ht="21" customHeight="1">
      <c r="B624" s="444">
        <f>開票立会人入力シート!F20</f>
        <v>0</v>
      </c>
      <c r="C624" s="444"/>
      <c r="D624" s="444"/>
      <c r="E624" s="444"/>
    </row>
    <row r="625" spans="2:12" ht="21" customHeight="1">
      <c r="B625" s="98"/>
      <c r="C625" s="105"/>
      <c r="D625" s="105"/>
    </row>
    <row r="626" spans="2:12" ht="21" customHeight="1">
      <c r="B626" s="98"/>
      <c r="C626" s="105"/>
      <c r="D626" s="105"/>
    </row>
    <row r="627" spans="2:12" ht="21" customHeight="1">
      <c r="B627" s="98"/>
      <c r="C627" s="105"/>
      <c r="D627" s="105"/>
    </row>
    <row r="628" spans="2:12" ht="21" customHeight="1">
      <c r="B628" s="98"/>
      <c r="C628" s="105"/>
      <c r="D628" s="105"/>
    </row>
    <row r="629" spans="2:12" ht="21" customHeight="1">
      <c r="B629" s="98"/>
      <c r="C629" s="105"/>
      <c r="D629" s="105"/>
      <c r="F629" s="90" t="s">
        <v>408</v>
      </c>
      <c r="H629" s="184">
        <f>開票立会人入力シート!K20</f>
        <v>0</v>
      </c>
    </row>
    <row r="630" spans="2:12" ht="21" customHeight="1">
      <c r="B630" s="98"/>
      <c r="C630" s="105"/>
      <c r="D630" s="105"/>
    </row>
    <row r="631" spans="2:12" ht="21" customHeight="1">
      <c r="B631" s="98"/>
      <c r="C631" s="105"/>
      <c r="D631" s="105"/>
    </row>
    <row r="632" spans="2:12" ht="21" customHeight="1">
      <c r="B632" s="98"/>
      <c r="C632" s="105"/>
      <c r="D632" s="105"/>
    </row>
    <row r="633" spans="2:12" ht="21" customHeight="1">
      <c r="B633" s="98"/>
      <c r="C633" s="105"/>
      <c r="D633" s="105"/>
    </row>
    <row r="634" spans="2:12" ht="21" customHeight="1">
      <c r="B634" s="98"/>
      <c r="C634" s="105"/>
      <c r="D634" s="105"/>
      <c r="F634" s="90" t="s">
        <v>409</v>
      </c>
      <c r="H634" s="501">
        <f>開票立会人入力シート!G20</f>
        <v>0</v>
      </c>
      <c r="I634" s="501"/>
      <c r="J634" s="501">
        <f>開票立会人入力シート!I20</f>
        <v>0</v>
      </c>
      <c r="K634" s="501"/>
      <c r="L634" s="94"/>
    </row>
    <row r="635" spans="2:12" ht="21" customHeight="1">
      <c r="B635" s="98"/>
      <c r="C635" s="105"/>
      <c r="D635" s="105"/>
    </row>
    <row r="636" spans="2:12" ht="21" customHeight="1">
      <c r="B636" s="98"/>
      <c r="C636" s="105"/>
      <c r="D636" s="105"/>
    </row>
    <row r="637" spans="2:12" ht="21" customHeight="1">
      <c r="B637" s="98"/>
      <c r="C637" s="105"/>
      <c r="D637" s="105"/>
    </row>
    <row r="638" spans="2:12" ht="21" customHeight="1">
      <c r="K638" s="184"/>
      <c r="L638" s="184"/>
    </row>
    <row r="639" spans="2:12" ht="21" customHeight="1">
      <c r="B639" s="196" t="s">
        <v>413</v>
      </c>
      <c r="D639" s="101"/>
      <c r="E639" s="184">
        <f>入力シート!C18</f>
        <v>0</v>
      </c>
      <c r="F639" s="184"/>
      <c r="G639" s="184">
        <f>入力シート!C20</f>
        <v>0</v>
      </c>
      <c r="I639" s="195" t="s">
        <v>390</v>
      </c>
      <c r="J639" s="192"/>
      <c r="K639" s="192"/>
      <c r="L639" s="192"/>
    </row>
    <row r="640" spans="2:12" ht="21" customHeight="1">
      <c r="B640" s="192"/>
      <c r="D640" s="92"/>
      <c r="E640" s="244"/>
      <c r="F640" s="239"/>
      <c r="G640" s="244"/>
      <c r="H640" s="192"/>
      <c r="I640" s="192"/>
      <c r="J640" s="192"/>
      <c r="K640" s="192"/>
      <c r="L640" s="192"/>
    </row>
    <row r="641" spans="1:15" ht="21" customHeight="1">
      <c r="B641" s="196"/>
      <c r="D641" s="92"/>
      <c r="E641" s="244"/>
      <c r="F641" s="239"/>
      <c r="G641" s="244"/>
      <c r="H641" s="184"/>
      <c r="I641" s="184"/>
      <c r="J641" s="184"/>
      <c r="K641" s="184"/>
      <c r="M641" s="195"/>
    </row>
    <row r="642" spans="1:15" ht="21" customHeight="1">
      <c r="D642" s="92"/>
      <c r="E642" s="92"/>
      <c r="F642" s="93"/>
      <c r="G642" s="92"/>
      <c r="I642" s="94"/>
      <c r="J642" s="94"/>
      <c r="K642" s="94"/>
      <c r="L642" s="94"/>
    </row>
    <row r="643" spans="1:15" ht="21" customHeight="1">
      <c r="D643" s="92"/>
      <c r="E643" s="92"/>
      <c r="F643" s="93"/>
      <c r="G643" s="92"/>
      <c r="I643" s="94"/>
      <c r="J643" s="94"/>
      <c r="K643" s="95"/>
      <c r="L643" s="95"/>
    </row>
    <row r="644" spans="1:15" ht="21" customHeight="1">
      <c r="D644" s="92"/>
      <c r="E644" s="92"/>
      <c r="F644" s="93"/>
      <c r="G644" s="92"/>
      <c r="I644" s="94"/>
      <c r="J644" s="94"/>
      <c r="K644" s="95"/>
      <c r="L644" s="95"/>
    </row>
    <row r="645" spans="1:15" ht="21" customHeight="1">
      <c r="D645" s="92"/>
      <c r="E645" s="92"/>
      <c r="F645" s="93"/>
      <c r="G645" s="92"/>
      <c r="I645" s="94"/>
      <c r="J645" s="94"/>
      <c r="K645" s="95"/>
      <c r="L645" s="95"/>
    </row>
    <row r="646" spans="1:15" ht="21" customHeight="1">
      <c r="D646" s="92"/>
      <c r="E646" s="92"/>
      <c r="F646" s="93"/>
      <c r="G646" s="92"/>
      <c r="I646" s="94"/>
      <c r="J646" s="94"/>
      <c r="K646" s="95"/>
      <c r="L646" s="95"/>
    </row>
    <row r="647" spans="1:15" ht="21" customHeight="1">
      <c r="O647" s="193" t="s">
        <v>942</v>
      </c>
    </row>
    <row r="651" spans="1:15" ht="21" customHeight="1">
      <c r="A651" s="528" t="s">
        <v>433</v>
      </c>
      <c r="B651" s="528"/>
      <c r="C651" s="528"/>
      <c r="D651" s="528"/>
      <c r="E651" s="528"/>
      <c r="F651" s="528"/>
      <c r="G651" s="528"/>
      <c r="H651" s="528"/>
      <c r="I651" s="528"/>
      <c r="J651" s="528"/>
      <c r="K651" s="528"/>
      <c r="L651" s="528"/>
      <c r="M651" s="528"/>
      <c r="N651" s="528"/>
    </row>
    <row r="656" spans="1:15" ht="21" customHeight="1">
      <c r="A656" s="537">
        <f>入力シート!$G$1</f>
        <v>46061</v>
      </c>
      <c r="B656" s="538"/>
      <c r="C656" s="538"/>
      <c r="D656" s="532" t="s">
        <v>1222</v>
      </c>
      <c r="E656" s="535"/>
      <c r="F656" s="535"/>
      <c r="G656" s="535"/>
      <c r="H656" s="535"/>
      <c r="I656" s="535"/>
      <c r="J656" s="535"/>
      <c r="K656" s="535"/>
      <c r="L656" s="184" t="str">
        <f>開票立会人入力シート!B17</f>
        <v>青森県第２区</v>
      </c>
      <c r="M656" s="184"/>
      <c r="N656" s="184"/>
      <c r="O656" s="192" t="s">
        <v>576</v>
      </c>
    </row>
    <row r="657" spans="1:14" ht="9" customHeight="1">
      <c r="A657" s="192"/>
      <c r="N657" s="192"/>
    </row>
    <row r="658" spans="1:14" ht="21" customHeight="1">
      <c r="A658" s="192" t="s">
        <v>841</v>
      </c>
      <c r="H658" s="104"/>
      <c r="J658" s="104"/>
      <c r="K658" s="104"/>
    </row>
    <row r="659" spans="1:14" ht="21" customHeight="1">
      <c r="H659" s="104"/>
      <c r="J659" s="104"/>
    </row>
    <row r="662" spans="1:14" ht="21" customHeight="1">
      <c r="B662" s="444">
        <f>開票立会人入力シート!F21</f>
        <v>0</v>
      </c>
      <c r="C662" s="444"/>
      <c r="D662" s="444"/>
      <c r="E662" s="444"/>
    </row>
    <row r="663" spans="1:14" ht="21" customHeight="1">
      <c r="B663" s="98"/>
      <c r="C663" s="105"/>
      <c r="D663" s="105"/>
    </row>
    <row r="664" spans="1:14" ht="21" customHeight="1">
      <c r="B664" s="98"/>
      <c r="C664" s="105"/>
      <c r="D664" s="105"/>
    </row>
    <row r="665" spans="1:14" ht="21" customHeight="1">
      <c r="B665" s="98"/>
      <c r="C665" s="105"/>
      <c r="D665" s="105"/>
    </row>
    <row r="666" spans="1:14" ht="21" customHeight="1">
      <c r="B666" s="98"/>
      <c r="C666" s="105"/>
      <c r="D666" s="105"/>
    </row>
    <row r="667" spans="1:14" ht="21" customHeight="1">
      <c r="B667" s="98"/>
      <c r="C667" s="105"/>
      <c r="D667" s="105"/>
      <c r="F667" s="90" t="s">
        <v>408</v>
      </c>
      <c r="H667" s="184">
        <f>開票立会人入力シート!K21</f>
        <v>0</v>
      </c>
    </row>
    <row r="668" spans="1:14" ht="21" customHeight="1">
      <c r="B668" s="98"/>
      <c r="C668" s="105"/>
      <c r="D668" s="105"/>
    </row>
    <row r="669" spans="1:14" ht="21" customHeight="1">
      <c r="B669" s="98"/>
      <c r="C669" s="105"/>
      <c r="D669" s="105"/>
    </row>
    <row r="670" spans="1:14" ht="21" customHeight="1">
      <c r="B670" s="98"/>
      <c r="C670" s="105"/>
      <c r="D670" s="105"/>
    </row>
    <row r="671" spans="1:14" ht="21" customHeight="1">
      <c r="B671" s="98"/>
      <c r="C671" s="105"/>
      <c r="D671" s="105"/>
    </row>
    <row r="672" spans="1:14" ht="21" customHeight="1">
      <c r="B672" s="98"/>
      <c r="C672" s="105"/>
      <c r="D672" s="105"/>
      <c r="F672" s="90" t="s">
        <v>409</v>
      </c>
      <c r="H672" s="501">
        <f>開票立会人入力シート!G21</f>
        <v>0</v>
      </c>
      <c r="I672" s="501"/>
      <c r="J672" s="501">
        <f>開票立会人入力シート!I21</f>
        <v>0</v>
      </c>
      <c r="K672" s="501"/>
      <c r="L672" s="94"/>
    </row>
    <row r="673" spans="2:15" ht="21" customHeight="1">
      <c r="B673" s="98"/>
      <c r="C673" s="105"/>
      <c r="D673" s="105"/>
    </row>
    <row r="674" spans="2:15" ht="21" customHeight="1">
      <c r="B674" s="98"/>
      <c r="C674" s="105"/>
      <c r="D674" s="105"/>
    </row>
    <row r="675" spans="2:15" ht="21" customHeight="1">
      <c r="B675" s="98"/>
      <c r="C675" s="105"/>
      <c r="D675" s="105"/>
    </row>
    <row r="676" spans="2:15" ht="21" customHeight="1">
      <c r="K676" s="184"/>
      <c r="L676" s="184"/>
    </row>
    <row r="677" spans="2:15" ht="21" customHeight="1">
      <c r="B677" s="196" t="s">
        <v>413</v>
      </c>
      <c r="D677" s="101"/>
      <c r="E677" s="184">
        <f>入力シート!C18</f>
        <v>0</v>
      </c>
      <c r="F677" s="184"/>
      <c r="G677" s="184">
        <f>入力シート!C20</f>
        <v>0</v>
      </c>
      <c r="I677" s="195" t="s">
        <v>390</v>
      </c>
      <c r="J677" s="192"/>
      <c r="K677" s="192"/>
      <c r="L677" s="192"/>
    </row>
    <row r="678" spans="2:15" ht="21" customHeight="1">
      <c r="B678" s="192"/>
      <c r="D678" s="92"/>
      <c r="E678" s="244"/>
      <c r="F678" s="239"/>
      <c r="G678" s="244"/>
      <c r="H678" s="192"/>
      <c r="I678" s="192"/>
      <c r="J678" s="192"/>
      <c r="K678" s="192"/>
      <c r="L678" s="192"/>
    </row>
    <row r="679" spans="2:15" ht="21" customHeight="1">
      <c r="B679" s="196"/>
      <c r="D679" s="92"/>
      <c r="E679" s="244"/>
      <c r="F679" s="239"/>
      <c r="G679" s="244"/>
      <c r="H679" s="184"/>
      <c r="I679" s="184"/>
      <c r="J679" s="184"/>
      <c r="K679" s="184"/>
      <c r="M679" s="195"/>
    </row>
    <row r="680" spans="2:15" ht="21" customHeight="1">
      <c r="D680" s="92"/>
      <c r="E680" s="92"/>
      <c r="F680" s="93"/>
      <c r="G680" s="92"/>
      <c r="I680" s="94"/>
      <c r="J680" s="94"/>
      <c r="K680" s="94"/>
      <c r="L680" s="94"/>
    </row>
    <row r="681" spans="2:15" ht="21" customHeight="1">
      <c r="D681" s="92"/>
      <c r="E681" s="92"/>
      <c r="F681" s="93"/>
      <c r="G681" s="92"/>
      <c r="I681" s="94"/>
      <c r="J681" s="94"/>
      <c r="K681" s="95"/>
      <c r="L681" s="95"/>
    </row>
    <row r="682" spans="2:15" ht="21" customHeight="1">
      <c r="D682" s="92"/>
      <c r="E682" s="92"/>
      <c r="F682" s="93"/>
      <c r="G682" s="92"/>
      <c r="I682" s="94"/>
      <c r="J682" s="94"/>
      <c r="K682" s="95"/>
      <c r="L682" s="95"/>
    </row>
    <row r="683" spans="2:15" ht="21" customHeight="1">
      <c r="D683" s="92"/>
      <c r="E683" s="92"/>
      <c r="F683" s="93"/>
      <c r="G683" s="92"/>
      <c r="I683" s="94"/>
      <c r="J683" s="94"/>
      <c r="K683" s="95"/>
      <c r="L683" s="95"/>
    </row>
    <row r="684" spans="2:15" ht="21" customHeight="1">
      <c r="D684" s="92"/>
      <c r="E684" s="92"/>
      <c r="F684" s="93"/>
      <c r="G684" s="92"/>
      <c r="I684" s="94"/>
      <c r="J684" s="94"/>
      <c r="K684" s="95"/>
      <c r="L684" s="95"/>
    </row>
    <row r="685" spans="2:15" ht="21" customHeight="1">
      <c r="O685" s="193" t="s">
        <v>942</v>
      </c>
    </row>
    <row r="689" spans="1:15" ht="21" customHeight="1">
      <c r="A689" s="528" t="s">
        <v>433</v>
      </c>
      <c r="B689" s="528"/>
      <c r="C689" s="528"/>
      <c r="D689" s="528"/>
      <c r="E689" s="528"/>
      <c r="F689" s="528"/>
      <c r="G689" s="528"/>
      <c r="H689" s="528"/>
      <c r="I689" s="528"/>
      <c r="J689" s="528"/>
      <c r="K689" s="528"/>
      <c r="L689" s="528"/>
      <c r="M689" s="528"/>
      <c r="N689" s="528"/>
    </row>
    <row r="694" spans="1:15" ht="21" customHeight="1">
      <c r="A694" s="537">
        <f>入力シート!$G$1</f>
        <v>46061</v>
      </c>
      <c r="B694" s="538"/>
      <c r="C694" s="538"/>
      <c r="D694" s="532" t="s">
        <v>1222</v>
      </c>
      <c r="E694" s="535"/>
      <c r="F694" s="535"/>
      <c r="G694" s="535"/>
      <c r="H694" s="535"/>
      <c r="I694" s="535"/>
      <c r="J694" s="535"/>
      <c r="K694" s="535"/>
      <c r="L694" s="184" t="str">
        <f>開票立会人入力シート!B17</f>
        <v>青森県第２区</v>
      </c>
      <c r="M694" s="184"/>
      <c r="N694" s="184"/>
      <c r="O694" s="192" t="s">
        <v>576</v>
      </c>
    </row>
    <row r="695" spans="1:15" ht="9" customHeight="1">
      <c r="A695" s="192"/>
      <c r="N695" s="192"/>
    </row>
    <row r="696" spans="1:15" ht="21" customHeight="1">
      <c r="A696" s="192" t="s">
        <v>841</v>
      </c>
      <c r="H696" s="104"/>
      <c r="J696" s="104"/>
      <c r="K696" s="104"/>
    </row>
    <row r="697" spans="1:15" ht="21" customHeight="1">
      <c r="H697" s="104"/>
      <c r="J697" s="104"/>
    </row>
    <row r="700" spans="1:15" ht="21" customHeight="1">
      <c r="B700" s="444">
        <f>開票立会人入力シート!F22</f>
        <v>0</v>
      </c>
      <c r="C700" s="444"/>
      <c r="D700" s="444"/>
      <c r="E700" s="444"/>
    </row>
    <row r="701" spans="1:15" ht="21" customHeight="1">
      <c r="B701" s="98"/>
      <c r="C701" s="105"/>
      <c r="D701" s="105"/>
    </row>
    <row r="702" spans="1:15" ht="21" customHeight="1">
      <c r="B702" s="98"/>
      <c r="C702" s="105"/>
      <c r="D702" s="105"/>
    </row>
    <row r="703" spans="1:15" ht="21" customHeight="1">
      <c r="B703" s="98"/>
      <c r="C703" s="105"/>
      <c r="D703" s="105"/>
    </row>
    <row r="704" spans="1:15" ht="21" customHeight="1">
      <c r="B704" s="98"/>
      <c r="C704" s="105"/>
      <c r="D704" s="105"/>
    </row>
    <row r="705" spans="2:13" ht="21" customHeight="1">
      <c r="B705" s="98"/>
      <c r="C705" s="105"/>
      <c r="D705" s="105"/>
      <c r="F705" s="90" t="s">
        <v>408</v>
      </c>
      <c r="H705" s="184">
        <f>開票立会人入力シート!K22</f>
        <v>0</v>
      </c>
    </row>
    <row r="706" spans="2:13" ht="21" customHeight="1">
      <c r="B706" s="98"/>
      <c r="C706" s="105"/>
      <c r="D706" s="105"/>
    </row>
    <row r="707" spans="2:13" ht="21" customHeight="1">
      <c r="B707" s="98"/>
      <c r="C707" s="105"/>
      <c r="D707" s="105"/>
    </row>
    <row r="708" spans="2:13" ht="21" customHeight="1">
      <c r="B708" s="98"/>
      <c r="C708" s="105"/>
      <c r="D708" s="105"/>
    </row>
    <row r="709" spans="2:13" ht="21" customHeight="1">
      <c r="B709" s="98"/>
      <c r="C709" s="105"/>
      <c r="D709" s="105"/>
    </row>
    <row r="710" spans="2:13" ht="21" customHeight="1">
      <c r="B710" s="98"/>
      <c r="C710" s="105"/>
      <c r="D710" s="105"/>
      <c r="F710" s="90" t="s">
        <v>409</v>
      </c>
      <c r="H710" s="501">
        <f>開票立会人入力シート!G22</f>
        <v>0</v>
      </c>
      <c r="I710" s="501"/>
      <c r="J710" s="501">
        <f>開票立会人入力シート!I22</f>
        <v>0</v>
      </c>
      <c r="K710" s="501"/>
      <c r="L710" s="94"/>
    </row>
    <row r="711" spans="2:13" ht="21" customHeight="1">
      <c r="B711" s="98"/>
      <c r="C711" s="105"/>
      <c r="D711" s="105"/>
    </row>
    <row r="712" spans="2:13" ht="21" customHeight="1">
      <c r="B712" s="98"/>
      <c r="C712" s="105"/>
      <c r="D712" s="105"/>
    </row>
    <row r="713" spans="2:13" ht="21" customHeight="1">
      <c r="B713" s="98"/>
      <c r="C713" s="105"/>
      <c r="D713" s="105"/>
    </row>
    <row r="714" spans="2:13" ht="21" customHeight="1">
      <c r="K714" s="184"/>
      <c r="L714" s="184"/>
    </row>
    <row r="715" spans="2:13" ht="21" customHeight="1">
      <c r="B715" s="196" t="s">
        <v>413</v>
      </c>
      <c r="D715" s="101"/>
      <c r="E715" s="184">
        <f>入力シート!C18</f>
        <v>0</v>
      </c>
      <c r="F715" s="184"/>
      <c r="G715" s="184">
        <f>入力シート!C20</f>
        <v>0</v>
      </c>
      <c r="I715" s="195" t="s">
        <v>390</v>
      </c>
      <c r="J715" s="192"/>
      <c r="K715" s="192"/>
      <c r="L715" s="192"/>
    </row>
    <row r="716" spans="2:13" ht="21" customHeight="1">
      <c r="B716" s="192"/>
      <c r="D716" s="92"/>
      <c r="E716" s="244"/>
      <c r="F716" s="239"/>
      <c r="G716" s="244"/>
      <c r="H716" s="192"/>
      <c r="I716" s="192"/>
      <c r="J716" s="192"/>
      <c r="K716" s="192"/>
      <c r="L716" s="192"/>
    </row>
    <row r="717" spans="2:13" ht="21" customHeight="1">
      <c r="B717" s="196"/>
      <c r="D717" s="92"/>
      <c r="E717" s="244"/>
      <c r="F717" s="239"/>
      <c r="G717" s="244"/>
      <c r="H717" s="184"/>
      <c r="I717" s="184"/>
      <c r="J717" s="184"/>
      <c r="K717" s="184"/>
      <c r="M717" s="195"/>
    </row>
    <row r="718" spans="2:13" ht="21" customHeight="1">
      <c r="D718" s="92"/>
      <c r="E718" s="92"/>
      <c r="F718" s="93"/>
      <c r="G718" s="92"/>
      <c r="I718" s="94"/>
      <c r="J718" s="94"/>
      <c r="K718" s="94"/>
      <c r="L718" s="94"/>
    </row>
    <row r="719" spans="2:13" ht="21" customHeight="1">
      <c r="D719" s="92"/>
      <c r="E719" s="92"/>
      <c r="F719" s="93"/>
      <c r="G719" s="92"/>
      <c r="I719" s="94"/>
      <c r="J719" s="94"/>
      <c r="K719" s="95"/>
      <c r="L719" s="95"/>
    </row>
    <row r="720" spans="2:13" ht="21" customHeight="1">
      <c r="D720" s="92"/>
      <c r="E720" s="92"/>
      <c r="F720" s="93"/>
      <c r="G720" s="92"/>
      <c r="I720" s="94"/>
      <c r="J720" s="94"/>
      <c r="K720" s="95"/>
      <c r="L720" s="95"/>
    </row>
    <row r="721" spans="1:15" ht="21" customHeight="1">
      <c r="D721" s="92"/>
      <c r="E721" s="92"/>
      <c r="F721" s="93"/>
      <c r="G721" s="92"/>
      <c r="I721" s="94"/>
      <c r="J721" s="94"/>
      <c r="K721" s="95"/>
      <c r="L721" s="95"/>
    </row>
    <row r="722" spans="1:15" ht="21" customHeight="1">
      <c r="D722" s="92"/>
      <c r="E722" s="92"/>
      <c r="F722" s="93"/>
      <c r="G722" s="92"/>
      <c r="I722" s="94"/>
      <c r="J722" s="94"/>
      <c r="K722" s="95"/>
      <c r="L722" s="95"/>
    </row>
    <row r="723" spans="1:15" ht="21" customHeight="1">
      <c r="O723" s="193" t="s">
        <v>942</v>
      </c>
    </row>
    <row r="727" spans="1:15" ht="21" customHeight="1">
      <c r="A727" s="528" t="s">
        <v>433</v>
      </c>
      <c r="B727" s="528"/>
      <c r="C727" s="528"/>
      <c r="D727" s="528"/>
      <c r="E727" s="528"/>
      <c r="F727" s="528"/>
      <c r="G727" s="528"/>
      <c r="H727" s="528"/>
      <c r="I727" s="528"/>
      <c r="J727" s="528"/>
      <c r="K727" s="528"/>
      <c r="L727" s="528"/>
      <c r="M727" s="528"/>
      <c r="N727" s="528"/>
    </row>
    <row r="732" spans="1:15" ht="21" customHeight="1">
      <c r="A732" s="537">
        <f>入力シート!$G$1</f>
        <v>46061</v>
      </c>
      <c r="B732" s="538"/>
      <c r="C732" s="538"/>
      <c r="D732" s="532" t="s">
        <v>1222</v>
      </c>
      <c r="E732" s="535"/>
      <c r="F732" s="535"/>
      <c r="G732" s="535"/>
      <c r="H732" s="535"/>
      <c r="I732" s="535"/>
      <c r="J732" s="535"/>
      <c r="K732" s="535"/>
      <c r="L732" s="184" t="str">
        <f>開票立会人入力シート!B17</f>
        <v>青森県第２区</v>
      </c>
      <c r="M732" s="184"/>
      <c r="N732" s="184"/>
      <c r="O732" s="192" t="s">
        <v>576</v>
      </c>
    </row>
    <row r="733" spans="1:15" ht="9" customHeight="1">
      <c r="A733" s="192"/>
      <c r="N733" s="192"/>
    </row>
    <row r="734" spans="1:15" ht="21" customHeight="1">
      <c r="A734" s="192" t="s">
        <v>841</v>
      </c>
      <c r="H734" s="104"/>
      <c r="J734" s="104"/>
      <c r="K734" s="104"/>
    </row>
    <row r="735" spans="1:15" ht="21" customHeight="1">
      <c r="H735" s="104"/>
      <c r="J735" s="104"/>
    </row>
    <row r="738" spans="2:12" ht="21" customHeight="1">
      <c r="B738" s="444">
        <f>開票立会人入力シート!F23</f>
        <v>0</v>
      </c>
      <c r="C738" s="444"/>
      <c r="D738" s="444"/>
      <c r="E738" s="444"/>
    </row>
    <row r="739" spans="2:12" ht="21" customHeight="1">
      <c r="B739" s="98"/>
      <c r="C739" s="105"/>
      <c r="D739" s="105"/>
    </row>
    <row r="740" spans="2:12" ht="21" customHeight="1">
      <c r="B740" s="98"/>
      <c r="C740" s="105"/>
      <c r="D740" s="105"/>
    </row>
    <row r="741" spans="2:12" ht="21" customHeight="1">
      <c r="B741" s="98"/>
      <c r="C741" s="105"/>
      <c r="D741" s="105"/>
    </row>
    <row r="742" spans="2:12" ht="21" customHeight="1">
      <c r="B742" s="98"/>
      <c r="C742" s="105"/>
      <c r="D742" s="105"/>
    </row>
    <row r="743" spans="2:12" ht="21" customHeight="1">
      <c r="B743" s="98"/>
      <c r="C743" s="105"/>
      <c r="D743" s="105"/>
      <c r="F743" s="90" t="s">
        <v>408</v>
      </c>
      <c r="H743" s="184">
        <f>開票立会人入力シート!K23</f>
        <v>0</v>
      </c>
    </row>
    <row r="744" spans="2:12" ht="21" customHeight="1">
      <c r="B744" s="98"/>
      <c r="C744" s="105"/>
      <c r="D744" s="105"/>
    </row>
    <row r="745" spans="2:12" ht="21" customHeight="1">
      <c r="B745" s="98"/>
      <c r="C745" s="105"/>
      <c r="D745" s="105"/>
    </row>
    <row r="746" spans="2:12" ht="21" customHeight="1">
      <c r="B746" s="98"/>
      <c r="C746" s="105"/>
      <c r="D746" s="105"/>
    </row>
    <row r="747" spans="2:12" ht="21" customHeight="1">
      <c r="B747" s="98"/>
      <c r="C747" s="105"/>
      <c r="D747" s="105"/>
    </row>
    <row r="748" spans="2:12" ht="21" customHeight="1">
      <c r="B748" s="98"/>
      <c r="C748" s="105"/>
      <c r="D748" s="105"/>
      <c r="F748" s="90" t="s">
        <v>409</v>
      </c>
      <c r="H748" s="501">
        <f>開票立会人入力シート!G23</f>
        <v>0</v>
      </c>
      <c r="I748" s="501"/>
      <c r="J748" s="501">
        <f>開票立会人入力シート!I23</f>
        <v>0</v>
      </c>
      <c r="K748" s="501"/>
      <c r="L748" s="94"/>
    </row>
    <row r="749" spans="2:12" ht="21" customHeight="1">
      <c r="B749" s="98"/>
      <c r="C749" s="105"/>
      <c r="D749" s="105"/>
    </row>
    <row r="750" spans="2:12" ht="21" customHeight="1">
      <c r="B750" s="98"/>
      <c r="C750" s="105"/>
      <c r="D750" s="105"/>
    </row>
    <row r="751" spans="2:12" ht="21" customHeight="1">
      <c r="B751" s="98"/>
      <c r="C751" s="105"/>
      <c r="D751" s="105"/>
    </row>
    <row r="752" spans="2:12" ht="21" customHeight="1">
      <c r="K752" s="184"/>
      <c r="L752" s="184"/>
    </row>
    <row r="753" spans="1:15" ht="21" customHeight="1">
      <c r="B753" s="196" t="s">
        <v>413</v>
      </c>
      <c r="D753" s="101"/>
      <c r="E753" s="184">
        <f>入力シート!C18</f>
        <v>0</v>
      </c>
      <c r="F753" s="184"/>
      <c r="G753" s="184">
        <f>入力シート!C20</f>
        <v>0</v>
      </c>
      <c r="I753" s="195" t="s">
        <v>390</v>
      </c>
      <c r="J753" s="192"/>
      <c r="K753" s="192"/>
      <c r="L753" s="192"/>
    </row>
    <row r="754" spans="1:15" ht="21" customHeight="1">
      <c r="B754" s="192"/>
      <c r="D754" s="92"/>
      <c r="E754" s="244"/>
      <c r="F754" s="239"/>
      <c r="G754" s="244"/>
      <c r="H754" s="192"/>
      <c r="I754" s="192"/>
      <c r="J754" s="192"/>
      <c r="K754" s="192"/>
      <c r="L754" s="192"/>
    </row>
    <row r="755" spans="1:15" ht="21" customHeight="1">
      <c r="B755" s="196"/>
      <c r="D755" s="92"/>
      <c r="E755" s="244"/>
      <c r="F755" s="239"/>
      <c r="G755" s="244"/>
      <c r="H755" s="184"/>
      <c r="I755" s="184"/>
      <c r="J755" s="184"/>
      <c r="K755" s="184"/>
      <c r="M755" s="195"/>
    </row>
    <row r="756" spans="1:15" ht="21" customHeight="1">
      <c r="D756" s="92"/>
      <c r="E756" s="92"/>
      <c r="F756" s="93"/>
      <c r="G756" s="92"/>
      <c r="I756" s="94"/>
      <c r="J756" s="94"/>
      <c r="K756" s="94"/>
      <c r="L756" s="94"/>
    </row>
    <row r="757" spans="1:15" ht="21" customHeight="1">
      <c r="D757" s="92"/>
      <c r="E757" s="92"/>
      <c r="F757" s="93"/>
      <c r="G757" s="92"/>
      <c r="I757" s="94"/>
      <c r="J757" s="94"/>
      <c r="K757" s="95"/>
      <c r="L757" s="95"/>
    </row>
    <row r="758" spans="1:15" ht="21" customHeight="1">
      <c r="D758" s="92"/>
      <c r="E758" s="92"/>
      <c r="F758" s="93"/>
      <c r="G758" s="92"/>
      <c r="I758" s="94"/>
      <c r="J758" s="94"/>
      <c r="K758" s="95"/>
      <c r="L758" s="95"/>
    </row>
    <row r="759" spans="1:15" ht="21" customHeight="1">
      <c r="D759" s="92"/>
      <c r="E759" s="92"/>
      <c r="F759" s="93"/>
      <c r="G759" s="92"/>
      <c r="I759" s="94"/>
      <c r="J759" s="94"/>
      <c r="K759" s="95"/>
      <c r="L759" s="95"/>
    </row>
    <row r="760" spans="1:15" ht="21" customHeight="1">
      <c r="D760" s="92"/>
      <c r="E760" s="92"/>
      <c r="F760" s="93"/>
      <c r="G760" s="92"/>
      <c r="I760" s="94"/>
      <c r="J760" s="94"/>
      <c r="K760" s="95"/>
      <c r="L760" s="95"/>
    </row>
    <row r="761" spans="1:15" ht="21" customHeight="1">
      <c r="O761" s="193" t="s">
        <v>942</v>
      </c>
    </row>
    <row r="765" spans="1:15" ht="21" customHeight="1">
      <c r="A765" s="528" t="s">
        <v>433</v>
      </c>
      <c r="B765" s="528"/>
      <c r="C765" s="528"/>
      <c r="D765" s="528"/>
      <c r="E765" s="528"/>
      <c r="F765" s="528"/>
      <c r="G765" s="528"/>
      <c r="H765" s="528"/>
      <c r="I765" s="528"/>
      <c r="J765" s="528"/>
      <c r="K765" s="528"/>
      <c r="L765" s="528"/>
      <c r="M765" s="528"/>
      <c r="N765" s="528"/>
    </row>
    <row r="770" spans="1:15" ht="21" customHeight="1">
      <c r="A770" s="537">
        <f>入力シート!$G$1</f>
        <v>46061</v>
      </c>
      <c r="B770" s="538"/>
      <c r="C770" s="538"/>
      <c r="D770" s="532" t="s">
        <v>1222</v>
      </c>
      <c r="E770" s="535"/>
      <c r="F770" s="535"/>
      <c r="G770" s="535"/>
      <c r="H770" s="535"/>
      <c r="I770" s="535"/>
      <c r="J770" s="535"/>
      <c r="K770" s="535"/>
      <c r="L770" s="184" t="str">
        <f>開票立会人入力シート!B17</f>
        <v>青森県第２区</v>
      </c>
      <c r="M770" s="184"/>
      <c r="N770" s="184"/>
      <c r="O770" s="192" t="s">
        <v>576</v>
      </c>
    </row>
    <row r="771" spans="1:15" ht="9" customHeight="1">
      <c r="A771" s="192"/>
      <c r="N771" s="192"/>
    </row>
    <row r="772" spans="1:15" ht="21" customHeight="1">
      <c r="A772" s="192" t="s">
        <v>841</v>
      </c>
      <c r="H772" s="104"/>
      <c r="J772" s="104"/>
      <c r="K772" s="104"/>
    </row>
    <row r="773" spans="1:15" ht="21" customHeight="1">
      <c r="H773" s="104"/>
      <c r="J773" s="104"/>
    </row>
    <row r="776" spans="1:15" ht="21" customHeight="1">
      <c r="B776" s="444">
        <f>開票立会人入力シート!F24</f>
        <v>0</v>
      </c>
      <c r="C776" s="444"/>
      <c r="D776" s="444"/>
      <c r="E776" s="444"/>
    </row>
    <row r="777" spans="1:15" ht="21" customHeight="1">
      <c r="B777" s="98"/>
      <c r="C777" s="105"/>
      <c r="D777" s="105"/>
    </row>
    <row r="778" spans="1:15" ht="21" customHeight="1">
      <c r="B778" s="98"/>
      <c r="C778" s="105"/>
      <c r="D778" s="105"/>
    </row>
    <row r="779" spans="1:15" ht="21" customHeight="1">
      <c r="B779" s="98"/>
      <c r="C779" s="105"/>
      <c r="D779" s="105"/>
    </row>
    <row r="780" spans="1:15" ht="21" customHeight="1">
      <c r="B780" s="98"/>
      <c r="C780" s="105"/>
      <c r="D780" s="105"/>
    </row>
    <row r="781" spans="1:15" ht="21" customHeight="1">
      <c r="B781" s="98"/>
      <c r="C781" s="105"/>
      <c r="D781" s="105"/>
      <c r="F781" s="90" t="s">
        <v>408</v>
      </c>
      <c r="H781" s="184">
        <f>開票立会人入力シート!K24</f>
        <v>0</v>
      </c>
    </row>
    <row r="782" spans="1:15" ht="21" customHeight="1">
      <c r="B782" s="98"/>
      <c r="C782" s="105"/>
      <c r="D782" s="105"/>
    </row>
    <row r="783" spans="1:15" ht="21" customHeight="1">
      <c r="B783" s="98"/>
      <c r="C783" s="105"/>
      <c r="D783" s="105"/>
    </row>
    <row r="784" spans="1:15" ht="21" customHeight="1">
      <c r="B784" s="98"/>
      <c r="C784" s="105"/>
      <c r="D784" s="105"/>
    </row>
    <row r="785" spans="2:15" ht="21" customHeight="1">
      <c r="B785" s="98"/>
      <c r="C785" s="105"/>
      <c r="D785" s="105"/>
    </row>
    <row r="786" spans="2:15" ht="21" customHeight="1">
      <c r="B786" s="98"/>
      <c r="C786" s="105"/>
      <c r="D786" s="105"/>
      <c r="F786" s="90" t="s">
        <v>409</v>
      </c>
      <c r="H786" s="501">
        <f>開票立会人入力シート!G24</f>
        <v>0</v>
      </c>
      <c r="I786" s="501"/>
      <c r="J786" s="501">
        <f>開票立会人入力シート!I24</f>
        <v>0</v>
      </c>
      <c r="K786" s="501"/>
      <c r="L786" s="94"/>
    </row>
    <row r="787" spans="2:15" ht="21" customHeight="1">
      <c r="B787" s="98"/>
      <c r="C787" s="105"/>
      <c r="D787" s="105"/>
    </row>
    <row r="788" spans="2:15" ht="21" customHeight="1">
      <c r="B788" s="98"/>
      <c r="C788" s="105"/>
      <c r="D788" s="105"/>
    </row>
    <row r="789" spans="2:15" ht="21" customHeight="1">
      <c r="B789" s="98"/>
      <c r="C789" s="105"/>
      <c r="D789" s="105"/>
    </row>
    <row r="790" spans="2:15" ht="21" customHeight="1">
      <c r="K790" s="184"/>
      <c r="L790" s="184"/>
    </row>
    <row r="791" spans="2:15" ht="21" customHeight="1">
      <c r="B791" s="196" t="s">
        <v>413</v>
      </c>
      <c r="D791" s="101"/>
      <c r="E791" s="184">
        <f>入力シート!C18</f>
        <v>0</v>
      </c>
      <c r="F791" s="184"/>
      <c r="G791" s="184">
        <f>入力シート!C20</f>
        <v>0</v>
      </c>
      <c r="I791" s="195" t="s">
        <v>390</v>
      </c>
      <c r="J791" s="192"/>
      <c r="K791" s="192"/>
      <c r="L791" s="192"/>
    </row>
    <row r="792" spans="2:15" ht="21" customHeight="1">
      <c r="B792" s="192"/>
      <c r="D792" s="92"/>
      <c r="E792" s="244"/>
      <c r="F792" s="239"/>
      <c r="G792" s="244"/>
      <c r="H792" s="192"/>
      <c r="I792" s="192"/>
      <c r="J792" s="192"/>
      <c r="K792" s="192"/>
      <c r="L792" s="192"/>
    </row>
    <row r="793" spans="2:15" ht="21" customHeight="1">
      <c r="B793" s="196"/>
      <c r="D793" s="92"/>
      <c r="E793" s="244"/>
      <c r="F793" s="239"/>
      <c r="G793" s="244"/>
      <c r="H793" s="184"/>
      <c r="I793" s="184"/>
      <c r="J793" s="184"/>
      <c r="K793" s="184"/>
      <c r="M793" s="195"/>
    </row>
    <row r="794" spans="2:15" ht="21" customHeight="1">
      <c r="D794" s="92"/>
      <c r="E794" s="92"/>
      <c r="F794" s="93"/>
      <c r="G794" s="92"/>
      <c r="I794" s="94"/>
      <c r="J794" s="94"/>
      <c r="K794" s="94"/>
      <c r="L794" s="94"/>
    </row>
    <row r="795" spans="2:15" ht="21" customHeight="1">
      <c r="D795" s="92"/>
      <c r="E795" s="92"/>
      <c r="F795" s="93"/>
      <c r="G795" s="92"/>
      <c r="I795" s="94"/>
      <c r="J795" s="94"/>
      <c r="K795" s="95"/>
      <c r="L795" s="95"/>
    </row>
    <row r="796" spans="2:15" ht="21" customHeight="1">
      <c r="D796" s="92"/>
      <c r="E796" s="92"/>
      <c r="F796" s="93"/>
      <c r="G796" s="92"/>
      <c r="I796" s="94"/>
      <c r="J796" s="94"/>
      <c r="K796" s="95"/>
      <c r="L796" s="95"/>
    </row>
    <row r="797" spans="2:15" ht="21" customHeight="1">
      <c r="D797" s="92"/>
      <c r="E797" s="92"/>
      <c r="F797" s="93"/>
      <c r="G797" s="92"/>
      <c r="I797" s="94"/>
      <c r="J797" s="94"/>
      <c r="K797" s="95"/>
      <c r="L797" s="95"/>
    </row>
    <row r="798" spans="2:15" ht="21" customHeight="1">
      <c r="D798" s="92"/>
      <c r="E798" s="92"/>
      <c r="F798" s="93"/>
      <c r="G798" s="92"/>
      <c r="I798" s="94"/>
      <c r="J798" s="94"/>
      <c r="K798" s="95"/>
      <c r="L798" s="95"/>
    </row>
    <row r="799" spans="2:15" ht="21" customHeight="1">
      <c r="O799" s="193" t="s">
        <v>942</v>
      </c>
    </row>
    <row r="803" spans="1:15" ht="21" customHeight="1">
      <c r="A803" s="528" t="s">
        <v>433</v>
      </c>
      <c r="B803" s="528"/>
      <c r="C803" s="528"/>
      <c r="D803" s="528"/>
      <c r="E803" s="528"/>
      <c r="F803" s="528"/>
      <c r="G803" s="528"/>
      <c r="H803" s="528"/>
      <c r="I803" s="528"/>
      <c r="J803" s="528"/>
      <c r="K803" s="528"/>
      <c r="L803" s="528"/>
      <c r="M803" s="528"/>
      <c r="N803" s="528"/>
    </row>
    <row r="808" spans="1:15" ht="21" customHeight="1">
      <c r="A808" s="537">
        <f>入力シート!$G$1</f>
        <v>46061</v>
      </c>
      <c r="B808" s="538"/>
      <c r="C808" s="538"/>
      <c r="D808" s="532" t="s">
        <v>1222</v>
      </c>
      <c r="E808" s="535"/>
      <c r="F808" s="535"/>
      <c r="G808" s="535"/>
      <c r="H808" s="535"/>
      <c r="I808" s="535"/>
      <c r="J808" s="535"/>
      <c r="K808" s="535"/>
      <c r="L808" s="184" t="str">
        <f>開票立会人入力シート!B17</f>
        <v>青森県第２区</v>
      </c>
      <c r="M808" s="184"/>
      <c r="N808" s="184"/>
      <c r="O808" s="192" t="s">
        <v>576</v>
      </c>
    </row>
    <row r="809" spans="1:15" ht="9" customHeight="1">
      <c r="A809" s="192"/>
      <c r="N809" s="192"/>
    </row>
    <row r="810" spans="1:15" ht="21" customHeight="1">
      <c r="A810" s="192" t="s">
        <v>841</v>
      </c>
      <c r="H810" s="104"/>
      <c r="J810" s="104"/>
      <c r="K810" s="104"/>
    </row>
    <row r="811" spans="1:15" ht="21" customHeight="1">
      <c r="H811" s="104"/>
      <c r="J811" s="104"/>
    </row>
    <row r="814" spans="1:15" ht="21" customHeight="1">
      <c r="B814" s="444">
        <f>開票立会人入力シート!F25</f>
        <v>0</v>
      </c>
      <c r="C814" s="444"/>
      <c r="D814" s="444"/>
      <c r="E814" s="444"/>
    </row>
    <row r="815" spans="1:15" ht="21" customHeight="1">
      <c r="B815" s="98"/>
      <c r="C815" s="105"/>
      <c r="D815" s="105"/>
    </row>
    <row r="816" spans="1:15" ht="21" customHeight="1">
      <c r="B816" s="98"/>
      <c r="C816" s="105"/>
      <c r="D816" s="105"/>
    </row>
    <row r="817" spans="2:13" ht="21" customHeight="1">
      <c r="B817" s="98"/>
      <c r="C817" s="105"/>
      <c r="D817" s="105"/>
    </row>
    <row r="818" spans="2:13" ht="21" customHeight="1">
      <c r="B818" s="98"/>
      <c r="C818" s="105"/>
      <c r="D818" s="105"/>
    </row>
    <row r="819" spans="2:13" ht="21" customHeight="1">
      <c r="B819" s="98"/>
      <c r="C819" s="105"/>
      <c r="D819" s="105"/>
      <c r="F819" s="90" t="s">
        <v>408</v>
      </c>
      <c r="H819" s="184">
        <f>開票立会人入力シート!K25</f>
        <v>0</v>
      </c>
    </row>
    <row r="820" spans="2:13" ht="21" customHeight="1">
      <c r="B820" s="98"/>
      <c r="C820" s="105"/>
      <c r="D820" s="105"/>
    </row>
    <row r="821" spans="2:13" ht="21" customHeight="1">
      <c r="B821" s="98"/>
      <c r="C821" s="105"/>
      <c r="D821" s="105"/>
    </row>
    <row r="822" spans="2:13" ht="21" customHeight="1">
      <c r="B822" s="98"/>
      <c r="C822" s="105"/>
      <c r="D822" s="105"/>
    </row>
    <row r="823" spans="2:13" ht="21" customHeight="1">
      <c r="B823" s="98"/>
      <c r="C823" s="105"/>
      <c r="D823" s="105"/>
    </row>
    <row r="824" spans="2:13" ht="21" customHeight="1">
      <c r="B824" s="98"/>
      <c r="C824" s="105"/>
      <c r="D824" s="105"/>
      <c r="F824" s="90" t="s">
        <v>409</v>
      </c>
      <c r="H824" s="501">
        <f>開票立会人入力シート!G25</f>
        <v>0</v>
      </c>
      <c r="I824" s="501"/>
      <c r="J824" s="501">
        <f>開票立会人入力シート!I25</f>
        <v>0</v>
      </c>
      <c r="K824" s="501"/>
      <c r="L824" s="94"/>
    </row>
    <row r="825" spans="2:13" ht="21" customHeight="1">
      <c r="B825" s="98"/>
      <c r="C825" s="105"/>
      <c r="D825" s="105"/>
    </row>
    <row r="826" spans="2:13" ht="21" customHeight="1">
      <c r="B826" s="98"/>
      <c r="C826" s="105"/>
      <c r="D826" s="105"/>
    </row>
    <row r="827" spans="2:13" ht="21" customHeight="1">
      <c r="B827" s="98"/>
      <c r="C827" s="105"/>
      <c r="D827" s="105"/>
    </row>
    <row r="828" spans="2:13" ht="21" customHeight="1">
      <c r="K828" s="184"/>
      <c r="L828" s="184"/>
    </row>
    <row r="829" spans="2:13" ht="21" customHeight="1">
      <c r="B829" s="196" t="s">
        <v>413</v>
      </c>
      <c r="D829" s="101"/>
      <c r="E829" s="184">
        <f>入力シート!C18</f>
        <v>0</v>
      </c>
      <c r="F829" s="184"/>
      <c r="G829" s="184">
        <f>入力シート!C20</f>
        <v>0</v>
      </c>
      <c r="I829" s="195" t="s">
        <v>390</v>
      </c>
      <c r="J829" s="192"/>
      <c r="K829" s="192"/>
      <c r="L829" s="192"/>
    </row>
    <row r="830" spans="2:13" ht="21" customHeight="1">
      <c r="B830" s="192"/>
      <c r="D830" s="92"/>
      <c r="E830" s="244"/>
      <c r="F830" s="239"/>
      <c r="G830" s="244"/>
      <c r="H830" s="192"/>
      <c r="I830" s="192"/>
      <c r="J830" s="192"/>
      <c r="K830" s="192"/>
      <c r="L830" s="192"/>
    </row>
    <row r="831" spans="2:13" ht="21" customHeight="1">
      <c r="B831" s="196"/>
      <c r="D831" s="92"/>
      <c r="E831" s="244"/>
      <c r="F831" s="239"/>
      <c r="G831" s="244"/>
      <c r="H831" s="184"/>
      <c r="I831" s="184"/>
      <c r="J831" s="184"/>
      <c r="K831" s="184"/>
      <c r="M831" s="195"/>
    </row>
    <row r="832" spans="2:13" ht="21" customHeight="1">
      <c r="D832" s="92"/>
      <c r="E832" s="92"/>
      <c r="F832" s="93"/>
      <c r="G832" s="92"/>
      <c r="I832" s="94"/>
      <c r="J832" s="94"/>
      <c r="K832" s="94"/>
      <c r="L832" s="94"/>
    </row>
    <row r="833" spans="1:15" ht="21" customHeight="1">
      <c r="D833" s="92"/>
      <c r="E833" s="92"/>
      <c r="F833" s="93"/>
      <c r="G833" s="92"/>
      <c r="I833" s="94"/>
      <c r="J833" s="94"/>
      <c r="K833" s="95"/>
      <c r="L833" s="95"/>
    </row>
    <row r="834" spans="1:15" ht="21" customHeight="1">
      <c r="D834" s="92"/>
      <c r="E834" s="92"/>
      <c r="F834" s="93"/>
      <c r="G834" s="92"/>
      <c r="I834" s="94"/>
      <c r="J834" s="94"/>
      <c r="K834" s="95"/>
      <c r="L834" s="95"/>
    </row>
    <row r="835" spans="1:15" ht="21" customHeight="1">
      <c r="D835" s="92"/>
      <c r="E835" s="92"/>
      <c r="F835" s="93"/>
      <c r="G835" s="92"/>
      <c r="I835" s="94"/>
      <c r="J835" s="94"/>
      <c r="K835" s="95"/>
      <c r="L835" s="95"/>
    </row>
    <row r="836" spans="1:15" ht="21" customHeight="1">
      <c r="D836" s="92"/>
      <c r="E836" s="92"/>
      <c r="F836" s="93"/>
      <c r="G836" s="92"/>
      <c r="I836" s="94"/>
      <c r="J836" s="94"/>
      <c r="K836" s="95"/>
      <c r="L836" s="95"/>
    </row>
    <row r="837" spans="1:15" ht="21" customHeight="1">
      <c r="O837" s="193" t="s">
        <v>942</v>
      </c>
    </row>
    <row r="841" spans="1:15" ht="21" customHeight="1">
      <c r="A841" s="528" t="s">
        <v>433</v>
      </c>
      <c r="B841" s="528"/>
      <c r="C841" s="528"/>
      <c r="D841" s="528"/>
      <c r="E841" s="528"/>
      <c r="F841" s="528"/>
      <c r="G841" s="528"/>
      <c r="H841" s="528"/>
      <c r="I841" s="528"/>
      <c r="J841" s="528"/>
      <c r="K841" s="528"/>
      <c r="L841" s="528"/>
      <c r="M841" s="528"/>
      <c r="N841" s="528"/>
    </row>
    <row r="846" spans="1:15" ht="21" customHeight="1">
      <c r="A846" s="537">
        <f>入力シート!$G$1</f>
        <v>46061</v>
      </c>
      <c r="B846" s="538"/>
      <c r="C846" s="538"/>
      <c r="D846" s="532" t="s">
        <v>1222</v>
      </c>
      <c r="E846" s="535"/>
      <c r="F846" s="535"/>
      <c r="G846" s="535"/>
      <c r="H846" s="535"/>
      <c r="I846" s="535"/>
      <c r="J846" s="535"/>
      <c r="K846" s="535"/>
      <c r="L846" s="184" t="str">
        <f>開票立会人入力シート!B17</f>
        <v>青森県第２区</v>
      </c>
      <c r="M846" s="184"/>
      <c r="N846" s="184"/>
      <c r="O846" s="192" t="s">
        <v>576</v>
      </c>
    </row>
    <row r="847" spans="1:15" ht="9" customHeight="1">
      <c r="A847" s="192"/>
      <c r="N847" s="192"/>
    </row>
    <row r="848" spans="1:15" ht="21" customHeight="1">
      <c r="A848" s="192" t="s">
        <v>841</v>
      </c>
      <c r="H848" s="104"/>
      <c r="J848" s="104"/>
      <c r="K848" s="104"/>
    </row>
    <row r="849" spans="2:12" ht="21" customHeight="1">
      <c r="H849" s="104"/>
      <c r="J849" s="104"/>
    </row>
    <row r="852" spans="2:12" ht="21" customHeight="1">
      <c r="B852" s="444">
        <f>開票立会人入力シート!F26</f>
        <v>0</v>
      </c>
      <c r="C852" s="444"/>
      <c r="D852" s="444"/>
      <c r="E852" s="444"/>
    </row>
    <row r="853" spans="2:12" ht="21" customHeight="1">
      <c r="B853" s="98"/>
      <c r="C853" s="105"/>
      <c r="D853" s="105"/>
    </row>
    <row r="854" spans="2:12" ht="21" customHeight="1">
      <c r="B854" s="98"/>
      <c r="C854" s="105"/>
      <c r="D854" s="105"/>
    </row>
    <row r="855" spans="2:12" ht="21" customHeight="1">
      <c r="B855" s="98"/>
      <c r="C855" s="105"/>
      <c r="D855" s="105"/>
    </row>
    <row r="856" spans="2:12" ht="21" customHeight="1">
      <c r="B856" s="98"/>
      <c r="C856" s="105"/>
      <c r="D856" s="105"/>
    </row>
    <row r="857" spans="2:12" ht="21" customHeight="1">
      <c r="B857" s="98"/>
      <c r="C857" s="105"/>
      <c r="D857" s="105"/>
      <c r="F857" s="90" t="s">
        <v>408</v>
      </c>
      <c r="H857" s="184">
        <f>開票立会人入力シート!K26</f>
        <v>0</v>
      </c>
    </row>
    <row r="858" spans="2:12" ht="21" customHeight="1">
      <c r="B858" s="98"/>
      <c r="C858" s="105"/>
      <c r="D858" s="105"/>
    </row>
    <row r="859" spans="2:12" ht="21" customHeight="1">
      <c r="B859" s="98"/>
      <c r="C859" s="105"/>
      <c r="D859" s="105"/>
    </row>
    <row r="860" spans="2:12" ht="21" customHeight="1">
      <c r="B860" s="98"/>
      <c r="C860" s="105"/>
      <c r="D860" s="105"/>
    </row>
    <row r="861" spans="2:12" ht="21" customHeight="1">
      <c r="B861" s="98"/>
      <c r="C861" s="105"/>
      <c r="D861" s="105"/>
    </row>
    <row r="862" spans="2:12" ht="21" customHeight="1">
      <c r="B862" s="98"/>
      <c r="C862" s="105"/>
      <c r="D862" s="105"/>
      <c r="F862" s="90" t="s">
        <v>409</v>
      </c>
      <c r="H862" s="501">
        <f>開票立会人入力シート!G26</f>
        <v>0</v>
      </c>
      <c r="I862" s="501"/>
      <c r="J862" s="501">
        <f>開票立会人入力シート!I26</f>
        <v>0</v>
      </c>
      <c r="K862" s="501"/>
      <c r="L862" s="94"/>
    </row>
    <row r="863" spans="2:12" ht="21" customHeight="1">
      <c r="B863" s="98"/>
      <c r="C863" s="105"/>
      <c r="D863" s="105"/>
    </row>
    <row r="864" spans="2:12" ht="21" customHeight="1">
      <c r="B864" s="98"/>
      <c r="C864" s="105"/>
      <c r="D864" s="105"/>
    </row>
    <row r="865" spans="1:15" ht="21" customHeight="1">
      <c r="B865" s="98"/>
      <c r="C865" s="105"/>
      <c r="D865" s="105"/>
    </row>
    <row r="866" spans="1:15" ht="21" customHeight="1">
      <c r="K866" s="184"/>
      <c r="L866" s="184"/>
    </row>
    <row r="867" spans="1:15" ht="21" customHeight="1">
      <c r="B867" s="196" t="s">
        <v>413</v>
      </c>
      <c r="D867" s="101"/>
      <c r="E867" s="184">
        <f>入力シート!C18</f>
        <v>0</v>
      </c>
      <c r="F867" s="184"/>
      <c r="G867" s="184">
        <f>入力シート!C20</f>
        <v>0</v>
      </c>
      <c r="I867" s="195" t="s">
        <v>390</v>
      </c>
      <c r="J867" s="192"/>
      <c r="K867" s="192"/>
      <c r="L867" s="192"/>
    </row>
    <row r="868" spans="1:15" ht="21" customHeight="1">
      <c r="B868" s="192"/>
      <c r="D868" s="92"/>
      <c r="E868" s="244"/>
      <c r="F868" s="239"/>
      <c r="G868" s="244"/>
      <c r="H868" s="192"/>
      <c r="I868" s="192"/>
      <c r="J868" s="192"/>
      <c r="K868" s="192"/>
      <c r="L868" s="192"/>
    </row>
    <row r="869" spans="1:15" ht="21" customHeight="1">
      <c r="B869" s="196"/>
      <c r="D869" s="92"/>
      <c r="E869" s="244"/>
      <c r="F869" s="239"/>
      <c r="G869" s="244"/>
      <c r="H869" s="184"/>
      <c r="I869" s="184"/>
      <c r="J869" s="184"/>
      <c r="K869" s="184"/>
      <c r="M869" s="195"/>
    </row>
    <row r="870" spans="1:15" ht="21" customHeight="1">
      <c r="D870" s="92"/>
      <c r="E870" s="92"/>
      <c r="F870" s="93"/>
      <c r="G870" s="92"/>
      <c r="I870" s="94"/>
      <c r="J870" s="94"/>
      <c r="K870" s="94"/>
      <c r="L870" s="94"/>
    </row>
    <row r="871" spans="1:15" ht="21" customHeight="1">
      <c r="D871" s="92"/>
      <c r="E871" s="92"/>
      <c r="F871" s="93"/>
      <c r="G871" s="92"/>
      <c r="I871" s="94"/>
      <c r="J871" s="94"/>
      <c r="K871" s="95"/>
      <c r="L871" s="95"/>
    </row>
    <row r="872" spans="1:15" ht="21" customHeight="1">
      <c r="D872" s="92"/>
      <c r="E872" s="92"/>
      <c r="F872" s="93"/>
      <c r="G872" s="92"/>
      <c r="I872" s="94"/>
      <c r="J872" s="94"/>
      <c r="K872" s="95"/>
      <c r="L872" s="95"/>
    </row>
    <row r="873" spans="1:15" ht="21" customHeight="1">
      <c r="D873" s="92"/>
      <c r="E873" s="92"/>
      <c r="F873" s="93"/>
      <c r="G873" s="92"/>
      <c r="I873" s="94"/>
      <c r="J873" s="94"/>
      <c r="K873" s="95"/>
      <c r="L873" s="95"/>
    </row>
    <row r="874" spans="1:15" ht="21" customHeight="1">
      <c r="D874" s="92"/>
      <c r="E874" s="92"/>
      <c r="F874" s="93"/>
      <c r="G874" s="92"/>
      <c r="I874" s="94"/>
      <c r="J874" s="94"/>
      <c r="K874" s="95"/>
      <c r="L874" s="95"/>
    </row>
    <row r="875" spans="1:15" ht="21" customHeight="1">
      <c r="O875" s="193" t="s">
        <v>942</v>
      </c>
    </row>
    <row r="879" spans="1:15" ht="21" customHeight="1">
      <c r="A879" s="528" t="s">
        <v>433</v>
      </c>
      <c r="B879" s="528"/>
      <c r="C879" s="528"/>
      <c r="D879" s="528"/>
      <c r="E879" s="528"/>
      <c r="F879" s="528"/>
      <c r="G879" s="528"/>
      <c r="H879" s="528"/>
      <c r="I879" s="528"/>
      <c r="J879" s="528"/>
      <c r="K879" s="528"/>
      <c r="L879" s="528"/>
      <c r="M879" s="528"/>
      <c r="N879" s="528"/>
    </row>
    <row r="884" spans="1:15" ht="21" customHeight="1">
      <c r="A884" s="537">
        <f>入力シート!$G$1</f>
        <v>46061</v>
      </c>
      <c r="B884" s="538"/>
      <c r="C884" s="538"/>
      <c r="D884" s="532" t="s">
        <v>1222</v>
      </c>
      <c r="E884" s="535"/>
      <c r="F884" s="535"/>
      <c r="G884" s="535"/>
      <c r="H884" s="535"/>
      <c r="I884" s="535"/>
      <c r="J884" s="535"/>
      <c r="K884" s="535"/>
      <c r="L884" s="184" t="str">
        <f>開票立会人入力シート!B17</f>
        <v>青森県第２区</v>
      </c>
      <c r="M884" s="184"/>
      <c r="N884" s="184"/>
      <c r="O884" s="192" t="s">
        <v>576</v>
      </c>
    </row>
    <row r="885" spans="1:15" ht="21" customHeight="1">
      <c r="A885" s="192"/>
      <c r="N885" s="192"/>
    </row>
    <row r="886" spans="1:15" ht="21" customHeight="1">
      <c r="A886" s="192" t="s">
        <v>841</v>
      </c>
      <c r="H886" s="104"/>
      <c r="J886" s="104"/>
      <c r="K886" s="104"/>
    </row>
    <row r="887" spans="1:15" ht="21" customHeight="1">
      <c r="H887" s="104"/>
      <c r="J887" s="104"/>
    </row>
    <row r="890" spans="1:15" ht="21" customHeight="1">
      <c r="B890" s="444">
        <f>開票立会人入力シート!F27</f>
        <v>0</v>
      </c>
      <c r="C890" s="444"/>
      <c r="D890" s="444"/>
      <c r="E890" s="444"/>
    </row>
    <row r="891" spans="1:15" ht="21" customHeight="1">
      <c r="B891" s="98"/>
      <c r="C891" s="105"/>
      <c r="D891" s="105"/>
    </row>
    <row r="892" spans="1:15" ht="21" customHeight="1">
      <c r="B892" s="98"/>
      <c r="C892" s="105"/>
      <c r="D892" s="105"/>
    </row>
    <row r="893" spans="1:15" ht="21" customHeight="1">
      <c r="B893" s="98"/>
      <c r="C893" s="105"/>
      <c r="D893" s="105"/>
    </row>
    <row r="894" spans="1:15" ht="21" customHeight="1">
      <c r="B894" s="98"/>
      <c r="C894" s="105"/>
      <c r="D894" s="105"/>
    </row>
    <row r="895" spans="1:15" ht="21" customHeight="1">
      <c r="B895" s="98"/>
      <c r="C895" s="105"/>
      <c r="D895" s="105"/>
      <c r="F895" s="90" t="s">
        <v>408</v>
      </c>
      <c r="H895" s="184">
        <f>開票立会人入力シート!K27</f>
        <v>0</v>
      </c>
    </row>
    <row r="896" spans="1:15" ht="21" customHeight="1">
      <c r="B896" s="98"/>
      <c r="C896" s="105"/>
      <c r="D896" s="105"/>
    </row>
    <row r="897" spans="2:13" ht="21" customHeight="1">
      <c r="B897" s="98"/>
      <c r="C897" s="105"/>
      <c r="D897" s="105"/>
    </row>
    <row r="898" spans="2:13" ht="21" customHeight="1">
      <c r="B898" s="98"/>
      <c r="C898" s="105"/>
      <c r="D898" s="105"/>
    </row>
    <row r="899" spans="2:13" ht="21" customHeight="1">
      <c r="B899" s="98"/>
      <c r="C899" s="105"/>
      <c r="D899" s="105"/>
    </row>
    <row r="900" spans="2:13" ht="21" customHeight="1">
      <c r="B900" s="98"/>
      <c r="C900" s="105"/>
      <c r="D900" s="105"/>
      <c r="F900" s="90" t="s">
        <v>409</v>
      </c>
      <c r="H900" s="501">
        <f>開票立会人入力シート!G27</f>
        <v>0</v>
      </c>
      <c r="I900" s="501"/>
      <c r="J900" s="501">
        <f>開票立会人入力シート!I27</f>
        <v>0</v>
      </c>
      <c r="K900" s="501"/>
      <c r="L900" s="94"/>
    </row>
    <row r="901" spans="2:13" ht="21" customHeight="1">
      <c r="B901" s="98"/>
      <c r="C901" s="105"/>
      <c r="D901" s="105"/>
    </row>
    <row r="902" spans="2:13" ht="21" customHeight="1">
      <c r="B902" s="98"/>
      <c r="C902" s="105"/>
      <c r="D902" s="105"/>
    </row>
    <row r="903" spans="2:13" ht="21" customHeight="1">
      <c r="B903" s="98"/>
      <c r="C903" s="105"/>
      <c r="D903" s="105"/>
    </row>
    <row r="904" spans="2:13" ht="21" customHeight="1">
      <c r="K904" s="184"/>
      <c r="L904" s="184"/>
    </row>
    <row r="905" spans="2:13" ht="21" customHeight="1">
      <c r="B905" s="196" t="s">
        <v>413</v>
      </c>
      <c r="D905" s="101"/>
      <c r="E905" s="184">
        <f>入力シート!C18</f>
        <v>0</v>
      </c>
      <c r="F905" s="184"/>
      <c r="G905" s="184">
        <f>入力シート!C20</f>
        <v>0</v>
      </c>
      <c r="I905" s="195" t="s">
        <v>390</v>
      </c>
      <c r="J905" s="192"/>
      <c r="K905" s="192"/>
      <c r="L905" s="192"/>
    </row>
    <row r="906" spans="2:13" ht="21" customHeight="1">
      <c r="B906" s="192"/>
      <c r="D906" s="92"/>
      <c r="E906" s="244"/>
      <c r="F906" s="239"/>
      <c r="G906" s="244"/>
      <c r="H906" s="192"/>
      <c r="I906" s="192"/>
      <c r="J906" s="192"/>
      <c r="K906" s="192"/>
      <c r="L906" s="192"/>
    </row>
    <row r="907" spans="2:13" ht="21" customHeight="1">
      <c r="B907" s="196"/>
      <c r="D907" s="92"/>
      <c r="E907" s="244"/>
      <c r="F907" s="239"/>
      <c r="G907" s="244"/>
      <c r="H907" s="184"/>
      <c r="I907" s="184"/>
      <c r="J907" s="184"/>
      <c r="K907" s="184"/>
      <c r="M907" s="195"/>
    </row>
    <row r="908" spans="2:13" ht="21" customHeight="1">
      <c r="D908" s="92"/>
      <c r="E908" s="92"/>
      <c r="F908" s="93"/>
      <c r="G908" s="92"/>
      <c r="I908" s="94"/>
      <c r="J908" s="94"/>
      <c r="K908" s="94"/>
      <c r="L908" s="94"/>
    </row>
    <row r="909" spans="2:13" ht="21" customHeight="1">
      <c r="D909" s="92"/>
      <c r="E909" s="92"/>
      <c r="F909" s="93"/>
      <c r="G909" s="92"/>
      <c r="I909" s="94"/>
      <c r="J909" s="94"/>
      <c r="K909" s="95"/>
      <c r="L909" s="95"/>
    </row>
    <row r="910" spans="2:13" ht="21" customHeight="1">
      <c r="D910" s="92"/>
      <c r="E910" s="92"/>
      <c r="F910" s="93"/>
      <c r="G910" s="92"/>
      <c r="I910" s="94"/>
      <c r="J910" s="94"/>
      <c r="K910" s="95"/>
      <c r="L910" s="95"/>
    </row>
    <row r="911" spans="2:13" ht="21" customHeight="1">
      <c r="D911" s="92"/>
      <c r="E911" s="92"/>
      <c r="F911" s="93"/>
      <c r="G911" s="92"/>
      <c r="I911" s="94"/>
      <c r="J911" s="94"/>
      <c r="K911" s="95"/>
      <c r="L911" s="95"/>
    </row>
    <row r="912" spans="2:13" ht="21" customHeight="1">
      <c r="D912" s="92"/>
      <c r="E912" s="92"/>
      <c r="F912" s="93"/>
      <c r="G912" s="92"/>
      <c r="I912" s="94"/>
      <c r="J912" s="94"/>
      <c r="K912" s="95"/>
      <c r="L912" s="95"/>
    </row>
    <row r="913" spans="1:15" ht="21" customHeight="1">
      <c r="O913" s="193" t="s">
        <v>942</v>
      </c>
    </row>
    <row r="917" spans="1:15" ht="21" customHeight="1">
      <c r="A917" s="528" t="s">
        <v>433</v>
      </c>
      <c r="B917" s="528"/>
      <c r="C917" s="528"/>
      <c r="D917" s="528"/>
      <c r="E917" s="528"/>
      <c r="F917" s="528"/>
      <c r="G917" s="528"/>
      <c r="H917" s="528"/>
      <c r="I917" s="528"/>
      <c r="J917" s="528"/>
      <c r="K917" s="528"/>
      <c r="L917" s="528"/>
      <c r="M917" s="528"/>
      <c r="N917" s="528"/>
    </row>
    <row r="922" spans="1:15" ht="21" customHeight="1">
      <c r="A922" s="537">
        <f>入力シート!$G$1</f>
        <v>46061</v>
      </c>
      <c r="B922" s="538"/>
      <c r="C922" s="538"/>
      <c r="D922" s="532" t="s">
        <v>1222</v>
      </c>
      <c r="E922" s="535"/>
      <c r="F922" s="535"/>
      <c r="G922" s="535"/>
      <c r="H922" s="535"/>
      <c r="I922" s="535"/>
      <c r="J922" s="535"/>
      <c r="K922" s="535"/>
      <c r="L922" s="184" t="str">
        <f>開票立会人入力シート!B30</f>
        <v>青森県第３区</v>
      </c>
      <c r="M922" s="184"/>
      <c r="N922" s="184"/>
      <c r="O922" s="192" t="s">
        <v>576</v>
      </c>
    </row>
    <row r="923" spans="1:15" ht="9" customHeight="1">
      <c r="A923" s="192"/>
      <c r="N923" s="192"/>
    </row>
    <row r="924" spans="1:15" ht="21" customHeight="1">
      <c r="A924" s="192" t="s">
        <v>841</v>
      </c>
      <c r="H924" s="104"/>
      <c r="J924" s="104"/>
      <c r="K924" s="104"/>
    </row>
    <row r="925" spans="1:15" ht="21" customHeight="1">
      <c r="H925" s="104"/>
      <c r="J925" s="104"/>
    </row>
    <row r="928" spans="1:15" ht="21" customHeight="1">
      <c r="B928" s="444">
        <f>開票立会人入力シート!F28</f>
        <v>0</v>
      </c>
      <c r="C928" s="444"/>
      <c r="D928" s="444"/>
      <c r="E928" s="444"/>
    </row>
    <row r="929" spans="2:12" ht="21" customHeight="1">
      <c r="B929" s="98"/>
      <c r="C929" s="105"/>
      <c r="D929" s="105"/>
    </row>
    <row r="930" spans="2:12" ht="21" customHeight="1">
      <c r="B930" s="98"/>
      <c r="C930" s="105"/>
      <c r="D930" s="105"/>
    </row>
    <row r="931" spans="2:12" ht="21" customHeight="1">
      <c r="B931" s="98"/>
      <c r="C931" s="105"/>
      <c r="D931" s="105"/>
    </row>
    <row r="932" spans="2:12" ht="21" customHeight="1">
      <c r="B932" s="98"/>
      <c r="C932" s="105"/>
      <c r="D932" s="105"/>
    </row>
    <row r="933" spans="2:12" ht="21" customHeight="1">
      <c r="B933" s="98"/>
      <c r="C933" s="105"/>
      <c r="D933" s="105"/>
      <c r="F933" s="90" t="s">
        <v>408</v>
      </c>
      <c r="H933" s="184">
        <f>開票立会人入力シート!K28</f>
        <v>0</v>
      </c>
    </row>
    <row r="934" spans="2:12" ht="21" customHeight="1">
      <c r="B934" s="98"/>
      <c r="C934" s="105"/>
      <c r="D934" s="105"/>
    </row>
    <row r="935" spans="2:12" ht="21" customHeight="1">
      <c r="B935" s="98"/>
      <c r="C935" s="105"/>
      <c r="D935" s="105"/>
    </row>
    <row r="936" spans="2:12" ht="21" customHeight="1">
      <c r="B936" s="98"/>
      <c r="C936" s="105"/>
      <c r="D936" s="105"/>
    </row>
    <row r="937" spans="2:12" ht="21" customHeight="1">
      <c r="B937" s="98"/>
      <c r="C937" s="105"/>
      <c r="D937" s="105"/>
    </row>
    <row r="938" spans="2:12" ht="21" customHeight="1">
      <c r="B938" s="98"/>
      <c r="C938" s="105"/>
      <c r="D938" s="105"/>
      <c r="F938" s="90" t="s">
        <v>409</v>
      </c>
      <c r="H938" s="501">
        <f>開票立会人入力シート!G28</f>
        <v>0</v>
      </c>
      <c r="I938" s="501"/>
      <c r="J938" s="501">
        <f>開票立会人入力シート!I28</f>
        <v>0</v>
      </c>
      <c r="K938" s="501"/>
      <c r="L938" s="94"/>
    </row>
    <row r="939" spans="2:12" ht="21" customHeight="1">
      <c r="B939" s="98"/>
      <c r="C939" s="105"/>
      <c r="D939" s="105"/>
    </row>
    <row r="940" spans="2:12" ht="21" customHeight="1">
      <c r="B940" s="98"/>
      <c r="C940" s="105"/>
      <c r="D940" s="105"/>
    </row>
    <row r="941" spans="2:12" ht="21" customHeight="1">
      <c r="B941" s="98"/>
      <c r="C941" s="105"/>
      <c r="D941" s="105"/>
    </row>
    <row r="942" spans="2:12" ht="21" customHeight="1">
      <c r="K942" s="184"/>
      <c r="L942" s="184"/>
    </row>
    <row r="943" spans="2:12" ht="21" customHeight="1">
      <c r="B943" s="196" t="s">
        <v>413</v>
      </c>
      <c r="D943" s="101"/>
      <c r="E943" s="184">
        <f>入力シート!C18</f>
        <v>0</v>
      </c>
      <c r="F943" s="184"/>
      <c r="G943" s="184">
        <f>入力シート!C20</f>
        <v>0</v>
      </c>
      <c r="I943" s="195" t="s">
        <v>390</v>
      </c>
      <c r="J943" s="192"/>
      <c r="K943" s="192"/>
      <c r="L943" s="192"/>
    </row>
    <row r="944" spans="2:12" ht="21" customHeight="1">
      <c r="B944" s="192"/>
      <c r="D944" s="92"/>
      <c r="E944" s="244"/>
      <c r="F944" s="239"/>
      <c r="G944" s="244"/>
      <c r="H944" s="192"/>
      <c r="I944" s="192"/>
      <c r="J944" s="192"/>
      <c r="K944" s="192"/>
      <c r="L944" s="192"/>
    </row>
    <row r="945" spans="1:15" ht="21" customHeight="1">
      <c r="B945" s="196"/>
      <c r="D945" s="92"/>
      <c r="E945" s="244"/>
      <c r="F945" s="239"/>
      <c r="G945" s="244"/>
      <c r="H945" s="184"/>
      <c r="I945" s="184"/>
      <c r="J945" s="184"/>
      <c r="K945" s="184"/>
      <c r="M945" s="195"/>
    </row>
    <row r="946" spans="1:15" ht="21" customHeight="1">
      <c r="D946" s="92"/>
      <c r="E946" s="92"/>
      <c r="F946" s="93"/>
      <c r="G946" s="92"/>
      <c r="I946" s="94"/>
      <c r="J946" s="94"/>
      <c r="K946" s="94"/>
      <c r="L946" s="94"/>
    </row>
    <row r="947" spans="1:15" ht="21" customHeight="1">
      <c r="D947" s="92"/>
      <c r="E947" s="92"/>
      <c r="F947" s="93"/>
      <c r="G947" s="92"/>
      <c r="I947" s="94"/>
      <c r="J947" s="94"/>
      <c r="K947" s="95"/>
      <c r="L947" s="95"/>
    </row>
    <row r="948" spans="1:15" ht="21" customHeight="1">
      <c r="D948" s="92"/>
      <c r="E948" s="92"/>
      <c r="F948" s="93"/>
      <c r="G948" s="92"/>
      <c r="I948" s="94"/>
      <c r="J948" s="94"/>
      <c r="K948" s="95"/>
      <c r="L948" s="95"/>
    </row>
    <row r="949" spans="1:15" ht="21" customHeight="1">
      <c r="D949" s="92"/>
      <c r="E949" s="92"/>
      <c r="F949" s="93"/>
      <c r="G949" s="92"/>
      <c r="I949" s="94"/>
      <c r="J949" s="94"/>
      <c r="K949" s="95"/>
      <c r="L949" s="95"/>
    </row>
    <row r="950" spans="1:15" ht="21" customHeight="1">
      <c r="D950" s="92"/>
      <c r="E950" s="92"/>
      <c r="F950" s="93"/>
      <c r="G950" s="92"/>
      <c r="I950" s="94"/>
      <c r="J950" s="94"/>
      <c r="K950" s="95"/>
      <c r="L950" s="95"/>
    </row>
    <row r="951" spans="1:15" ht="21" customHeight="1">
      <c r="O951" s="193" t="s">
        <v>942</v>
      </c>
    </row>
    <row r="955" spans="1:15" ht="21" customHeight="1">
      <c r="A955" s="528" t="s">
        <v>433</v>
      </c>
      <c r="B955" s="528"/>
      <c r="C955" s="528"/>
      <c r="D955" s="528"/>
      <c r="E955" s="528"/>
      <c r="F955" s="528"/>
      <c r="G955" s="528"/>
      <c r="H955" s="528"/>
      <c r="I955" s="528"/>
      <c r="J955" s="528"/>
      <c r="K955" s="528"/>
      <c r="L955" s="528"/>
      <c r="M955" s="528"/>
      <c r="N955" s="528"/>
    </row>
    <row r="960" spans="1:15" ht="21" customHeight="1">
      <c r="A960" s="537">
        <f>入力シート!$G$1</f>
        <v>46061</v>
      </c>
      <c r="B960" s="538"/>
      <c r="C960" s="538"/>
      <c r="D960" s="532" t="s">
        <v>1222</v>
      </c>
      <c r="E960" s="535"/>
      <c r="F960" s="535"/>
      <c r="G960" s="535"/>
      <c r="H960" s="535"/>
      <c r="I960" s="535"/>
      <c r="J960" s="535"/>
      <c r="K960" s="535"/>
      <c r="L960" s="184" t="str">
        <f>開票立会人入力シート!B30</f>
        <v>青森県第３区</v>
      </c>
      <c r="M960" s="184"/>
      <c r="N960" s="184"/>
      <c r="O960" s="192" t="s">
        <v>576</v>
      </c>
    </row>
    <row r="961" spans="1:14" ht="9" customHeight="1">
      <c r="A961" s="192"/>
      <c r="N961" s="192"/>
    </row>
    <row r="962" spans="1:14" ht="21" customHeight="1">
      <c r="A962" s="192" t="s">
        <v>841</v>
      </c>
      <c r="H962" s="104"/>
      <c r="J962" s="104"/>
      <c r="K962" s="104"/>
    </row>
    <row r="963" spans="1:14" ht="21" customHeight="1">
      <c r="H963" s="104"/>
      <c r="J963" s="104"/>
    </row>
    <row r="966" spans="1:14" ht="21" customHeight="1">
      <c r="B966" s="444">
        <f>開票立会人入力シート!F29</f>
        <v>0</v>
      </c>
      <c r="C966" s="444"/>
      <c r="D966" s="444"/>
      <c r="E966" s="444"/>
    </row>
    <row r="967" spans="1:14" ht="21" customHeight="1">
      <c r="B967" s="98"/>
      <c r="C967" s="105"/>
      <c r="D967" s="105"/>
    </row>
    <row r="968" spans="1:14" ht="21" customHeight="1">
      <c r="B968" s="98"/>
      <c r="C968" s="105"/>
      <c r="D968" s="105"/>
    </row>
    <row r="969" spans="1:14" ht="21" customHeight="1">
      <c r="B969" s="98"/>
      <c r="C969" s="105"/>
      <c r="D969" s="105"/>
    </row>
    <row r="970" spans="1:14" ht="21" customHeight="1">
      <c r="B970" s="98"/>
      <c r="C970" s="105"/>
      <c r="D970" s="105"/>
    </row>
    <row r="971" spans="1:14" ht="21" customHeight="1">
      <c r="B971" s="98"/>
      <c r="C971" s="105"/>
      <c r="D971" s="105"/>
      <c r="F971" s="90" t="s">
        <v>408</v>
      </c>
      <c r="H971" s="184">
        <f>開票立会人入力シート!K29</f>
        <v>0</v>
      </c>
    </row>
    <row r="972" spans="1:14" ht="21" customHeight="1">
      <c r="B972" s="98"/>
      <c r="C972" s="105"/>
      <c r="D972" s="105"/>
    </row>
    <row r="973" spans="1:14" ht="21" customHeight="1">
      <c r="B973" s="98"/>
      <c r="C973" s="105"/>
      <c r="D973" s="105"/>
    </row>
    <row r="974" spans="1:14" ht="21" customHeight="1">
      <c r="B974" s="98"/>
      <c r="C974" s="105"/>
      <c r="D974" s="105"/>
    </row>
    <row r="975" spans="1:14" ht="21" customHeight="1">
      <c r="B975" s="98"/>
      <c r="C975" s="105"/>
      <c r="D975" s="105"/>
    </row>
    <row r="976" spans="1:14" ht="21" customHeight="1">
      <c r="B976" s="98"/>
      <c r="C976" s="105"/>
      <c r="D976" s="105"/>
      <c r="F976" s="90" t="s">
        <v>409</v>
      </c>
      <c r="H976" s="501">
        <f>開票立会人入力シート!G29</f>
        <v>0</v>
      </c>
      <c r="I976" s="501"/>
      <c r="J976" s="501">
        <f>開票立会人入力シート!I29</f>
        <v>0</v>
      </c>
      <c r="K976" s="501"/>
      <c r="L976" s="94"/>
    </row>
    <row r="977" spans="2:15" ht="21" customHeight="1">
      <c r="B977" s="98"/>
      <c r="C977" s="105"/>
      <c r="D977" s="105"/>
    </row>
    <row r="978" spans="2:15" ht="21" customHeight="1">
      <c r="B978" s="98"/>
      <c r="C978" s="105"/>
      <c r="D978" s="105"/>
    </row>
    <row r="979" spans="2:15" ht="21" customHeight="1">
      <c r="B979" s="98"/>
      <c r="C979" s="105"/>
      <c r="D979" s="105"/>
    </row>
    <row r="980" spans="2:15" ht="21" customHeight="1">
      <c r="K980" s="184"/>
      <c r="L980" s="184"/>
    </row>
    <row r="981" spans="2:15" ht="21" customHeight="1">
      <c r="B981" s="196" t="s">
        <v>413</v>
      </c>
      <c r="D981" s="101"/>
      <c r="E981" s="184">
        <f>入力シート!C18</f>
        <v>0</v>
      </c>
      <c r="F981" s="184"/>
      <c r="G981" s="184">
        <f>入力シート!C20</f>
        <v>0</v>
      </c>
      <c r="I981" s="195" t="s">
        <v>390</v>
      </c>
      <c r="J981" s="192"/>
      <c r="K981" s="192"/>
      <c r="L981" s="192"/>
    </row>
    <row r="982" spans="2:15" ht="21" customHeight="1">
      <c r="B982" s="192"/>
      <c r="D982" s="92"/>
      <c r="E982" s="244"/>
      <c r="F982" s="239"/>
      <c r="G982" s="244"/>
      <c r="H982" s="192"/>
      <c r="I982" s="192"/>
      <c r="J982" s="192"/>
      <c r="K982" s="192"/>
      <c r="L982" s="192"/>
    </row>
    <row r="983" spans="2:15" ht="21" customHeight="1">
      <c r="B983" s="196"/>
      <c r="D983" s="92"/>
      <c r="E983" s="244"/>
      <c r="F983" s="239"/>
      <c r="G983" s="244"/>
      <c r="H983" s="184"/>
      <c r="I983" s="184"/>
      <c r="J983" s="184"/>
      <c r="K983" s="184"/>
      <c r="M983" s="195"/>
    </row>
    <row r="984" spans="2:15" ht="21" customHeight="1">
      <c r="D984" s="92"/>
      <c r="E984" s="92"/>
      <c r="F984" s="93"/>
      <c r="G984" s="92"/>
      <c r="I984" s="94"/>
      <c r="J984" s="94"/>
      <c r="K984" s="94"/>
      <c r="L984" s="94"/>
    </row>
    <row r="985" spans="2:15" ht="21" customHeight="1">
      <c r="D985" s="92"/>
      <c r="E985" s="92"/>
      <c r="F985" s="93"/>
      <c r="G985" s="92"/>
      <c r="I985" s="94"/>
      <c r="J985" s="94"/>
      <c r="K985" s="95"/>
      <c r="L985" s="95"/>
    </row>
    <row r="986" spans="2:15" ht="21" customHeight="1">
      <c r="D986" s="92"/>
      <c r="E986" s="92"/>
      <c r="F986" s="93"/>
      <c r="G986" s="92"/>
      <c r="I986" s="94"/>
      <c r="J986" s="94"/>
      <c r="K986" s="95"/>
      <c r="L986" s="95"/>
    </row>
    <row r="987" spans="2:15" ht="21" customHeight="1">
      <c r="D987" s="92"/>
      <c r="E987" s="92"/>
      <c r="F987" s="93"/>
      <c r="G987" s="92"/>
      <c r="I987" s="94"/>
      <c r="J987" s="94"/>
      <c r="K987" s="95"/>
      <c r="L987" s="95"/>
    </row>
    <row r="988" spans="2:15" ht="21" customHeight="1">
      <c r="D988" s="92"/>
      <c r="E988" s="92"/>
      <c r="F988" s="93"/>
      <c r="G988" s="92"/>
      <c r="I988" s="94"/>
      <c r="J988" s="94"/>
      <c r="K988" s="95"/>
      <c r="L988" s="95"/>
    </row>
    <row r="989" spans="2:15" ht="21" customHeight="1">
      <c r="O989" s="193" t="s">
        <v>942</v>
      </c>
    </row>
    <row r="993" spans="1:15" ht="21" customHeight="1">
      <c r="A993" s="528" t="s">
        <v>433</v>
      </c>
      <c r="B993" s="528"/>
      <c r="C993" s="528"/>
      <c r="D993" s="528"/>
      <c r="E993" s="528"/>
      <c r="F993" s="528"/>
      <c r="G993" s="528"/>
      <c r="H993" s="528"/>
      <c r="I993" s="528"/>
      <c r="J993" s="528"/>
      <c r="K993" s="528"/>
      <c r="L993" s="528"/>
      <c r="M993" s="528"/>
      <c r="N993" s="528"/>
    </row>
    <row r="998" spans="1:15" ht="21" customHeight="1">
      <c r="A998" s="537">
        <f>入力シート!$G$1</f>
        <v>46061</v>
      </c>
      <c r="B998" s="538"/>
      <c r="C998" s="538"/>
      <c r="D998" s="532" t="s">
        <v>1222</v>
      </c>
      <c r="E998" s="535"/>
      <c r="F998" s="535"/>
      <c r="G998" s="535"/>
      <c r="H998" s="535"/>
      <c r="I998" s="535"/>
      <c r="J998" s="535"/>
      <c r="K998" s="535"/>
      <c r="L998" s="184" t="str">
        <f>開票立会人入力シート!B30</f>
        <v>青森県第３区</v>
      </c>
      <c r="M998" s="184"/>
      <c r="N998" s="184"/>
      <c r="O998" s="192" t="s">
        <v>576</v>
      </c>
    </row>
    <row r="999" spans="1:15" ht="9" customHeight="1">
      <c r="A999" s="192"/>
      <c r="N999" s="192"/>
    </row>
    <row r="1000" spans="1:15" ht="21" customHeight="1">
      <c r="A1000" s="192" t="s">
        <v>841</v>
      </c>
      <c r="H1000" s="104"/>
      <c r="J1000" s="104"/>
      <c r="K1000" s="104"/>
    </row>
    <row r="1001" spans="1:15" ht="21" customHeight="1">
      <c r="H1001" s="104"/>
      <c r="J1001" s="104"/>
    </row>
    <row r="1004" spans="1:15" ht="21" customHeight="1">
      <c r="B1004" s="444">
        <f>開票立会人入力シート!F30</f>
        <v>0</v>
      </c>
      <c r="C1004" s="444"/>
      <c r="D1004" s="444"/>
      <c r="E1004" s="444"/>
    </row>
    <row r="1005" spans="1:15" ht="21" customHeight="1">
      <c r="B1005" s="98"/>
      <c r="C1005" s="105"/>
      <c r="D1005" s="105"/>
    </row>
    <row r="1006" spans="1:15" ht="21" customHeight="1">
      <c r="B1006" s="98"/>
      <c r="C1006" s="105"/>
      <c r="D1006" s="105"/>
    </row>
    <row r="1007" spans="1:15" ht="21" customHeight="1">
      <c r="B1007" s="98"/>
      <c r="C1007" s="105"/>
      <c r="D1007" s="105"/>
    </row>
    <row r="1008" spans="1:15" ht="21" customHeight="1">
      <c r="B1008" s="98"/>
      <c r="C1008" s="105"/>
      <c r="D1008" s="105"/>
    </row>
    <row r="1009" spans="2:13" ht="21" customHeight="1">
      <c r="B1009" s="98"/>
      <c r="C1009" s="105"/>
      <c r="D1009" s="105"/>
      <c r="F1009" s="90" t="s">
        <v>408</v>
      </c>
      <c r="H1009" s="184">
        <f>開票立会人入力シート!K30</f>
        <v>0</v>
      </c>
    </row>
    <row r="1010" spans="2:13" ht="21" customHeight="1">
      <c r="B1010" s="98"/>
      <c r="C1010" s="105"/>
      <c r="D1010" s="105"/>
    </row>
    <row r="1011" spans="2:13" ht="21" customHeight="1">
      <c r="B1011" s="98"/>
      <c r="C1011" s="105"/>
      <c r="D1011" s="105"/>
    </row>
    <row r="1012" spans="2:13" ht="21" customHeight="1">
      <c r="B1012" s="98"/>
      <c r="C1012" s="105"/>
      <c r="D1012" s="105"/>
    </row>
    <row r="1013" spans="2:13" ht="21" customHeight="1">
      <c r="B1013" s="98"/>
      <c r="C1013" s="105"/>
      <c r="D1013" s="105"/>
    </row>
    <row r="1014" spans="2:13" ht="21" customHeight="1">
      <c r="B1014" s="98"/>
      <c r="C1014" s="105"/>
      <c r="D1014" s="105"/>
      <c r="F1014" s="90" t="s">
        <v>409</v>
      </c>
      <c r="H1014" s="501">
        <f>開票立会人入力シート!G30</f>
        <v>0</v>
      </c>
      <c r="I1014" s="501"/>
      <c r="J1014" s="501">
        <f>開票立会人入力シート!I30</f>
        <v>0</v>
      </c>
      <c r="K1014" s="501"/>
      <c r="L1014" s="94"/>
    </row>
    <row r="1015" spans="2:13" ht="21" customHeight="1">
      <c r="B1015" s="98"/>
      <c r="C1015" s="105"/>
      <c r="D1015" s="105"/>
    </row>
    <row r="1016" spans="2:13" ht="21" customHeight="1">
      <c r="B1016" s="98"/>
      <c r="C1016" s="105"/>
      <c r="D1016" s="105"/>
    </row>
    <row r="1017" spans="2:13" ht="21" customHeight="1">
      <c r="B1017" s="98"/>
      <c r="C1017" s="105"/>
      <c r="D1017" s="105"/>
    </row>
    <row r="1018" spans="2:13" ht="21" customHeight="1">
      <c r="K1018" s="184"/>
      <c r="L1018" s="184"/>
    </row>
    <row r="1019" spans="2:13" ht="21" customHeight="1">
      <c r="B1019" s="196" t="s">
        <v>413</v>
      </c>
      <c r="D1019" s="101"/>
      <c r="E1019" s="184">
        <f>入力シート!C18</f>
        <v>0</v>
      </c>
      <c r="F1019" s="184"/>
      <c r="G1019" s="184">
        <f>入力シート!C20</f>
        <v>0</v>
      </c>
      <c r="I1019" s="195" t="s">
        <v>390</v>
      </c>
      <c r="J1019" s="192"/>
      <c r="K1019" s="192"/>
      <c r="L1019" s="192"/>
    </row>
    <row r="1020" spans="2:13" ht="21" customHeight="1">
      <c r="B1020" s="192"/>
      <c r="D1020" s="92"/>
      <c r="E1020" s="244"/>
      <c r="F1020" s="239"/>
      <c r="G1020" s="244"/>
      <c r="H1020" s="192"/>
      <c r="I1020" s="192"/>
      <c r="J1020" s="192"/>
      <c r="K1020" s="192"/>
      <c r="L1020" s="192"/>
    </row>
    <row r="1021" spans="2:13" ht="21" customHeight="1">
      <c r="B1021" s="196"/>
      <c r="D1021" s="92"/>
      <c r="E1021" s="244"/>
      <c r="F1021" s="239"/>
      <c r="G1021" s="244"/>
      <c r="H1021" s="184"/>
      <c r="I1021" s="184"/>
      <c r="J1021" s="184"/>
      <c r="K1021" s="184"/>
      <c r="M1021" s="195"/>
    </row>
    <row r="1022" spans="2:13" ht="21" customHeight="1">
      <c r="D1022" s="92"/>
      <c r="E1022" s="92"/>
      <c r="F1022" s="93"/>
      <c r="G1022" s="92"/>
      <c r="I1022" s="94"/>
      <c r="J1022" s="94"/>
      <c r="K1022" s="94"/>
      <c r="L1022" s="94"/>
    </row>
    <row r="1023" spans="2:13" ht="21" customHeight="1">
      <c r="D1023" s="92"/>
      <c r="E1023" s="92"/>
      <c r="F1023" s="93"/>
      <c r="G1023" s="92"/>
      <c r="I1023" s="94"/>
      <c r="J1023" s="94"/>
      <c r="K1023" s="95"/>
      <c r="L1023" s="95"/>
    </row>
    <row r="1024" spans="2:13" ht="21" customHeight="1">
      <c r="D1024" s="92"/>
      <c r="E1024" s="92"/>
      <c r="F1024" s="93"/>
      <c r="G1024" s="92"/>
      <c r="I1024" s="94"/>
      <c r="J1024" s="94"/>
      <c r="K1024" s="95"/>
      <c r="L1024" s="95"/>
    </row>
    <row r="1025" spans="1:15" ht="21" customHeight="1">
      <c r="D1025" s="92"/>
      <c r="E1025" s="92"/>
      <c r="F1025" s="93"/>
      <c r="G1025" s="92"/>
      <c r="I1025" s="94"/>
      <c r="J1025" s="94"/>
      <c r="K1025" s="95"/>
      <c r="L1025" s="95"/>
    </row>
    <row r="1026" spans="1:15" ht="21" customHeight="1">
      <c r="D1026" s="92"/>
      <c r="E1026" s="92"/>
      <c r="F1026" s="93"/>
      <c r="G1026" s="92"/>
      <c r="I1026" s="94"/>
      <c r="J1026" s="94"/>
      <c r="K1026" s="95"/>
      <c r="L1026" s="95"/>
    </row>
    <row r="1027" spans="1:15" ht="21" customHeight="1">
      <c r="O1027" s="193" t="s">
        <v>942</v>
      </c>
    </row>
    <row r="1031" spans="1:15" ht="21" customHeight="1">
      <c r="A1031" s="528" t="s">
        <v>433</v>
      </c>
      <c r="B1031" s="528"/>
      <c r="C1031" s="528"/>
      <c r="D1031" s="528"/>
      <c r="E1031" s="528"/>
      <c r="F1031" s="528"/>
      <c r="G1031" s="528"/>
      <c r="H1031" s="528"/>
      <c r="I1031" s="528"/>
      <c r="J1031" s="528"/>
      <c r="K1031" s="528"/>
      <c r="L1031" s="528"/>
      <c r="M1031" s="528"/>
      <c r="N1031" s="528"/>
    </row>
    <row r="1036" spans="1:15" ht="21" customHeight="1">
      <c r="A1036" s="537">
        <f>入力シート!$G$1</f>
        <v>46061</v>
      </c>
      <c r="B1036" s="538"/>
      <c r="C1036" s="538"/>
      <c r="D1036" s="532" t="s">
        <v>1222</v>
      </c>
      <c r="E1036" s="535"/>
      <c r="F1036" s="535"/>
      <c r="G1036" s="535"/>
      <c r="H1036" s="535"/>
      <c r="I1036" s="535"/>
      <c r="J1036" s="535"/>
      <c r="K1036" s="535"/>
      <c r="L1036" s="184" t="str">
        <f>開票立会人入力シート!B30</f>
        <v>青森県第３区</v>
      </c>
      <c r="M1036" s="184"/>
      <c r="N1036" s="184"/>
      <c r="O1036" s="192" t="s">
        <v>576</v>
      </c>
    </row>
    <row r="1037" spans="1:15" ht="9" customHeight="1">
      <c r="A1037" s="192"/>
      <c r="N1037" s="192"/>
    </row>
    <row r="1038" spans="1:15" ht="21" customHeight="1">
      <c r="A1038" s="192" t="s">
        <v>841</v>
      </c>
      <c r="H1038" s="104"/>
      <c r="J1038" s="104"/>
      <c r="K1038" s="104"/>
    </row>
    <row r="1039" spans="1:15" ht="21" customHeight="1">
      <c r="H1039" s="104"/>
      <c r="J1039" s="104"/>
    </row>
    <row r="1042" spans="2:12" ht="21" customHeight="1">
      <c r="B1042" s="444">
        <f>開票立会人入力シート!F31</f>
        <v>0</v>
      </c>
      <c r="C1042" s="444"/>
      <c r="D1042" s="444"/>
      <c r="E1042" s="444"/>
    </row>
    <row r="1043" spans="2:12" ht="21" customHeight="1">
      <c r="B1043" s="98"/>
      <c r="C1043" s="105"/>
      <c r="D1043" s="105"/>
    </row>
    <row r="1044" spans="2:12" ht="21" customHeight="1">
      <c r="B1044" s="98"/>
      <c r="C1044" s="105"/>
      <c r="D1044" s="105"/>
    </row>
    <row r="1045" spans="2:12" ht="21" customHeight="1">
      <c r="B1045" s="98"/>
      <c r="C1045" s="105"/>
      <c r="D1045" s="105"/>
    </row>
    <row r="1046" spans="2:12" ht="21" customHeight="1">
      <c r="B1046" s="98"/>
      <c r="C1046" s="105"/>
      <c r="D1046" s="105"/>
    </row>
    <row r="1047" spans="2:12" ht="21" customHeight="1">
      <c r="B1047" s="98"/>
      <c r="C1047" s="105"/>
      <c r="D1047" s="105"/>
      <c r="F1047" s="90" t="s">
        <v>408</v>
      </c>
      <c r="H1047" s="184">
        <f>開票立会人入力シート!K31</f>
        <v>0</v>
      </c>
    </row>
    <row r="1048" spans="2:12" ht="21" customHeight="1">
      <c r="B1048" s="98"/>
      <c r="C1048" s="105"/>
      <c r="D1048" s="105"/>
    </row>
    <row r="1049" spans="2:12" ht="21" customHeight="1">
      <c r="B1049" s="98"/>
      <c r="C1049" s="105"/>
      <c r="D1049" s="105"/>
    </row>
    <row r="1050" spans="2:12" ht="21" customHeight="1">
      <c r="B1050" s="98"/>
      <c r="C1050" s="105"/>
      <c r="D1050" s="105"/>
    </row>
    <row r="1051" spans="2:12" ht="21" customHeight="1">
      <c r="B1051" s="98"/>
      <c r="C1051" s="105"/>
      <c r="D1051" s="105"/>
    </row>
    <row r="1052" spans="2:12" ht="21" customHeight="1">
      <c r="B1052" s="98"/>
      <c r="C1052" s="105"/>
      <c r="D1052" s="105"/>
      <c r="F1052" s="90" t="s">
        <v>409</v>
      </c>
      <c r="H1052" s="501">
        <f>開票立会人入力シート!G31</f>
        <v>0</v>
      </c>
      <c r="I1052" s="501"/>
      <c r="J1052" s="501">
        <f>開票立会人入力シート!I31</f>
        <v>0</v>
      </c>
      <c r="K1052" s="501"/>
      <c r="L1052" s="94"/>
    </row>
    <row r="1053" spans="2:12" ht="21" customHeight="1">
      <c r="B1053" s="98"/>
      <c r="C1053" s="105"/>
      <c r="D1053" s="105"/>
    </row>
    <row r="1054" spans="2:12" ht="21" customHeight="1">
      <c r="B1054" s="98"/>
      <c r="C1054" s="105"/>
      <c r="D1054" s="105"/>
    </row>
    <row r="1055" spans="2:12" ht="21" customHeight="1">
      <c r="B1055" s="98"/>
      <c r="C1055" s="105"/>
      <c r="D1055" s="105"/>
    </row>
    <row r="1056" spans="2:12" ht="21" customHeight="1">
      <c r="K1056" s="184"/>
      <c r="L1056" s="184"/>
    </row>
    <row r="1057" spans="1:15" ht="21" customHeight="1">
      <c r="B1057" s="196" t="s">
        <v>413</v>
      </c>
      <c r="D1057" s="101"/>
      <c r="E1057" s="184">
        <f>入力シート!C18</f>
        <v>0</v>
      </c>
      <c r="F1057" s="184"/>
      <c r="G1057" s="184">
        <f>入力シート!C20</f>
        <v>0</v>
      </c>
      <c r="I1057" s="195" t="s">
        <v>390</v>
      </c>
      <c r="J1057" s="192"/>
      <c r="K1057" s="192"/>
      <c r="L1057" s="192"/>
    </row>
    <row r="1058" spans="1:15" ht="21" customHeight="1">
      <c r="B1058" s="192"/>
      <c r="D1058" s="92"/>
      <c r="E1058" s="244"/>
      <c r="F1058" s="239"/>
      <c r="G1058" s="244"/>
      <c r="H1058" s="192"/>
      <c r="I1058" s="192"/>
      <c r="J1058" s="192"/>
      <c r="K1058" s="192"/>
      <c r="L1058" s="192"/>
    </row>
    <row r="1059" spans="1:15" ht="21" customHeight="1">
      <c r="B1059" s="196"/>
      <c r="D1059" s="92"/>
      <c r="E1059" s="244"/>
      <c r="F1059" s="239"/>
      <c r="G1059" s="244"/>
      <c r="H1059" s="184"/>
      <c r="I1059" s="184"/>
      <c r="J1059" s="184"/>
      <c r="K1059" s="184"/>
      <c r="M1059" s="195"/>
    </row>
    <row r="1060" spans="1:15" ht="21" customHeight="1">
      <c r="D1060" s="92"/>
      <c r="E1060" s="92"/>
      <c r="F1060" s="93"/>
      <c r="G1060" s="92"/>
      <c r="I1060" s="94"/>
      <c r="J1060" s="94"/>
      <c r="K1060" s="94"/>
      <c r="L1060" s="94"/>
    </row>
    <row r="1061" spans="1:15" ht="21" customHeight="1">
      <c r="D1061" s="92"/>
      <c r="E1061" s="92"/>
      <c r="F1061" s="93"/>
      <c r="G1061" s="92"/>
      <c r="I1061" s="94"/>
      <c r="J1061" s="94"/>
      <c r="K1061" s="95"/>
      <c r="L1061" s="95"/>
    </row>
    <row r="1062" spans="1:15" ht="21" customHeight="1">
      <c r="D1062" s="92"/>
      <c r="E1062" s="92"/>
      <c r="F1062" s="93"/>
      <c r="G1062" s="92"/>
      <c r="I1062" s="94"/>
      <c r="J1062" s="94"/>
      <c r="K1062" s="95"/>
      <c r="L1062" s="95"/>
    </row>
    <row r="1063" spans="1:15" ht="21" customHeight="1">
      <c r="D1063" s="92"/>
      <c r="E1063" s="92"/>
      <c r="F1063" s="93"/>
      <c r="G1063" s="92"/>
      <c r="I1063" s="94"/>
      <c r="J1063" s="94"/>
      <c r="K1063" s="95"/>
      <c r="L1063" s="95"/>
    </row>
    <row r="1064" spans="1:15" ht="21" customHeight="1">
      <c r="D1064" s="92"/>
      <c r="E1064" s="92"/>
      <c r="F1064" s="93"/>
      <c r="G1064" s="92"/>
      <c r="I1064" s="94"/>
      <c r="J1064" s="94"/>
      <c r="K1064" s="95"/>
      <c r="L1064" s="95"/>
    </row>
    <row r="1065" spans="1:15" ht="21" customHeight="1">
      <c r="O1065" s="193" t="s">
        <v>942</v>
      </c>
    </row>
    <row r="1069" spans="1:15" ht="21" customHeight="1">
      <c r="A1069" s="528" t="s">
        <v>433</v>
      </c>
      <c r="B1069" s="528"/>
      <c r="C1069" s="528"/>
      <c r="D1069" s="528"/>
      <c r="E1069" s="528"/>
      <c r="F1069" s="528"/>
      <c r="G1069" s="528"/>
      <c r="H1069" s="528"/>
      <c r="I1069" s="528"/>
      <c r="J1069" s="528"/>
      <c r="K1069" s="528"/>
      <c r="L1069" s="528"/>
      <c r="M1069" s="528"/>
      <c r="N1069" s="528"/>
    </row>
    <row r="1074" spans="1:15" ht="21" customHeight="1">
      <c r="A1074" s="537">
        <f>入力シート!$G$1</f>
        <v>46061</v>
      </c>
      <c r="B1074" s="538"/>
      <c r="C1074" s="538"/>
      <c r="D1074" s="532" t="s">
        <v>1222</v>
      </c>
      <c r="E1074" s="535"/>
      <c r="F1074" s="535"/>
      <c r="G1074" s="535"/>
      <c r="H1074" s="535"/>
      <c r="I1074" s="535"/>
      <c r="J1074" s="535"/>
      <c r="K1074" s="535"/>
      <c r="L1074" s="184" t="str">
        <f>開票立会人入力シート!B30</f>
        <v>青森県第３区</v>
      </c>
      <c r="M1074" s="184"/>
      <c r="N1074" s="184"/>
      <c r="O1074" s="192" t="s">
        <v>576</v>
      </c>
    </row>
    <row r="1075" spans="1:15" ht="9" customHeight="1">
      <c r="A1075" s="192"/>
      <c r="N1075" s="192"/>
    </row>
    <row r="1076" spans="1:15" ht="21" customHeight="1">
      <c r="A1076" s="192" t="s">
        <v>841</v>
      </c>
      <c r="H1076" s="104"/>
      <c r="J1076" s="104"/>
      <c r="K1076" s="104"/>
    </row>
    <row r="1077" spans="1:15" ht="21" customHeight="1">
      <c r="H1077" s="104"/>
      <c r="J1077" s="104"/>
    </row>
    <row r="1080" spans="1:15" ht="21" customHeight="1">
      <c r="B1080" s="444">
        <f>開票立会人入力シート!F32</f>
        <v>0</v>
      </c>
      <c r="C1080" s="444"/>
      <c r="D1080" s="444"/>
      <c r="E1080" s="444"/>
    </row>
    <row r="1081" spans="1:15" ht="21" customHeight="1">
      <c r="B1081" s="98"/>
      <c r="C1081" s="105"/>
      <c r="D1081" s="105"/>
    </row>
    <row r="1082" spans="1:15" ht="21" customHeight="1">
      <c r="B1082" s="98"/>
      <c r="C1082" s="105"/>
      <c r="D1082" s="105"/>
    </row>
    <row r="1083" spans="1:15" ht="21" customHeight="1">
      <c r="B1083" s="98"/>
      <c r="C1083" s="105"/>
      <c r="D1083" s="105"/>
    </row>
    <row r="1084" spans="1:15" ht="21" customHeight="1">
      <c r="B1084" s="98"/>
      <c r="C1084" s="105"/>
      <c r="D1084" s="105"/>
    </row>
    <row r="1085" spans="1:15" ht="21" customHeight="1">
      <c r="B1085" s="98"/>
      <c r="C1085" s="105"/>
      <c r="D1085" s="105"/>
      <c r="F1085" s="90" t="s">
        <v>408</v>
      </c>
      <c r="H1085" s="184">
        <f>開票立会人入力シート!K32</f>
        <v>0</v>
      </c>
    </row>
    <row r="1086" spans="1:15" ht="21" customHeight="1">
      <c r="B1086" s="98"/>
      <c r="C1086" s="105"/>
      <c r="D1086" s="105"/>
    </row>
    <row r="1087" spans="1:15" ht="21" customHeight="1">
      <c r="B1087" s="98"/>
      <c r="C1087" s="105"/>
      <c r="D1087" s="105"/>
    </row>
    <row r="1088" spans="1:15" ht="21" customHeight="1">
      <c r="B1088" s="98"/>
      <c r="C1088" s="105"/>
      <c r="D1088" s="105"/>
    </row>
    <row r="1089" spans="2:15" ht="21" customHeight="1">
      <c r="B1089" s="98"/>
      <c r="C1089" s="105"/>
      <c r="D1089" s="105"/>
    </row>
    <row r="1090" spans="2:15" ht="21" customHeight="1">
      <c r="B1090" s="98"/>
      <c r="C1090" s="105"/>
      <c r="D1090" s="105"/>
      <c r="F1090" s="90" t="s">
        <v>409</v>
      </c>
      <c r="H1090" s="501">
        <f>開票立会人入力シート!G32</f>
        <v>0</v>
      </c>
      <c r="I1090" s="501"/>
      <c r="J1090" s="501">
        <f>開票立会人入力シート!I32</f>
        <v>0</v>
      </c>
      <c r="K1090" s="501"/>
      <c r="L1090" s="94"/>
    </row>
    <row r="1091" spans="2:15" ht="21" customHeight="1">
      <c r="B1091" s="98"/>
      <c r="C1091" s="105"/>
      <c r="D1091" s="105"/>
    </row>
    <row r="1092" spans="2:15" ht="21" customHeight="1">
      <c r="B1092" s="98"/>
      <c r="C1092" s="105"/>
      <c r="D1092" s="105"/>
    </row>
    <row r="1093" spans="2:15" ht="21" customHeight="1">
      <c r="B1093" s="98"/>
      <c r="C1093" s="105"/>
      <c r="D1093" s="105"/>
    </row>
    <row r="1094" spans="2:15" ht="21" customHeight="1">
      <c r="K1094" s="184"/>
      <c r="L1094" s="184"/>
    </row>
    <row r="1095" spans="2:15" ht="21" customHeight="1">
      <c r="B1095" s="196" t="s">
        <v>413</v>
      </c>
      <c r="D1095" s="101"/>
      <c r="E1095" s="184">
        <f>入力シート!C18</f>
        <v>0</v>
      </c>
      <c r="F1095" s="184"/>
      <c r="G1095" s="184">
        <f>入力シート!C20</f>
        <v>0</v>
      </c>
      <c r="I1095" s="195" t="s">
        <v>390</v>
      </c>
      <c r="J1095" s="192"/>
      <c r="K1095" s="192"/>
      <c r="L1095" s="192"/>
    </row>
    <row r="1096" spans="2:15" ht="21" customHeight="1">
      <c r="B1096" s="192"/>
      <c r="D1096" s="92"/>
      <c r="E1096" s="244"/>
      <c r="F1096" s="239"/>
      <c r="G1096" s="244"/>
      <c r="H1096" s="192"/>
      <c r="I1096" s="192"/>
      <c r="J1096" s="192"/>
      <c r="K1096" s="192"/>
      <c r="L1096" s="192"/>
    </row>
    <row r="1097" spans="2:15" ht="21" customHeight="1">
      <c r="B1097" s="196"/>
      <c r="D1097" s="92"/>
      <c r="E1097" s="244"/>
      <c r="F1097" s="239"/>
      <c r="G1097" s="244"/>
      <c r="H1097" s="184"/>
      <c r="I1097" s="184"/>
      <c r="J1097" s="184"/>
      <c r="K1097" s="184"/>
      <c r="M1097" s="195"/>
    </row>
    <row r="1098" spans="2:15" ht="21" customHeight="1">
      <c r="D1098" s="92"/>
      <c r="E1098" s="92"/>
      <c r="F1098" s="93"/>
      <c r="G1098" s="92"/>
      <c r="I1098" s="94"/>
      <c r="J1098" s="94"/>
      <c r="K1098" s="94"/>
      <c r="L1098" s="94"/>
    </row>
    <row r="1099" spans="2:15" ht="21" customHeight="1">
      <c r="D1099" s="92"/>
      <c r="E1099" s="92"/>
      <c r="F1099" s="93"/>
      <c r="G1099" s="92"/>
      <c r="I1099" s="94"/>
      <c r="J1099" s="94"/>
      <c r="K1099" s="95"/>
      <c r="L1099" s="95"/>
    </row>
    <row r="1100" spans="2:15" ht="21" customHeight="1">
      <c r="D1100" s="92"/>
      <c r="E1100" s="92"/>
      <c r="F1100" s="93"/>
      <c r="G1100" s="92"/>
      <c r="I1100" s="94"/>
      <c r="J1100" s="94"/>
      <c r="K1100" s="95"/>
      <c r="L1100" s="95"/>
    </row>
    <row r="1101" spans="2:15" ht="21" customHeight="1">
      <c r="D1101" s="92"/>
      <c r="E1101" s="92"/>
      <c r="F1101" s="93"/>
      <c r="G1101" s="92"/>
      <c r="I1101" s="94"/>
      <c r="J1101" s="94"/>
      <c r="K1101" s="95"/>
      <c r="L1101" s="95"/>
    </row>
    <row r="1102" spans="2:15" ht="21" customHeight="1">
      <c r="D1102" s="92"/>
      <c r="E1102" s="92"/>
      <c r="F1102" s="93"/>
      <c r="G1102" s="92"/>
      <c r="I1102" s="94"/>
      <c r="J1102" s="94"/>
      <c r="K1102" s="95"/>
      <c r="L1102" s="95"/>
    </row>
    <row r="1103" spans="2:15" ht="21" customHeight="1">
      <c r="O1103" s="193" t="s">
        <v>942</v>
      </c>
    </row>
    <row r="1107" spans="1:15" ht="21" customHeight="1">
      <c r="A1107" s="528" t="s">
        <v>433</v>
      </c>
      <c r="B1107" s="528"/>
      <c r="C1107" s="528"/>
      <c r="D1107" s="528"/>
      <c r="E1107" s="528"/>
      <c r="F1107" s="528"/>
      <c r="G1107" s="528"/>
      <c r="H1107" s="528"/>
      <c r="I1107" s="528"/>
      <c r="J1107" s="528"/>
      <c r="K1107" s="528"/>
      <c r="L1107" s="528"/>
      <c r="M1107" s="528"/>
      <c r="N1107" s="528"/>
    </row>
    <row r="1112" spans="1:15" ht="21" customHeight="1">
      <c r="A1112" s="537">
        <f>入力シート!$G$1</f>
        <v>46061</v>
      </c>
      <c r="B1112" s="538"/>
      <c r="C1112" s="538"/>
      <c r="D1112" s="532" t="s">
        <v>1222</v>
      </c>
      <c r="E1112" s="535"/>
      <c r="F1112" s="535"/>
      <c r="G1112" s="535"/>
      <c r="H1112" s="535"/>
      <c r="I1112" s="535"/>
      <c r="J1112" s="535"/>
      <c r="K1112" s="535"/>
      <c r="L1112" s="184" t="str">
        <f>開票立会人入力シート!B30</f>
        <v>青森県第３区</v>
      </c>
      <c r="M1112" s="184"/>
      <c r="N1112" s="184"/>
      <c r="O1112" s="192" t="s">
        <v>576</v>
      </c>
    </row>
    <row r="1113" spans="1:15" ht="9" customHeight="1">
      <c r="A1113" s="192"/>
      <c r="N1113" s="192"/>
    </row>
    <row r="1114" spans="1:15" ht="21" customHeight="1">
      <c r="A1114" s="192" t="s">
        <v>841</v>
      </c>
      <c r="H1114" s="104"/>
      <c r="J1114" s="104"/>
      <c r="K1114" s="104"/>
    </row>
    <row r="1115" spans="1:15" ht="21" customHeight="1">
      <c r="H1115" s="104"/>
      <c r="J1115" s="104"/>
    </row>
    <row r="1118" spans="1:15" ht="21" customHeight="1">
      <c r="B1118" s="444">
        <f>開票立会人入力シート!F33</f>
        <v>0</v>
      </c>
      <c r="C1118" s="444"/>
      <c r="D1118" s="444"/>
      <c r="E1118" s="444"/>
    </row>
    <row r="1119" spans="1:15" ht="21" customHeight="1">
      <c r="B1119" s="98"/>
      <c r="C1119" s="105"/>
      <c r="D1119" s="105"/>
    </row>
    <row r="1120" spans="1:15" ht="21" customHeight="1">
      <c r="B1120" s="98"/>
      <c r="C1120" s="105"/>
      <c r="D1120" s="105"/>
    </row>
    <row r="1121" spans="2:13" ht="21" customHeight="1">
      <c r="B1121" s="98"/>
      <c r="C1121" s="105"/>
      <c r="D1121" s="105"/>
    </row>
    <row r="1122" spans="2:13" ht="21" customHeight="1">
      <c r="B1122" s="98"/>
      <c r="C1122" s="105"/>
      <c r="D1122" s="105"/>
    </row>
    <row r="1123" spans="2:13" ht="21" customHeight="1">
      <c r="B1123" s="98"/>
      <c r="C1123" s="105"/>
      <c r="D1123" s="105"/>
      <c r="F1123" s="90" t="s">
        <v>408</v>
      </c>
      <c r="H1123" s="184">
        <f>開票立会人入力シート!K33</f>
        <v>0</v>
      </c>
    </row>
    <row r="1124" spans="2:13" ht="21" customHeight="1">
      <c r="B1124" s="98"/>
      <c r="C1124" s="105"/>
      <c r="D1124" s="105"/>
    </row>
    <row r="1125" spans="2:13" ht="21" customHeight="1">
      <c r="B1125" s="98"/>
      <c r="C1125" s="105"/>
      <c r="D1125" s="105"/>
    </row>
    <row r="1126" spans="2:13" ht="21" customHeight="1">
      <c r="B1126" s="98"/>
      <c r="C1126" s="105"/>
      <c r="D1126" s="105"/>
    </row>
    <row r="1127" spans="2:13" ht="21" customHeight="1">
      <c r="B1127" s="98"/>
      <c r="C1127" s="105"/>
      <c r="D1127" s="105"/>
    </row>
    <row r="1128" spans="2:13" ht="21" customHeight="1">
      <c r="B1128" s="98"/>
      <c r="C1128" s="105"/>
      <c r="D1128" s="105"/>
      <c r="F1128" s="90" t="s">
        <v>409</v>
      </c>
      <c r="H1128" s="501">
        <f>開票立会人入力シート!G33</f>
        <v>0</v>
      </c>
      <c r="I1128" s="501"/>
      <c r="J1128" s="501">
        <f>開票立会人入力シート!I33</f>
        <v>0</v>
      </c>
      <c r="K1128" s="501"/>
      <c r="L1128" s="94"/>
    </row>
    <row r="1129" spans="2:13" ht="21" customHeight="1">
      <c r="B1129" s="98"/>
      <c r="C1129" s="105"/>
      <c r="D1129" s="105"/>
    </row>
    <row r="1130" spans="2:13" ht="21" customHeight="1">
      <c r="B1130" s="98"/>
      <c r="C1130" s="105"/>
      <c r="D1130" s="105"/>
    </row>
    <row r="1131" spans="2:13" ht="21" customHeight="1">
      <c r="B1131" s="98"/>
      <c r="C1131" s="105"/>
      <c r="D1131" s="105"/>
    </row>
    <row r="1132" spans="2:13" ht="21" customHeight="1">
      <c r="K1132" s="184"/>
      <c r="L1132" s="184"/>
    </row>
    <row r="1133" spans="2:13" ht="21" customHeight="1">
      <c r="B1133" s="196" t="s">
        <v>413</v>
      </c>
      <c r="D1133" s="101"/>
      <c r="E1133" s="184">
        <f>入力シート!C18</f>
        <v>0</v>
      </c>
      <c r="F1133" s="184"/>
      <c r="G1133" s="184">
        <f>入力シート!C20</f>
        <v>0</v>
      </c>
      <c r="I1133" s="195" t="s">
        <v>390</v>
      </c>
      <c r="J1133" s="192"/>
      <c r="K1133" s="192"/>
      <c r="L1133" s="192"/>
    </row>
    <row r="1134" spans="2:13" ht="21" customHeight="1">
      <c r="B1134" s="192"/>
      <c r="D1134" s="92"/>
      <c r="E1134" s="244"/>
      <c r="F1134" s="239"/>
      <c r="G1134" s="244"/>
      <c r="H1134" s="192"/>
      <c r="I1134" s="192"/>
      <c r="J1134" s="192"/>
      <c r="K1134" s="192"/>
      <c r="L1134" s="192"/>
    </row>
    <row r="1135" spans="2:13" ht="21" customHeight="1">
      <c r="B1135" s="196"/>
      <c r="D1135" s="92"/>
      <c r="E1135" s="244"/>
      <c r="F1135" s="239"/>
      <c r="G1135" s="244"/>
      <c r="H1135" s="184"/>
      <c r="I1135" s="184"/>
      <c r="J1135" s="184"/>
      <c r="K1135" s="184"/>
      <c r="M1135" s="195"/>
    </row>
    <row r="1136" spans="2:13" ht="21" customHeight="1">
      <c r="D1136" s="92"/>
      <c r="E1136" s="92"/>
      <c r="F1136" s="93"/>
      <c r="G1136" s="92"/>
      <c r="I1136" s="94"/>
      <c r="J1136" s="94"/>
      <c r="K1136" s="94"/>
      <c r="L1136" s="94"/>
    </row>
    <row r="1137" spans="1:15" ht="21" customHeight="1">
      <c r="D1137" s="92"/>
      <c r="E1137" s="92"/>
      <c r="F1137" s="93"/>
      <c r="G1137" s="92"/>
      <c r="I1137" s="94"/>
      <c r="J1137" s="94"/>
      <c r="K1137" s="95"/>
      <c r="L1137" s="95"/>
    </row>
    <row r="1138" spans="1:15" ht="21" customHeight="1">
      <c r="D1138" s="92"/>
      <c r="E1138" s="92"/>
      <c r="F1138" s="93"/>
      <c r="G1138" s="92"/>
      <c r="I1138" s="94"/>
      <c r="J1138" s="94"/>
      <c r="K1138" s="95"/>
      <c r="L1138" s="95"/>
    </row>
    <row r="1139" spans="1:15" ht="21" customHeight="1">
      <c r="D1139" s="92"/>
      <c r="E1139" s="92"/>
      <c r="F1139" s="93"/>
      <c r="G1139" s="92"/>
      <c r="I1139" s="94"/>
      <c r="J1139" s="94"/>
      <c r="K1139" s="95"/>
      <c r="L1139" s="95"/>
    </row>
    <row r="1140" spans="1:15" ht="21" customHeight="1">
      <c r="D1140" s="92"/>
      <c r="E1140" s="92"/>
      <c r="F1140" s="93"/>
      <c r="G1140" s="92"/>
      <c r="I1140" s="94"/>
      <c r="J1140" s="94"/>
      <c r="K1140" s="95"/>
      <c r="L1140" s="95"/>
    </row>
    <row r="1141" spans="1:15" ht="21" customHeight="1">
      <c r="O1141" s="193" t="s">
        <v>942</v>
      </c>
    </row>
    <row r="1145" spans="1:15" ht="21" customHeight="1">
      <c r="A1145" s="528" t="s">
        <v>433</v>
      </c>
      <c r="B1145" s="528"/>
      <c r="C1145" s="528"/>
      <c r="D1145" s="528"/>
      <c r="E1145" s="528"/>
      <c r="F1145" s="528"/>
      <c r="G1145" s="528"/>
      <c r="H1145" s="528"/>
      <c r="I1145" s="528"/>
      <c r="J1145" s="528"/>
      <c r="K1145" s="528"/>
      <c r="L1145" s="528"/>
      <c r="M1145" s="528"/>
      <c r="N1145" s="528"/>
    </row>
    <row r="1150" spans="1:15" ht="21" customHeight="1">
      <c r="A1150" s="537">
        <f>入力シート!$G$1</f>
        <v>46061</v>
      </c>
      <c r="B1150" s="538"/>
      <c r="C1150" s="538"/>
      <c r="D1150" s="532" t="s">
        <v>1222</v>
      </c>
      <c r="E1150" s="535"/>
      <c r="F1150" s="535"/>
      <c r="G1150" s="535"/>
      <c r="H1150" s="535"/>
      <c r="I1150" s="535"/>
      <c r="J1150" s="535"/>
      <c r="K1150" s="535"/>
      <c r="L1150" s="184" t="str">
        <f>開票立会人入力シート!B30</f>
        <v>青森県第３区</v>
      </c>
      <c r="M1150" s="184"/>
      <c r="N1150" s="184"/>
      <c r="O1150" s="192" t="s">
        <v>576</v>
      </c>
    </row>
    <row r="1151" spans="1:15" ht="9" customHeight="1">
      <c r="A1151" s="192"/>
      <c r="N1151" s="192"/>
    </row>
    <row r="1152" spans="1:15" ht="21" customHeight="1">
      <c r="A1152" s="192" t="s">
        <v>841</v>
      </c>
      <c r="H1152" s="104"/>
      <c r="J1152" s="104"/>
      <c r="K1152" s="104"/>
    </row>
    <row r="1153" spans="2:12" ht="21" customHeight="1">
      <c r="H1153" s="104"/>
      <c r="J1153" s="104"/>
    </row>
    <row r="1156" spans="2:12" ht="21" customHeight="1">
      <c r="B1156" s="444">
        <f>開票立会人入力シート!F34</f>
        <v>0</v>
      </c>
      <c r="C1156" s="444"/>
      <c r="D1156" s="444"/>
      <c r="E1156" s="444"/>
    </row>
    <row r="1157" spans="2:12" ht="21" customHeight="1">
      <c r="B1157" s="98"/>
      <c r="C1157" s="105"/>
      <c r="D1157" s="105"/>
    </row>
    <row r="1158" spans="2:12" ht="21" customHeight="1">
      <c r="B1158" s="98"/>
      <c r="C1158" s="105"/>
      <c r="D1158" s="105"/>
    </row>
    <row r="1159" spans="2:12" ht="21" customHeight="1">
      <c r="B1159" s="98"/>
      <c r="C1159" s="105"/>
      <c r="D1159" s="105"/>
    </row>
    <row r="1160" spans="2:12" ht="21" customHeight="1">
      <c r="B1160" s="98"/>
      <c r="C1160" s="105"/>
      <c r="D1160" s="105"/>
    </row>
    <row r="1161" spans="2:12" ht="21" customHeight="1">
      <c r="B1161" s="98"/>
      <c r="C1161" s="105"/>
      <c r="D1161" s="105"/>
      <c r="F1161" s="90" t="s">
        <v>408</v>
      </c>
      <c r="H1161" s="184">
        <f>開票立会人入力シート!K34</f>
        <v>0</v>
      </c>
    </row>
    <row r="1162" spans="2:12" ht="21" customHeight="1">
      <c r="B1162" s="98"/>
      <c r="C1162" s="105"/>
      <c r="D1162" s="105"/>
    </row>
    <row r="1163" spans="2:12" ht="21" customHeight="1">
      <c r="B1163" s="98"/>
      <c r="C1163" s="105"/>
      <c r="D1163" s="105"/>
    </row>
    <row r="1164" spans="2:12" ht="21" customHeight="1">
      <c r="B1164" s="98"/>
      <c r="C1164" s="105"/>
      <c r="D1164" s="105"/>
    </row>
    <row r="1165" spans="2:12" ht="21" customHeight="1">
      <c r="B1165" s="98"/>
      <c r="C1165" s="105"/>
      <c r="D1165" s="105"/>
    </row>
    <row r="1166" spans="2:12" ht="21" customHeight="1">
      <c r="B1166" s="98"/>
      <c r="C1166" s="105"/>
      <c r="D1166" s="105"/>
      <c r="F1166" s="90" t="s">
        <v>409</v>
      </c>
      <c r="H1166" s="501">
        <f>開票立会人入力シート!G34</f>
        <v>0</v>
      </c>
      <c r="I1166" s="501"/>
      <c r="J1166" s="501">
        <f>開票立会人入力シート!I34</f>
        <v>0</v>
      </c>
      <c r="K1166" s="501"/>
      <c r="L1166" s="94"/>
    </row>
    <row r="1167" spans="2:12" ht="21" customHeight="1">
      <c r="B1167" s="98"/>
      <c r="C1167" s="105"/>
      <c r="D1167" s="105"/>
    </row>
    <row r="1168" spans="2:12" ht="21" customHeight="1">
      <c r="B1168" s="98"/>
      <c r="C1168" s="105"/>
      <c r="D1168" s="105"/>
    </row>
    <row r="1169" spans="1:15" ht="21" customHeight="1">
      <c r="B1169" s="98"/>
      <c r="C1169" s="105"/>
      <c r="D1169" s="105"/>
    </row>
    <row r="1170" spans="1:15" ht="21" customHeight="1">
      <c r="K1170" s="184"/>
      <c r="L1170" s="184"/>
    </row>
    <row r="1171" spans="1:15" ht="21" customHeight="1">
      <c r="B1171" s="196" t="s">
        <v>413</v>
      </c>
      <c r="D1171" s="101"/>
      <c r="E1171" s="184">
        <f>入力シート!C18</f>
        <v>0</v>
      </c>
      <c r="F1171" s="184"/>
      <c r="G1171" s="184">
        <f>入力シート!C20</f>
        <v>0</v>
      </c>
      <c r="I1171" s="195" t="s">
        <v>390</v>
      </c>
      <c r="J1171" s="192"/>
      <c r="K1171" s="192"/>
      <c r="L1171" s="192"/>
    </row>
    <row r="1172" spans="1:15" ht="21" customHeight="1">
      <c r="B1172" s="192"/>
      <c r="D1172" s="92"/>
      <c r="E1172" s="244"/>
      <c r="F1172" s="239"/>
      <c r="G1172" s="244"/>
      <c r="H1172" s="192"/>
      <c r="I1172" s="192"/>
      <c r="J1172" s="192"/>
      <c r="K1172" s="192"/>
      <c r="L1172" s="192"/>
    </row>
    <row r="1173" spans="1:15" ht="21" customHeight="1">
      <c r="B1173" s="196"/>
      <c r="D1173" s="92"/>
      <c r="E1173" s="244"/>
      <c r="F1173" s="239"/>
      <c r="G1173" s="244"/>
      <c r="H1173" s="184"/>
      <c r="I1173" s="184"/>
      <c r="J1173" s="184"/>
      <c r="K1173" s="184"/>
      <c r="M1173" s="195"/>
    </row>
    <row r="1174" spans="1:15" ht="21" customHeight="1">
      <c r="D1174" s="92"/>
      <c r="E1174" s="92"/>
      <c r="F1174" s="93"/>
      <c r="G1174" s="92"/>
      <c r="I1174" s="94"/>
      <c r="J1174" s="94"/>
      <c r="K1174" s="94"/>
      <c r="L1174" s="94"/>
    </row>
    <row r="1175" spans="1:15" ht="21" customHeight="1">
      <c r="D1175" s="92"/>
      <c r="E1175" s="92"/>
      <c r="F1175" s="93"/>
      <c r="G1175" s="92"/>
      <c r="I1175" s="94"/>
      <c r="J1175" s="94"/>
      <c r="K1175" s="95"/>
      <c r="L1175" s="95"/>
    </row>
    <row r="1176" spans="1:15" ht="21" customHeight="1">
      <c r="D1176" s="92"/>
      <c r="E1176" s="92"/>
      <c r="F1176" s="93"/>
      <c r="G1176" s="92"/>
      <c r="I1176" s="94"/>
      <c r="J1176" s="94"/>
      <c r="K1176" s="95"/>
      <c r="L1176" s="95"/>
    </row>
    <row r="1177" spans="1:15" ht="21" customHeight="1">
      <c r="D1177" s="92"/>
      <c r="E1177" s="92"/>
      <c r="F1177" s="93"/>
      <c r="G1177" s="92"/>
      <c r="I1177" s="94"/>
      <c r="J1177" s="94"/>
      <c r="K1177" s="95"/>
      <c r="L1177" s="95"/>
    </row>
    <row r="1178" spans="1:15" ht="21" customHeight="1">
      <c r="D1178" s="92"/>
      <c r="E1178" s="92"/>
      <c r="F1178" s="93"/>
      <c r="G1178" s="92"/>
      <c r="I1178" s="94"/>
      <c r="J1178" s="94"/>
      <c r="K1178" s="95"/>
      <c r="L1178" s="95"/>
    </row>
    <row r="1179" spans="1:15" ht="21" customHeight="1">
      <c r="O1179" s="193" t="s">
        <v>942</v>
      </c>
    </row>
    <row r="1183" spans="1:15" ht="21" customHeight="1">
      <c r="A1183" s="528" t="s">
        <v>433</v>
      </c>
      <c r="B1183" s="528"/>
      <c r="C1183" s="528"/>
      <c r="D1183" s="528"/>
      <c r="E1183" s="528"/>
      <c r="F1183" s="528"/>
      <c r="G1183" s="528"/>
      <c r="H1183" s="528"/>
      <c r="I1183" s="528"/>
      <c r="J1183" s="528"/>
      <c r="K1183" s="528"/>
      <c r="L1183" s="528"/>
      <c r="M1183" s="528"/>
      <c r="N1183" s="528"/>
    </row>
    <row r="1188" spans="1:15" ht="21" customHeight="1">
      <c r="A1188" s="537">
        <f>入力シート!$G$1</f>
        <v>46061</v>
      </c>
      <c r="B1188" s="538"/>
      <c r="C1188" s="538"/>
      <c r="D1188" s="532" t="s">
        <v>1222</v>
      </c>
      <c r="E1188" s="535"/>
      <c r="F1188" s="535"/>
      <c r="G1188" s="535"/>
      <c r="H1188" s="535"/>
      <c r="I1188" s="535"/>
      <c r="J1188" s="535"/>
      <c r="K1188" s="535"/>
      <c r="L1188" s="184" t="str">
        <f>開票立会人入力シート!B30</f>
        <v>青森県第３区</v>
      </c>
      <c r="M1188" s="184"/>
      <c r="N1188" s="184"/>
      <c r="O1188" s="192" t="s">
        <v>576</v>
      </c>
    </row>
    <row r="1189" spans="1:15" ht="9" customHeight="1">
      <c r="A1189" s="192"/>
      <c r="N1189" s="192"/>
    </row>
    <row r="1190" spans="1:15" ht="21" customHeight="1">
      <c r="A1190" s="192" t="s">
        <v>841</v>
      </c>
      <c r="H1190" s="104"/>
      <c r="J1190" s="104"/>
      <c r="K1190" s="104"/>
    </row>
    <row r="1191" spans="1:15" ht="21" customHeight="1">
      <c r="H1191" s="104"/>
      <c r="J1191" s="104"/>
    </row>
    <row r="1194" spans="1:15" ht="21" customHeight="1">
      <c r="B1194" s="444">
        <f>開票立会人入力シート!F35</f>
        <v>0</v>
      </c>
      <c r="C1194" s="444"/>
      <c r="D1194" s="444"/>
      <c r="E1194" s="444"/>
    </row>
    <row r="1195" spans="1:15" ht="21" customHeight="1">
      <c r="B1195" s="98"/>
      <c r="C1195" s="105"/>
      <c r="D1195" s="105"/>
    </row>
    <row r="1196" spans="1:15" ht="21" customHeight="1">
      <c r="B1196" s="98"/>
      <c r="C1196" s="105"/>
      <c r="D1196" s="105"/>
    </row>
    <row r="1197" spans="1:15" ht="21" customHeight="1">
      <c r="B1197" s="98"/>
      <c r="C1197" s="105"/>
      <c r="D1197" s="105"/>
    </row>
    <row r="1198" spans="1:15" ht="21" customHeight="1">
      <c r="B1198" s="98"/>
      <c r="C1198" s="105"/>
      <c r="D1198" s="105"/>
    </row>
    <row r="1199" spans="1:15" ht="21" customHeight="1">
      <c r="B1199" s="98"/>
      <c r="C1199" s="105"/>
      <c r="D1199" s="105"/>
      <c r="F1199" s="90" t="s">
        <v>408</v>
      </c>
      <c r="H1199" s="184">
        <f>開票立会人入力シート!K35</f>
        <v>0</v>
      </c>
    </row>
    <row r="1200" spans="1:15" ht="21" customHeight="1">
      <c r="B1200" s="98"/>
      <c r="C1200" s="105"/>
      <c r="D1200" s="105"/>
    </row>
    <row r="1201" spans="2:13" ht="21" customHeight="1">
      <c r="B1201" s="98"/>
      <c r="C1201" s="105"/>
      <c r="D1201" s="105"/>
    </row>
    <row r="1202" spans="2:13" ht="21" customHeight="1">
      <c r="B1202" s="98"/>
      <c r="C1202" s="105"/>
      <c r="D1202" s="105"/>
    </row>
    <row r="1203" spans="2:13" ht="21" customHeight="1">
      <c r="B1203" s="98"/>
      <c r="C1203" s="105"/>
      <c r="D1203" s="105"/>
    </row>
    <row r="1204" spans="2:13" ht="21" customHeight="1">
      <c r="B1204" s="98"/>
      <c r="C1204" s="105"/>
      <c r="D1204" s="105"/>
      <c r="F1204" s="90" t="s">
        <v>409</v>
      </c>
      <c r="H1204" s="501">
        <f>開票立会人入力シート!G35</f>
        <v>0</v>
      </c>
      <c r="I1204" s="501"/>
      <c r="J1204" s="501">
        <f>開票立会人入力シート!I35</f>
        <v>0</v>
      </c>
      <c r="K1204" s="501"/>
      <c r="L1204" s="94"/>
    </row>
    <row r="1205" spans="2:13" ht="21" customHeight="1">
      <c r="B1205" s="98"/>
      <c r="C1205" s="105"/>
      <c r="D1205" s="105"/>
    </row>
    <row r="1206" spans="2:13" ht="21" customHeight="1">
      <c r="B1206" s="98"/>
      <c r="C1206" s="105"/>
      <c r="D1206" s="105"/>
    </row>
    <row r="1207" spans="2:13" ht="21" customHeight="1">
      <c r="B1207" s="98"/>
      <c r="C1207" s="105"/>
      <c r="D1207" s="105"/>
    </row>
    <row r="1208" spans="2:13" ht="21" customHeight="1">
      <c r="K1208" s="184"/>
      <c r="L1208" s="184"/>
    </row>
    <row r="1209" spans="2:13" ht="21" customHeight="1">
      <c r="B1209" s="196" t="s">
        <v>413</v>
      </c>
      <c r="D1209" s="101"/>
      <c r="E1209" s="184">
        <f>入力シート!C18</f>
        <v>0</v>
      </c>
      <c r="F1209" s="184"/>
      <c r="G1209" s="184">
        <f>入力シート!C20</f>
        <v>0</v>
      </c>
      <c r="I1209" s="195" t="s">
        <v>390</v>
      </c>
      <c r="J1209" s="192"/>
      <c r="K1209" s="192"/>
      <c r="L1209" s="192"/>
    </row>
    <row r="1210" spans="2:13" ht="21" customHeight="1">
      <c r="B1210" s="192"/>
      <c r="D1210" s="92"/>
      <c r="E1210" s="244"/>
      <c r="F1210" s="239"/>
      <c r="G1210" s="244"/>
      <c r="H1210" s="192"/>
      <c r="I1210" s="192"/>
      <c r="J1210" s="192"/>
      <c r="K1210" s="192"/>
      <c r="L1210" s="192"/>
    </row>
    <row r="1211" spans="2:13" ht="21" customHeight="1">
      <c r="B1211" s="196"/>
      <c r="D1211" s="92"/>
      <c r="E1211" s="244"/>
      <c r="F1211" s="239"/>
      <c r="G1211" s="244"/>
      <c r="H1211" s="184"/>
      <c r="I1211" s="184"/>
      <c r="J1211" s="184"/>
      <c r="K1211" s="184"/>
      <c r="M1211" s="195"/>
    </row>
    <row r="1212" spans="2:13" ht="21" customHeight="1">
      <c r="D1212" s="92"/>
      <c r="E1212" s="92"/>
      <c r="F1212" s="93"/>
      <c r="G1212" s="92"/>
      <c r="I1212" s="94"/>
      <c r="J1212" s="94"/>
      <c r="K1212" s="94"/>
      <c r="L1212" s="94"/>
    </row>
    <row r="1213" spans="2:13" ht="21" customHeight="1">
      <c r="D1213" s="92"/>
      <c r="E1213" s="92"/>
      <c r="F1213" s="93"/>
      <c r="G1213" s="92"/>
      <c r="I1213" s="94"/>
      <c r="J1213" s="94"/>
      <c r="K1213" s="95"/>
      <c r="L1213" s="95"/>
    </row>
    <row r="1214" spans="2:13" ht="21" customHeight="1">
      <c r="D1214" s="92"/>
      <c r="E1214" s="92"/>
      <c r="F1214" s="93"/>
      <c r="G1214" s="92"/>
      <c r="I1214" s="94"/>
      <c r="J1214" s="94"/>
      <c r="K1214" s="95"/>
      <c r="L1214" s="95"/>
    </row>
    <row r="1215" spans="2:13" ht="21" customHeight="1">
      <c r="D1215" s="92"/>
      <c r="E1215" s="92"/>
      <c r="F1215" s="93"/>
      <c r="G1215" s="92"/>
      <c r="I1215" s="94"/>
      <c r="J1215" s="94"/>
      <c r="K1215" s="95"/>
      <c r="L1215" s="95"/>
    </row>
    <row r="1216" spans="2:13" ht="21" customHeight="1">
      <c r="D1216" s="92"/>
      <c r="E1216" s="92"/>
      <c r="F1216" s="93"/>
      <c r="G1216" s="92"/>
      <c r="I1216" s="94"/>
      <c r="J1216" s="94"/>
      <c r="K1216" s="95"/>
      <c r="L1216" s="95"/>
    </row>
    <row r="1217" spans="1:15" ht="21" customHeight="1">
      <c r="O1217" s="193" t="s">
        <v>942</v>
      </c>
    </row>
    <row r="1221" spans="1:15" ht="21" customHeight="1">
      <c r="A1221" s="528" t="s">
        <v>433</v>
      </c>
      <c r="B1221" s="528"/>
      <c r="C1221" s="528"/>
      <c r="D1221" s="528"/>
      <c r="E1221" s="528"/>
      <c r="F1221" s="528"/>
      <c r="G1221" s="528"/>
      <c r="H1221" s="528"/>
      <c r="I1221" s="528"/>
      <c r="J1221" s="528"/>
      <c r="K1221" s="528"/>
      <c r="L1221" s="528"/>
      <c r="M1221" s="528"/>
      <c r="N1221" s="528"/>
    </row>
    <row r="1226" spans="1:15" ht="21" customHeight="1">
      <c r="A1226" s="537">
        <f>入力シート!$G$1</f>
        <v>46061</v>
      </c>
      <c r="B1226" s="538"/>
      <c r="C1226" s="538"/>
      <c r="D1226" s="532" t="s">
        <v>1222</v>
      </c>
      <c r="E1226" s="535"/>
      <c r="F1226" s="535"/>
      <c r="G1226" s="535"/>
      <c r="H1226" s="535"/>
      <c r="I1226" s="535"/>
      <c r="J1226" s="535"/>
      <c r="K1226" s="535"/>
      <c r="L1226" s="184" t="str">
        <f>開票立会人入力シート!B30</f>
        <v>青森県第３区</v>
      </c>
      <c r="M1226" s="184"/>
      <c r="N1226" s="184"/>
      <c r="O1226" s="192" t="s">
        <v>576</v>
      </c>
    </row>
    <row r="1227" spans="1:15" ht="9" customHeight="1">
      <c r="A1227" s="192"/>
      <c r="N1227" s="192"/>
    </row>
    <row r="1228" spans="1:15" ht="21" customHeight="1">
      <c r="A1228" s="192" t="s">
        <v>841</v>
      </c>
      <c r="H1228" s="104"/>
      <c r="J1228" s="104"/>
      <c r="K1228" s="104"/>
    </row>
    <row r="1229" spans="1:15" ht="21" customHeight="1">
      <c r="H1229" s="104"/>
      <c r="J1229" s="104"/>
    </row>
    <row r="1232" spans="1:15" ht="21" customHeight="1">
      <c r="B1232" s="444">
        <f>開票立会人入力シート!F36</f>
        <v>0</v>
      </c>
      <c r="C1232" s="444"/>
      <c r="D1232" s="444"/>
      <c r="E1232" s="444"/>
    </row>
    <row r="1233" spans="2:12" ht="21" customHeight="1">
      <c r="B1233" s="98"/>
      <c r="C1233" s="105"/>
      <c r="D1233" s="105"/>
    </row>
    <row r="1234" spans="2:12" ht="21" customHeight="1">
      <c r="B1234" s="98"/>
      <c r="C1234" s="105"/>
      <c r="D1234" s="105"/>
    </row>
    <row r="1235" spans="2:12" ht="21" customHeight="1">
      <c r="B1235" s="98"/>
      <c r="C1235" s="105"/>
      <c r="D1235" s="105"/>
    </row>
    <row r="1236" spans="2:12" ht="21" customHeight="1">
      <c r="B1236" s="98"/>
      <c r="C1236" s="105"/>
      <c r="D1236" s="105"/>
    </row>
    <row r="1237" spans="2:12" ht="21" customHeight="1">
      <c r="B1237" s="98"/>
      <c r="C1237" s="105"/>
      <c r="D1237" s="105"/>
      <c r="F1237" s="90" t="s">
        <v>408</v>
      </c>
      <c r="H1237" s="184">
        <f>開票立会人入力シート!K36</f>
        <v>0</v>
      </c>
    </row>
    <row r="1238" spans="2:12" ht="21" customHeight="1">
      <c r="B1238" s="98"/>
      <c r="C1238" s="105"/>
      <c r="D1238" s="105"/>
    </row>
    <row r="1239" spans="2:12" ht="21" customHeight="1">
      <c r="B1239" s="98"/>
      <c r="C1239" s="105"/>
      <c r="D1239" s="105"/>
    </row>
    <row r="1240" spans="2:12" ht="21" customHeight="1">
      <c r="B1240" s="98"/>
      <c r="C1240" s="105"/>
      <c r="D1240" s="105"/>
    </row>
    <row r="1241" spans="2:12" ht="21" customHeight="1">
      <c r="B1241" s="98"/>
      <c r="C1241" s="105"/>
      <c r="D1241" s="105"/>
    </row>
    <row r="1242" spans="2:12" ht="21" customHeight="1">
      <c r="B1242" s="98"/>
      <c r="C1242" s="105"/>
      <c r="D1242" s="105"/>
      <c r="F1242" s="90" t="s">
        <v>409</v>
      </c>
      <c r="H1242" s="501">
        <f>開票立会人入力シート!G36</f>
        <v>0</v>
      </c>
      <c r="I1242" s="501"/>
      <c r="J1242" s="501">
        <f>開票立会人入力シート!I36</f>
        <v>0</v>
      </c>
      <c r="K1242" s="501"/>
      <c r="L1242" s="94"/>
    </row>
    <row r="1243" spans="2:12" ht="21" customHeight="1">
      <c r="B1243" s="98"/>
      <c r="C1243" s="105"/>
      <c r="D1243" s="105"/>
    </row>
    <row r="1244" spans="2:12" ht="21" customHeight="1">
      <c r="B1244" s="98"/>
      <c r="C1244" s="105"/>
      <c r="D1244" s="105"/>
    </row>
    <row r="1245" spans="2:12" ht="21" customHeight="1">
      <c r="B1245" s="98"/>
      <c r="C1245" s="105"/>
      <c r="D1245" s="105"/>
    </row>
    <row r="1246" spans="2:12" ht="21" customHeight="1">
      <c r="K1246" s="184"/>
      <c r="L1246" s="184"/>
    </row>
    <row r="1247" spans="2:12" ht="21" customHeight="1">
      <c r="B1247" s="196" t="s">
        <v>413</v>
      </c>
      <c r="D1247" s="101"/>
      <c r="E1247" s="184">
        <f>入力シート!C18</f>
        <v>0</v>
      </c>
      <c r="F1247" s="184"/>
      <c r="G1247" s="184">
        <f>入力シート!C20</f>
        <v>0</v>
      </c>
      <c r="I1247" s="195" t="s">
        <v>390</v>
      </c>
      <c r="J1247" s="192"/>
      <c r="K1247" s="192"/>
      <c r="L1247" s="192"/>
    </row>
    <row r="1248" spans="2:12" ht="21" customHeight="1">
      <c r="B1248" s="192"/>
      <c r="D1248" s="92"/>
      <c r="E1248" s="244"/>
      <c r="F1248" s="239"/>
      <c r="G1248" s="244"/>
      <c r="H1248" s="192"/>
      <c r="I1248" s="192"/>
      <c r="J1248" s="192"/>
      <c r="K1248" s="192"/>
      <c r="L1248" s="192"/>
    </row>
    <row r="1249" spans="1:15" ht="21" customHeight="1">
      <c r="B1249" s="196"/>
      <c r="D1249" s="92"/>
      <c r="E1249" s="244"/>
      <c r="F1249" s="239"/>
      <c r="G1249" s="244"/>
      <c r="H1249" s="184"/>
      <c r="I1249" s="184"/>
      <c r="J1249" s="184"/>
      <c r="K1249" s="184"/>
      <c r="M1249" s="195"/>
    </row>
    <row r="1250" spans="1:15" ht="21" customHeight="1">
      <c r="D1250" s="92"/>
      <c r="E1250" s="92"/>
      <c r="F1250" s="93"/>
      <c r="G1250" s="92"/>
      <c r="I1250" s="94"/>
      <c r="J1250" s="94"/>
      <c r="K1250" s="94"/>
      <c r="L1250" s="94"/>
    </row>
    <row r="1251" spans="1:15" ht="21" customHeight="1">
      <c r="D1251" s="92"/>
      <c r="E1251" s="92"/>
      <c r="F1251" s="93"/>
      <c r="G1251" s="92"/>
      <c r="I1251" s="94"/>
      <c r="J1251" s="94"/>
      <c r="K1251" s="95"/>
      <c r="L1251" s="95"/>
    </row>
    <row r="1252" spans="1:15" ht="21" customHeight="1">
      <c r="D1252" s="92"/>
      <c r="E1252" s="92"/>
      <c r="F1252" s="93"/>
      <c r="G1252" s="92"/>
      <c r="I1252" s="94"/>
      <c r="J1252" s="94"/>
      <c r="K1252" s="95"/>
      <c r="L1252" s="95"/>
    </row>
    <row r="1253" spans="1:15" ht="21" customHeight="1">
      <c r="D1253" s="92"/>
      <c r="E1253" s="92"/>
      <c r="F1253" s="93"/>
      <c r="G1253" s="92"/>
      <c r="I1253" s="94"/>
      <c r="J1253" s="94"/>
      <c r="K1253" s="95"/>
      <c r="L1253" s="95"/>
    </row>
    <row r="1254" spans="1:15" ht="21" customHeight="1">
      <c r="D1254" s="92"/>
      <c r="E1254" s="92"/>
      <c r="F1254" s="93"/>
      <c r="G1254" s="92"/>
      <c r="I1254" s="94"/>
      <c r="J1254" s="94"/>
      <c r="K1254" s="95"/>
      <c r="L1254" s="95"/>
    </row>
    <row r="1255" spans="1:15" ht="21" customHeight="1">
      <c r="O1255" s="193" t="s">
        <v>942</v>
      </c>
    </row>
    <row r="1259" spans="1:15" ht="21" customHeight="1">
      <c r="A1259" s="528" t="s">
        <v>433</v>
      </c>
      <c r="B1259" s="528"/>
      <c r="C1259" s="528"/>
      <c r="D1259" s="528"/>
      <c r="E1259" s="528"/>
      <c r="F1259" s="528"/>
      <c r="G1259" s="528"/>
      <c r="H1259" s="528"/>
      <c r="I1259" s="528"/>
      <c r="J1259" s="528"/>
      <c r="K1259" s="528"/>
      <c r="L1259" s="528"/>
      <c r="M1259" s="528"/>
      <c r="N1259" s="528"/>
    </row>
    <row r="1264" spans="1:15" ht="21" customHeight="1">
      <c r="A1264" s="537">
        <f>入力シート!$G$1</f>
        <v>46061</v>
      </c>
      <c r="B1264" s="538"/>
      <c r="C1264" s="538"/>
      <c r="D1264" s="532" t="s">
        <v>1222</v>
      </c>
      <c r="E1264" s="535"/>
      <c r="F1264" s="535"/>
      <c r="G1264" s="535"/>
      <c r="H1264" s="535"/>
      <c r="I1264" s="535"/>
      <c r="J1264" s="535"/>
      <c r="K1264" s="535"/>
      <c r="L1264" s="184" t="str">
        <f>開票立会人入力シート!B30</f>
        <v>青森県第３区</v>
      </c>
      <c r="M1264" s="184"/>
      <c r="N1264" s="184"/>
      <c r="O1264" s="192" t="s">
        <v>576</v>
      </c>
    </row>
    <row r="1265" spans="1:14" ht="9" customHeight="1">
      <c r="A1265" s="192"/>
      <c r="N1265" s="192"/>
    </row>
    <row r="1266" spans="1:14" ht="21" customHeight="1">
      <c r="A1266" s="192" t="s">
        <v>841</v>
      </c>
      <c r="H1266" s="104"/>
      <c r="J1266" s="104"/>
      <c r="K1266" s="104"/>
    </row>
    <row r="1267" spans="1:14" ht="21" customHeight="1">
      <c r="H1267" s="104"/>
      <c r="J1267" s="104"/>
    </row>
    <row r="1270" spans="1:14" ht="21" customHeight="1">
      <c r="B1270" s="444">
        <f>開票立会人入力シート!F37</f>
        <v>0</v>
      </c>
      <c r="C1270" s="444"/>
      <c r="D1270" s="444"/>
      <c r="E1270" s="444"/>
    </row>
    <row r="1271" spans="1:14" ht="21" customHeight="1">
      <c r="B1271" s="98"/>
      <c r="C1271" s="105"/>
      <c r="D1271" s="105"/>
    </row>
    <row r="1272" spans="1:14" ht="21" customHeight="1">
      <c r="B1272" s="98"/>
      <c r="C1272" s="105"/>
      <c r="D1272" s="105"/>
    </row>
    <row r="1273" spans="1:14" ht="21" customHeight="1">
      <c r="B1273" s="98"/>
      <c r="C1273" s="105"/>
      <c r="D1273" s="105"/>
    </row>
    <row r="1274" spans="1:14" ht="21" customHeight="1">
      <c r="B1274" s="98"/>
      <c r="C1274" s="105"/>
      <c r="D1274" s="105"/>
    </row>
    <row r="1275" spans="1:14" ht="21" customHeight="1">
      <c r="B1275" s="98"/>
      <c r="C1275" s="105"/>
      <c r="D1275" s="105"/>
      <c r="F1275" s="90" t="s">
        <v>408</v>
      </c>
      <c r="H1275" s="184">
        <f>開票立会人入力シート!K37</f>
        <v>0</v>
      </c>
    </row>
    <row r="1276" spans="1:14" ht="21" customHeight="1">
      <c r="B1276" s="98"/>
      <c r="C1276" s="105"/>
      <c r="D1276" s="105"/>
    </row>
    <row r="1277" spans="1:14" ht="21" customHeight="1">
      <c r="B1277" s="98"/>
      <c r="C1277" s="105"/>
      <c r="D1277" s="105"/>
    </row>
    <row r="1278" spans="1:14" ht="21" customHeight="1">
      <c r="B1278" s="98"/>
      <c r="C1278" s="105"/>
      <c r="D1278" s="105"/>
    </row>
    <row r="1279" spans="1:14" ht="21" customHeight="1">
      <c r="B1279" s="98"/>
      <c r="C1279" s="105"/>
      <c r="D1279" s="105"/>
    </row>
    <row r="1280" spans="1:14" ht="21" customHeight="1">
      <c r="B1280" s="98"/>
      <c r="C1280" s="105"/>
      <c r="D1280" s="105"/>
      <c r="F1280" s="90" t="s">
        <v>409</v>
      </c>
      <c r="H1280" s="501">
        <f>開票立会人入力シート!G37</f>
        <v>0</v>
      </c>
      <c r="I1280" s="501"/>
      <c r="J1280" s="501">
        <f>開票立会人入力シート!I37</f>
        <v>0</v>
      </c>
      <c r="K1280" s="501"/>
      <c r="L1280" s="94"/>
    </row>
    <row r="1281" spans="2:15" ht="21" customHeight="1">
      <c r="B1281" s="98"/>
      <c r="C1281" s="105"/>
      <c r="D1281" s="105"/>
    </row>
    <row r="1282" spans="2:15" ht="21" customHeight="1">
      <c r="B1282" s="98"/>
      <c r="C1282" s="105"/>
      <c r="D1282" s="105"/>
    </row>
    <row r="1283" spans="2:15" ht="21" customHeight="1">
      <c r="B1283" s="98"/>
      <c r="C1283" s="105"/>
      <c r="D1283" s="105"/>
    </row>
    <row r="1284" spans="2:15" ht="21" customHeight="1">
      <c r="K1284" s="184"/>
      <c r="L1284" s="184"/>
    </row>
    <row r="1285" spans="2:15" ht="21" customHeight="1">
      <c r="B1285" s="196" t="s">
        <v>413</v>
      </c>
      <c r="D1285" s="101"/>
      <c r="E1285" s="184">
        <f>入力シート!C18</f>
        <v>0</v>
      </c>
      <c r="F1285" s="184"/>
      <c r="G1285" s="184">
        <f>入力シート!C20</f>
        <v>0</v>
      </c>
      <c r="I1285" s="195" t="s">
        <v>390</v>
      </c>
      <c r="J1285" s="192"/>
      <c r="K1285" s="192"/>
      <c r="L1285" s="192"/>
    </row>
    <row r="1286" spans="2:15" ht="21" customHeight="1">
      <c r="B1286" s="192"/>
      <c r="D1286" s="92"/>
      <c r="E1286" s="244"/>
      <c r="F1286" s="239"/>
      <c r="G1286" s="244"/>
      <c r="H1286" s="192"/>
      <c r="I1286" s="192"/>
      <c r="J1286" s="192"/>
      <c r="K1286" s="192"/>
      <c r="L1286" s="192"/>
    </row>
    <row r="1287" spans="2:15" ht="21" customHeight="1">
      <c r="B1287" s="196"/>
      <c r="D1287" s="92"/>
      <c r="E1287" s="244"/>
      <c r="F1287" s="239"/>
      <c r="G1287" s="244"/>
      <c r="H1287" s="184"/>
      <c r="I1287" s="184"/>
      <c r="J1287" s="184"/>
      <c r="K1287" s="184"/>
      <c r="M1287" s="195"/>
    </row>
    <row r="1288" spans="2:15" ht="21" customHeight="1">
      <c r="D1288" s="92"/>
      <c r="E1288" s="92"/>
      <c r="F1288" s="93"/>
      <c r="G1288" s="92"/>
      <c r="I1288" s="94"/>
      <c r="J1288" s="94"/>
      <c r="K1288" s="94"/>
      <c r="L1288" s="94"/>
    </row>
    <row r="1289" spans="2:15" ht="21" customHeight="1">
      <c r="D1289" s="92"/>
      <c r="E1289" s="92"/>
      <c r="F1289" s="93"/>
      <c r="G1289" s="92"/>
      <c r="I1289" s="94"/>
      <c r="J1289" s="94"/>
      <c r="K1289" s="95"/>
      <c r="L1289" s="95"/>
    </row>
    <row r="1290" spans="2:15" ht="21" customHeight="1">
      <c r="D1290" s="92"/>
      <c r="E1290" s="92"/>
      <c r="F1290" s="93"/>
      <c r="G1290" s="92"/>
      <c r="I1290" s="94"/>
      <c r="J1290" s="94"/>
      <c r="K1290" s="95"/>
      <c r="L1290" s="95"/>
    </row>
    <row r="1291" spans="2:15" ht="21" customHeight="1">
      <c r="D1291" s="92"/>
      <c r="E1291" s="92"/>
      <c r="F1291" s="93"/>
      <c r="G1291" s="92"/>
      <c r="I1291" s="94"/>
      <c r="J1291" s="94"/>
      <c r="K1291" s="95"/>
      <c r="L1291" s="95"/>
    </row>
    <row r="1292" spans="2:15" ht="21" customHeight="1">
      <c r="D1292" s="92"/>
      <c r="E1292" s="92"/>
      <c r="F1292" s="93"/>
      <c r="G1292" s="92"/>
      <c r="I1292" s="94"/>
      <c r="J1292" s="94"/>
      <c r="K1292" s="95"/>
      <c r="L1292" s="95"/>
    </row>
    <row r="1293" spans="2:15" ht="21" customHeight="1">
      <c r="O1293" s="193" t="s">
        <v>942</v>
      </c>
    </row>
    <row r="1297" spans="1:15" ht="21" customHeight="1">
      <c r="A1297" s="528" t="s">
        <v>433</v>
      </c>
      <c r="B1297" s="528"/>
      <c r="C1297" s="528"/>
      <c r="D1297" s="528"/>
      <c r="E1297" s="528"/>
      <c r="F1297" s="528"/>
      <c r="G1297" s="528"/>
      <c r="H1297" s="528"/>
      <c r="I1297" s="528"/>
      <c r="J1297" s="528"/>
      <c r="K1297" s="528"/>
      <c r="L1297" s="528"/>
      <c r="M1297" s="528"/>
      <c r="N1297" s="528"/>
    </row>
    <row r="1302" spans="1:15" ht="21" customHeight="1">
      <c r="A1302" s="537">
        <f>入力シート!$G$1</f>
        <v>46061</v>
      </c>
      <c r="B1302" s="538"/>
      <c r="C1302" s="538"/>
      <c r="D1302" s="532" t="s">
        <v>1222</v>
      </c>
      <c r="E1302" s="535"/>
      <c r="F1302" s="535"/>
      <c r="G1302" s="535"/>
      <c r="H1302" s="535"/>
      <c r="I1302" s="535"/>
      <c r="J1302" s="535"/>
      <c r="K1302" s="535"/>
      <c r="L1302" s="184" t="str">
        <f>開票立会人入力シート!B30</f>
        <v>青森県第３区</v>
      </c>
      <c r="M1302" s="184"/>
      <c r="N1302" s="184"/>
      <c r="O1302" s="192" t="s">
        <v>576</v>
      </c>
    </row>
    <row r="1303" spans="1:15" ht="9" customHeight="1">
      <c r="A1303" s="192"/>
      <c r="N1303" s="192"/>
    </row>
    <row r="1304" spans="1:15" ht="21" customHeight="1">
      <c r="A1304" s="192" t="s">
        <v>841</v>
      </c>
      <c r="H1304" s="104"/>
      <c r="J1304" s="104"/>
      <c r="K1304" s="104"/>
    </row>
    <row r="1305" spans="1:15" ht="21" customHeight="1">
      <c r="H1305" s="104"/>
      <c r="J1305" s="104"/>
    </row>
    <row r="1308" spans="1:15" ht="21" customHeight="1">
      <c r="B1308" s="444">
        <f>開票立会人入力シート!F38</f>
        <v>0</v>
      </c>
      <c r="C1308" s="444"/>
      <c r="D1308" s="444"/>
      <c r="E1308" s="444"/>
    </row>
    <row r="1309" spans="1:15" ht="21" customHeight="1">
      <c r="B1309" s="98"/>
      <c r="C1309" s="105"/>
      <c r="D1309" s="105"/>
    </row>
    <row r="1310" spans="1:15" ht="21" customHeight="1">
      <c r="B1310" s="98"/>
      <c r="C1310" s="105"/>
      <c r="D1310" s="105"/>
    </row>
    <row r="1311" spans="1:15" ht="21" customHeight="1">
      <c r="B1311" s="98"/>
      <c r="C1311" s="105"/>
      <c r="D1311" s="105"/>
    </row>
    <row r="1312" spans="1:15" ht="21" customHeight="1">
      <c r="B1312" s="98"/>
      <c r="C1312" s="105"/>
      <c r="D1312" s="105"/>
    </row>
    <row r="1313" spans="2:13" ht="21" customHeight="1">
      <c r="B1313" s="98"/>
      <c r="C1313" s="105"/>
      <c r="D1313" s="105"/>
      <c r="F1313" s="90" t="s">
        <v>408</v>
      </c>
      <c r="H1313" s="184">
        <f>開票立会人入力シート!K38</f>
        <v>0</v>
      </c>
    </row>
    <row r="1314" spans="2:13" ht="21" customHeight="1">
      <c r="B1314" s="98"/>
      <c r="C1314" s="105"/>
      <c r="D1314" s="105"/>
    </row>
    <row r="1315" spans="2:13" ht="21" customHeight="1">
      <c r="B1315" s="98"/>
      <c r="C1315" s="105"/>
      <c r="D1315" s="105"/>
    </row>
    <row r="1316" spans="2:13" ht="21" customHeight="1">
      <c r="B1316" s="98"/>
      <c r="C1316" s="105"/>
      <c r="D1316" s="105"/>
    </row>
    <row r="1317" spans="2:13" ht="21" customHeight="1">
      <c r="B1317" s="98"/>
      <c r="C1317" s="105"/>
      <c r="D1317" s="105"/>
    </row>
    <row r="1318" spans="2:13" ht="21" customHeight="1">
      <c r="B1318" s="98"/>
      <c r="C1318" s="105"/>
      <c r="D1318" s="105"/>
      <c r="F1318" s="90" t="s">
        <v>409</v>
      </c>
      <c r="H1318" s="501">
        <f>開票立会人入力シート!G38</f>
        <v>0</v>
      </c>
      <c r="I1318" s="501"/>
      <c r="J1318" s="501">
        <f>開票立会人入力シート!I38</f>
        <v>0</v>
      </c>
      <c r="K1318" s="501"/>
      <c r="L1318" s="94"/>
    </row>
    <row r="1319" spans="2:13" ht="21" customHeight="1">
      <c r="B1319" s="98"/>
      <c r="C1319" s="105"/>
      <c r="D1319" s="105"/>
    </row>
    <row r="1320" spans="2:13" ht="21" customHeight="1">
      <c r="B1320" s="98"/>
      <c r="C1320" s="105"/>
      <c r="D1320" s="105"/>
    </row>
    <row r="1321" spans="2:13" ht="21" customHeight="1">
      <c r="B1321" s="98"/>
      <c r="C1321" s="105"/>
      <c r="D1321" s="105"/>
    </row>
    <row r="1322" spans="2:13" ht="21" customHeight="1">
      <c r="K1322" s="184"/>
      <c r="L1322" s="184"/>
    </row>
    <row r="1323" spans="2:13" ht="21" customHeight="1">
      <c r="B1323" s="196" t="s">
        <v>413</v>
      </c>
      <c r="D1323" s="101"/>
      <c r="E1323" s="184">
        <f>入力シート!C18</f>
        <v>0</v>
      </c>
      <c r="F1323" s="184"/>
      <c r="G1323" s="184">
        <f>入力シート!C20</f>
        <v>0</v>
      </c>
      <c r="I1323" s="195" t="s">
        <v>390</v>
      </c>
      <c r="J1323" s="192"/>
      <c r="K1323" s="192"/>
      <c r="L1323" s="192"/>
    </row>
    <row r="1324" spans="2:13" ht="21" customHeight="1">
      <c r="B1324" s="192"/>
      <c r="D1324" s="92"/>
      <c r="E1324" s="244"/>
      <c r="F1324" s="239"/>
      <c r="G1324" s="244"/>
      <c r="H1324" s="192"/>
      <c r="I1324" s="192"/>
      <c r="J1324" s="192"/>
      <c r="K1324" s="192"/>
      <c r="L1324" s="192"/>
    </row>
    <row r="1325" spans="2:13" ht="21" customHeight="1">
      <c r="B1325" s="196"/>
      <c r="D1325" s="92"/>
      <c r="E1325" s="244"/>
      <c r="F1325" s="239"/>
      <c r="G1325" s="244"/>
      <c r="H1325" s="184"/>
      <c r="I1325" s="184"/>
      <c r="J1325" s="184"/>
      <c r="K1325" s="184"/>
      <c r="M1325" s="195"/>
    </row>
    <row r="1326" spans="2:13" ht="21" customHeight="1">
      <c r="D1326" s="92"/>
      <c r="E1326" s="92"/>
      <c r="F1326" s="93"/>
      <c r="G1326" s="92"/>
      <c r="I1326" s="94"/>
      <c r="J1326" s="94"/>
      <c r="K1326" s="94"/>
      <c r="L1326" s="94"/>
    </row>
    <row r="1327" spans="2:13" ht="21" customHeight="1">
      <c r="D1327" s="92"/>
      <c r="E1327" s="92"/>
      <c r="F1327" s="93"/>
      <c r="G1327" s="92"/>
      <c r="I1327" s="94"/>
      <c r="J1327" s="94"/>
      <c r="K1327" s="95"/>
      <c r="L1327" s="95"/>
    </row>
    <row r="1328" spans="2:13" ht="21" customHeight="1">
      <c r="D1328" s="92"/>
      <c r="E1328" s="92"/>
      <c r="F1328" s="93"/>
      <c r="G1328" s="92"/>
      <c r="I1328" s="94"/>
      <c r="J1328" s="94"/>
      <c r="K1328" s="95"/>
      <c r="L1328" s="95"/>
    </row>
    <row r="1329" spans="1:15" ht="21" customHeight="1">
      <c r="D1329" s="92"/>
      <c r="E1329" s="92"/>
      <c r="F1329" s="93"/>
      <c r="G1329" s="92"/>
      <c r="I1329" s="94"/>
      <c r="J1329" s="94"/>
      <c r="K1329" s="95"/>
      <c r="L1329" s="95"/>
    </row>
    <row r="1330" spans="1:15" ht="21" customHeight="1">
      <c r="D1330" s="92"/>
      <c r="E1330" s="92"/>
      <c r="F1330" s="93"/>
      <c r="G1330" s="92"/>
      <c r="I1330" s="94"/>
      <c r="J1330" s="94"/>
      <c r="K1330" s="95"/>
      <c r="L1330" s="95"/>
    </row>
    <row r="1331" spans="1:15" ht="21" customHeight="1">
      <c r="O1331" s="193" t="s">
        <v>942</v>
      </c>
    </row>
    <row r="1335" spans="1:15" ht="21" customHeight="1">
      <c r="A1335" s="528" t="s">
        <v>433</v>
      </c>
      <c r="B1335" s="528"/>
      <c r="C1335" s="528"/>
      <c r="D1335" s="528"/>
      <c r="E1335" s="528"/>
      <c r="F1335" s="528"/>
      <c r="G1335" s="528"/>
      <c r="H1335" s="528"/>
      <c r="I1335" s="528"/>
      <c r="J1335" s="528"/>
      <c r="K1335" s="528"/>
      <c r="L1335" s="528"/>
      <c r="M1335" s="528"/>
      <c r="N1335" s="528"/>
    </row>
    <row r="1340" spans="1:15" ht="21" customHeight="1">
      <c r="A1340" s="537">
        <f>入力シート!$G$1</f>
        <v>46061</v>
      </c>
      <c r="B1340" s="538"/>
      <c r="C1340" s="538"/>
      <c r="D1340" s="532" t="s">
        <v>1222</v>
      </c>
      <c r="E1340" s="535"/>
      <c r="F1340" s="535"/>
      <c r="G1340" s="535"/>
      <c r="H1340" s="535"/>
      <c r="I1340" s="535"/>
      <c r="J1340" s="535"/>
      <c r="K1340" s="535"/>
      <c r="L1340" s="184" t="str">
        <f>開票立会人入力シート!B30</f>
        <v>青森県第３区</v>
      </c>
      <c r="M1340" s="184"/>
      <c r="N1340" s="184"/>
      <c r="O1340" s="192" t="s">
        <v>576</v>
      </c>
    </row>
    <row r="1341" spans="1:15" ht="9" customHeight="1">
      <c r="A1341" s="192"/>
      <c r="N1341" s="192"/>
    </row>
    <row r="1342" spans="1:15" ht="21" customHeight="1">
      <c r="A1342" s="192" t="s">
        <v>841</v>
      </c>
      <c r="H1342" s="104"/>
      <c r="J1342" s="104"/>
      <c r="K1342" s="104"/>
    </row>
    <row r="1343" spans="1:15" ht="21" customHeight="1">
      <c r="H1343" s="104"/>
      <c r="J1343" s="104"/>
    </row>
    <row r="1346" spans="2:12" ht="21" customHeight="1">
      <c r="B1346" s="444">
        <f>開票立会人入力シート!F39</f>
        <v>0</v>
      </c>
      <c r="C1346" s="444"/>
      <c r="D1346" s="444"/>
      <c r="E1346" s="444"/>
    </row>
    <row r="1347" spans="2:12" ht="21" customHeight="1">
      <c r="B1347" s="98"/>
      <c r="C1347" s="105"/>
      <c r="D1347" s="105"/>
    </row>
    <row r="1348" spans="2:12" ht="21" customHeight="1">
      <c r="B1348" s="98"/>
      <c r="C1348" s="105"/>
      <c r="D1348" s="105"/>
    </row>
    <row r="1349" spans="2:12" ht="21" customHeight="1">
      <c r="B1349" s="98"/>
      <c r="C1349" s="105"/>
      <c r="D1349" s="105"/>
    </row>
    <row r="1350" spans="2:12" ht="21" customHeight="1">
      <c r="B1350" s="98"/>
      <c r="C1350" s="105"/>
      <c r="D1350" s="105"/>
    </row>
    <row r="1351" spans="2:12" ht="21" customHeight="1">
      <c r="B1351" s="98"/>
      <c r="C1351" s="105"/>
      <c r="D1351" s="105"/>
      <c r="F1351" s="90" t="s">
        <v>408</v>
      </c>
      <c r="H1351" s="184">
        <f>開票立会人入力シート!K39</f>
        <v>0</v>
      </c>
    </row>
    <row r="1352" spans="2:12" ht="21" customHeight="1">
      <c r="B1352" s="98"/>
      <c r="C1352" s="105"/>
      <c r="D1352" s="105"/>
    </row>
    <row r="1353" spans="2:12" ht="21" customHeight="1">
      <c r="B1353" s="98"/>
      <c r="C1353" s="105"/>
      <c r="D1353" s="105"/>
    </row>
    <row r="1354" spans="2:12" ht="21" customHeight="1">
      <c r="B1354" s="98"/>
      <c r="C1354" s="105"/>
      <c r="D1354" s="105"/>
    </row>
    <row r="1355" spans="2:12" ht="21" customHeight="1">
      <c r="B1355" s="98"/>
      <c r="C1355" s="105"/>
      <c r="D1355" s="105"/>
    </row>
    <row r="1356" spans="2:12" ht="21" customHeight="1">
      <c r="B1356" s="98"/>
      <c r="C1356" s="105"/>
      <c r="D1356" s="105"/>
      <c r="F1356" s="90" t="s">
        <v>409</v>
      </c>
      <c r="H1356" s="501">
        <f>開票立会人入力シート!G39</f>
        <v>0</v>
      </c>
      <c r="I1356" s="501"/>
      <c r="J1356" s="501">
        <f>開票立会人入力シート!I39</f>
        <v>0</v>
      </c>
      <c r="K1356" s="501"/>
      <c r="L1356" s="94"/>
    </row>
    <row r="1357" spans="2:12" ht="21" customHeight="1">
      <c r="B1357" s="98"/>
      <c r="C1357" s="105"/>
      <c r="D1357" s="105"/>
    </row>
    <row r="1358" spans="2:12" ht="21" customHeight="1">
      <c r="B1358" s="98"/>
      <c r="C1358" s="105"/>
      <c r="D1358" s="105"/>
    </row>
    <row r="1359" spans="2:12" ht="21" customHeight="1">
      <c r="B1359" s="98"/>
      <c r="C1359" s="105"/>
      <c r="D1359" s="105"/>
    </row>
    <row r="1360" spans="2:12" ht="21" customHeight="1">
      <c r="K1360" s="184"/>
      <c r="L1360" s="184"/>
    </row>
    <row r="1361" spans="1:15" ht="21" customHeight="1">
      <c r="B1361" s="196" t="s">
        <v>413</v>
      </c>
      <c r="D1361" s="101"/>
      <c r="E1361" s="184">
        <f>入力シート!C18</f>
        <v>0</v>
      </c>
      <c r="F1361" s="184"/>
      <c r="G1361" s="184">
        <f>入力シート!C20</f>
        <v>0</v>
      </c>
      <c r="I1361" s="195" t="s">
        <v>390</v>
      </c>
      <c r="J1361" s="192"/>
      <c r="K1361" s="192"/>
      <c r="L1361" s="192"/>
    </row>
    <row r="1362" spans="1:15" ht="21" customHeight="1">
      <c r="B1362" s="192"/>
      <c r="D1362" s="92"/>
      <c r="E1362" s="244"/>
      <c r="F1362" s="239"/>
      <c r="G1362" s="244"/>
      <c r="H1362" s="192"/>
      <c r="I1362" s="192"/>
      <c r="J1362" s="192"/>
      <c r="K1362" s="192"/>
      <c r="L1362" s="192"/>
    </row>
    <row r="1363" spans="1:15" ht="21" customHeight="1">
      <c r="B1363" s="196"/>
      <c r="D1363" s="92"/>
      <c r="E1363" s="244"/>
      <c r="F1363" s="239"/>
      <c r="G1363" s="244"/>
      <c r="H1363" s="184"/>
      <c r="I1363" s="184"/>
      <c r="J1363" s="184"/>
      <c r="K1363" s="184"/>
      <c r="M1363" s="195"/>
    </row>
    <row r="1364" spans="1:15" ht="21" customHeight="1">
      <c r="D1364" s="92"/>
      <c r="E1364" s="92"/>
      <c r="F1364" s="93"/>
      <c r="G1364" s="92"/>
      <c r="I1364" s="94"/>
      <c r="J1364" s="94"/>
      <c r="K1364" s="94"/>
      <c r="L1364" s="94"/>
    </row>
    <row r="1365" spans="1:15" ht="21" customHeight="1">
      <c r="D1365" s="92"/>
      <c r="E1365" s="92"/>
      <c r="F1365" s="93"/>
      <c r="G1365" s="92"/>
      <c r="I1365" s="94"/>
      <c r="J1365" s="94"/>
      <c r="K1365" s="95"/>
      <c r="L1365" s="95"/>
    </row>
    <row r="1366" spans="1:15" ht="21" customHeight="1">
      <c r="D1366" s="92"/>
      <c r="E1366" s="92"/>
      <c r="F1366" s="93"/>
      <c r="G1366" s="92"/>
      <c r="I1366" s="94"/>
      <c r="J1366" s="94"/>
      <c r="K1366" s="95"/>
      <c r="L1366" s="95"/>
    </row>
    <row r="1367" spans="1:15" ht="21" customHeight="1">
      <c r="D1367" s="92"/>
      <c r="E1367" s="92"/>
      <c r="F1367" s="93"/>
      <c r="G1367" s="92"/>
      <c r="I1367" s="94"/>
      <c r="J1367" s="94"/>
      <c r="K1367" s="95"/>
      <c r="L1367" s="95"/>
    </row>
    <row r="1368" spans="1:15" ht="21" customHeight="1">
      <c r="D1368" s="92"/>
      <c r="E1368" s="92"/>
      <c r="F1368" s="93"/>
      <c r="G1368" s="92"/>
      <c r="I1368" s="94"/>
      <c r="J1368" s="94"/>
      <c r="K1368" s="95"/>
      <c r="L1368" s="95"/>
    </row>
    <row r="1369" spans="1:15" ht="21" customHeight="1">
      <c r="O1369" s="193" t="s">
        <v>942</v>
      </c>
    </row>
    <row r="1373" spans="1:15" ht="21" customHeight="1">
      <c r="A1373" s="528" t="s">
        <v>433</v>
      </c>
      <c r="B1373" s="528"/>
      <c r="C1373" s="528"/>
      <c r="D1373" s="528"/>
      <c r="E1373" s="528"/>
      <c r="F1373" s="528"/>
      <c r="G1373" s="528"/>
      <c r="H1373" s="528"/>
      <c r="I1373" s="528"/>
      <c r="J1373" s="528"/>
      <c r="K1373" s="528"/>
      <c r="L1373" s="528"/>
      <c r="M1373" s="528"/>
      <c r="N1373" s="528"/>
    </row>
    <row r="1378" spans="1:15" ht="21" customHeight="1">
      <c r="A1378" s="537">
        <f>入力シート!$G$1</f>
        <v>46061</v>
      </c>
      <c r="B1378" s="538"/>
      <c r="C1378" s="538"/>
      <c r="D1378" s="532" t="s">
        <v>1222</v>
      </c>
      <c r="E1378" s="535"/>
      <c r="F1378" s="535"/>
      <c r="G1378" s="535"/>
      <c r="H1378" s="535"/>
      <c r="I1378" s="535"/>
      <c r="J1378" s="535"/>
      <c r="K1378" s="535"/>
      <c r="L1378" s="184" t="str">
        <f>開票立会人入力シート!B30</f>
        <v>青森県第３区</v>
      </c>
      <c r="M1378" s="184"/>
      <c r="N1378" s="184"/>
      <c r="O1378" s="192" t="s">
        <v>576</v>
      </c>
    </row>
    <row r="1379" spans="1:15" ht="9" customHeight="1">
      <c r="A1379" s="192"/>
      <c r="N1379" s="192"/>
    </row>
    <row r="1380" spans="1:15" ht="21" customHeight="1">
      <c r="A1380" s="192" t="s">
        <v>841</v>
      </c>
      <c r="H1380" s="104"/>
      <c r="J1380" s="104"/>
      <c r="K1380" s="104"/>
    </row>
    <row r="1381" spans="1:15" ht="21" customHeight="1">
      <c r="H1381" s="104"/>
      <c r="J1381" s="104"/>
    </row>
    <row r="1384" spans="1:15" ht="21" customHeight="1">
      <c r="B1384" s="444">
        <f>開票立会人入力シート!F40</f>
        <v>0</v>
      </c>
      <c r="C1384" s="444"/>
      <c r="D1384" s="444"/>
      <c r="E1384" s="444"/>
    </row>
    <row r="1385" spans="1:15" ht="21" customHeight="1">
      <c r="B1385" s="98"/>
      <c r="C1385" s="105"/>
      <c r="D1385" s="105"/>
    </row>
    <row r="1386" spans="1:15" ht="21" customHeight="1">
      <c r="B1386" s="98"/>
      <c r="C1386" s="105"/>
      <c r="D1386" s="105"/>
    </row>
    <row r="1387" spans="1:15" ht="21" customHeight="1">
      <c r="B1387" s="98"/>
      <c r="C1387" s="105"/>
      <c r="D1387" s="105"/>
    </row>
    <row r="1388" spans="1:15" ht="21" customHeight="1">
      <c r="B1388" s="98"/>
      <c r="C1388" s="105"/>
      <c r="D1388" s="105"/>
    </row>
    <row r="1389" spans="1:15" ht="21" customHeight="1">
      <c r="B1389" s="98"/>
      <c r="C1389" s="105"/>
      <c r="D1389" s="105"/>
      <c r="F1389" s="90" t="s">
        <v>408</v>
      </c>
      <c r="H1389" s="184">
        <f>開票立会人入力シート!K40</f>
        <v>0</v>
      </c>
    </row>
    <row r="1390" spans="1:15" ht="21" customHeight="1">
      <c r="B1390" s="98"/>
      <c r="C1390" s="105"/>
      <c r="D1390" s="105"/>
    </row>
    <row r="1391" spans="1:15" ht="21" customHeight="1">
      <c r="B1391" s="98"/>
      <c r="C1391" s="105"/>
      <c r="D1391" s="105"/>
    </row>
    <row r="1392" spans="1:15" ht="21" customHeight="1">
      <c r="B1392" s="98"/>
      <c r="C1392" s="105"/>
      <c r="D1392" s="105"/>
    </row>
    <row r="1393" spans="2:15" ht="21" customHeight="1">
      <c r="B1393" s="98"/>
      <c r="C1393" s="105"/>
      <c r="D1393" s="105"/>
    </row>
    <row r="1394" spans="2:15" ht="21" customHeight="1">
      <c r="B1394" s="98"/>
      <c r="C1394" s="105"/>
      <c r="D1394" s="105"/>
      <c r="F1394" s="90" t="s">
        <v>409</v>
      </c>
      <c r="H1394" s="501">
        <f>開票立会人入力シート!G40</f>
        <v>0</v>
      </c>
      <c r="I1394" s="501"/>
      <c r="J1394" s="501">
        <f>開票立会人入力シート!I40</f>
        <v>0</v>
      </c>
      <c r="K1394" s="501"/>
      <c r="L1394" s="94"/>
    </row>
    <row r="1395" spans="2:15" ht="21" customHeight="1">
      <c r="B1395" s="98"/>
      <c r="C1395" s="105"/>
      <c r="D1395" s="105"/>
    </row>
    <row r="1396" spans="2:15" ht="21" customHeight="1">
      <c r="B1396" s="98"/>
      <c r="C1396" s="105"/>
      <c r="D1396" s="105"/>
    </row>
    <row r="1397" spans="2:15" ht="21" customHeight="1">
      <c r="B1397" s="98"/>
      <c r="C1397" s="105"/>
      <c r="D1397" s="105"/>
    </row>
    <row r="1398" spans="2:15" ht="21" customHeight="1">
      <c r="K1398" s="184"/>
      <c r="L1398" s="184"/>
    </row>
    <row r="1399" spans="2:15" ht="21" customHeight="1">
      <c r="B1399" s="196" t="s">
        <v>413</v>
      </c>
      <c r="D1399" s="101"/>
      <c r="E1399" s="184">
        <f>入力シート!C18</f>
        <v>0</v>
      </c>
      <c r="F1399" s="184"/>
      <c r="G1399" s="184">
        <f>入力シート!C20</f>
        <v>0</v>
      </c>
      <c r="I1399" s="195" t="s">
        <v>390</v>
      </c>
      <c r="J1399" s="192"/>
      <c r="K1399" s="192"/>
      <c r="L1399" s="192"/>
    </row>
    <row r="1400" spans="2:15" ht="21" customHeight="1">
      <c r="B1400" s="192"/>
      <c r="D1400" s="92"/>
      <c r="E1400" s="244"/>
      <c r="F1400" s="239"/>
      <c r="G1400" s="244"/>
      <c r="H1400" s="192"/>
      <c r="I1400" s="192"/>
      <c r="J1400" s="192"/>
      <c r="K1400" s="192"/>
      <c r="L1400" s="192"/>
    </row>
    <row r="1401" spans="2:15" ht="21" customHeight="1">
      <c r="B1401" s="196"/>
      <c r="D1401" s="92"/>
      <c r="E1401" s="244"/>
      <c r="F1401" s="239"/>
      <c r="G1401" s="244"/>
      <c r="H1401" s="184"/>
      <c r="I1401" s="184"/>
      <c r="J1401" s="184"/>
      <c r="K1401" s="184"/>
      <c r="M1401" s="195"/>
    </row>
    <row r="1402" spans="2:15" ht="21" customHeight="1">
      <c r="D1402" s="92"/>
      <c r="E1402" s="92"/>
      <c r="F1402" s="93"/>
      <c r="G1402" s="92"/>
      <c r="I1402" s="94"/>
      <c r="J1402" s="94"/>
      <c r="K1402" s="94"/>
      <c r="L1402" s="94"/>
    </row>
    <row r="1403" spans="2:15" ht="21" customHeight="1">
      <c r="D1403" s="92"/>
      <c r="E1403" s="92"/>
      <c r="F1403" s="93"/>
      <c r="G1403" s="92"/>
      <c r="I1403" s="94"/>
      <c r="J1403" s="94"/>
      <c r="K1403" s="95"/>
      <c r="L1403" s="95"/>
    </row>
    <row r="1404" spans="2:15" ht="21" customHeight="1">
      <c r="D1404" s="92"/>
      <c r="E1404" s="92"/>
      <c r="F1404" s="93"/>
      <c r="G1404" s="92"/>
      <c r="I1404" s="94"/>
      <c r="J1404" s="94"/>
      <c r="K1404" s="95"/>
      <c r="L1404" s="95"/>
    </row>
    <row r="1405" spans="2:15" ht="21" customHeight="1">
      <c r="D1405" s="92"/>
      <c r="E1405" s="92"/>
      <c r="F1405" s="93"/>
      <c r="G1405" s="92"/>
      <c r="I1405" s="94"/>
      <c r="J1405" s="94"/>
      <c r="K1405" s="95"/>
      <c r="L1405" s="95"/>
    </row>
    <row r="1406" spans="2:15" ht="21" customHeight="1">
      <c r="D1406" s="92"/>
      <c r="E1406" s="92"/>
      <c r="F1406" s="93"/>
      <c r="G1406" s="92"/>
      <c r="I1406" s="94"/>
      <c r="J1406" s="94"/>
      <c r="K1406" s="95"/>
      <c r="L1406" s="95"/>
    </row>
    <row r="1407" spans="2:15" ht="21" customHeight="1">
      <c r="O1407" s="193" t="s">
        <v>942</v>
      </c>
    </row>
    <row r="1411" spans="1:15" ht="21" customHeight="1">
      <c r="A1411" s="528" t="s">
        <v>433</v>
      </c>
      <c r="B1411" s="528"/>
      <c r="C1411" s="528"/>
      <c r="D1411" s="528"/>
      <c r="E1411" s="528"/>
      <c r="F1411" s="528"/>
      <c r="G1411" s="528"/>
      <c r="H1411" s="528"/>
      <c r="I1411" s="528"/>
      <c r="J1411" s="528"/>
      <c r="K1411" s="528"/>
      <c r="L1411" s="528"/>
      <c r="M1411" s="528"/>
      <c r="N1411" s="528"/>
    </row>
    <row r="1416" spans="1:15" ht="21" customHeight="1">
      <c r="A1416" s="537">
        <f>入力シート!$G$1</f>
        <v>46061</v>
      </c>
      <c r="B1416" s="538"/>
      <c r="C1416" s="538"/>
      <c r="D1416" s="532" t="s">
        <v>1222</v>
      </c>
      <c r="E1416" s="535"/>
      <c r="F1416" s="535"/>
      <c r="G1416" s="535"/>
      <c r="H1416" s="535"/>
      <c r="I1416" s="535"/>
      <c r="J1416" s="535"/>
      <c r="K1416" s="535"/>
      <c r="L1416" s="184" t="str">
        <f>開票立会人入力シート!B30</f>
        <v>青森県第３区</v>
      </c>
      <c r="M1416" s="184"/>
      <c r="N1416" s="184"/>
      <c r="O1416" s="192" t="s">
        <v>576</v>
      </c>
    </row>
    <row r="1417" spans="1:15" ht="9" customHeight="1">
      <c r="A1417" s="192"/>
      <c r="N1417" s="192"/>
    </row>
    <row r="1418" spans="1:15" ht="21" customHeight="1">
      <c r="A1418" s="192" t="s">
        <v>841</v>
      </c>
      <c r="H1418" s="104"/>
      <c r="J1418" s="104"/>
      <c r="K1418" s="104"/>
    </row>
    <row r="1419" spans="1:15" ht="21" customHeight="1">
      <c r="H1419" s="104"/>
      <c r="J1419" s="104"/>
    </row>
    <row r="1422" spans="1:15" ht="21" customHeight="1">
      <c r="B1422" s="444">
        <f>開票立会人入力シート!F41</f>
        <v>0</v>
      </c>
      <c r="C1422" s="444"/>
      <c r="D1422" s="444"/>
      <c r="E1422" s="444"/>
    </row>
    <row r="1423" spans="1:15" ht="21" customHeight="1">
      <c r="B1423" s="98"/>
      <c r="C1423" s="105"/>
      <c r="D1423" s="105"/>
    </row>
    <row r="1424" spans="1:15" ht="21" customHeight="1">
      <c r="B1424" s="98"/>
      <c r="C1424" s="105"/>
      <c r="D1424" s="105"/>
    </row>
    <row r="1425" spans="2:13" ht="21" customHeight="1">
      <c r="B1425" s="98"/>
      <c r="C1425" s="105"/>
      <c r="D1425" s="105"/>
    </row>
    <row r="1426" spans="2:13" ht="21" customHeight="1">
      <c r="B1426" s="98"/>
      <c r="C1426" s="105"/>
      <c r="D1426" s="105"/>
    </row>
    <row r="1427" spans="2:13" ht="21" customHeight="1">
      <c r="B1427" s="98"/>
      <c r="C1427" s="105"/>
      <c r="D1427" s="105"/>
      <c r="F1427" s="90" t="s">
        <v>408</v>
      </c>
      <c r="H1427" s="184">
        <f>開票立会人入力シート!K41</f>
        <v>0</v>
      </c>
    </row>
    <row r="1428" spans="2:13" ht="21" customHeight="1">
      <c r="B1428" s="98"/>
      <c r="C1428" s="105"/>
      <c r="D1428" s="105"/>
    </row>
    <row r="1429" spans="2:13" ht="21" customHeight="1">
      <c r="B1429" s="98"/>
      <c r="C1429" s="105"/>
      <c r="D1429" s="105"/>
    </row>
    <row r="1430" spans="2:13" ht="21" customHeight="1">
      <c r="B1430" s="98"/>
      <c r="C1430" s="105"/>
      <c r="D1430" s="105"/>
    </row>
    <row r="1431" spans="2:13" ht="21" customHeight="1">
      <c r="B1431" s="98"/>
      <c r="C1431" s="105"/>
      <c r="D1431" s="105"/>
    </row>
    <row r="1432" spans="2:13" ht="21" customHeight="1">
      <c r="B1432" s="98"/>
      <c r="C1432" s="105"/>
      <c r="D1432" s="105"/>
      <c r="F1432" s="90" t="s">
        <v>409</v>
      </c>
      <c r="H1432" s="501">
        <f>開票立会人入力シート!G41</f>
        <v>0</v>
      </c>
      <c r="I1432" s="501"/>
      <c r="J1432" s="501">
        <f>開票立会人入力シート!I41</f>
        <v>0</v>
      </c>
      <c r="K1432" s="501"/>
      <c r="L1432" s="94"/>
    </row>
    <row r="1433" spans="2:13" ht="21" customHeight="1">
      <c r="B1433" s="98"/>
      <c r="C1433" s="105"/>
      <c r="D1433" s="105"/>
    </row>
    <row r="1434" spans="2:13" ht="21" customHeight="1">
      <c r="B1434" s="98"/>
      <c r="C1434" s="105"/>
      <c r="D1434" s="105"/>
    </row>
    <row r="1435" spans="2:13" ht="21" customHeight="1">
      <c r="B1435" s="98"/>
      <c r="C1435" s="105"/>
      <c r="D1435" s="105"/>
    </row>
    <row r="1436" spans="2:13" ht="21" customHeight="1">
      <c r="K1436" s="184"/>
      <c r="L1436" s="184"/>
    </row>
    <row r="1437" spans="2:13" ht="21" customHeight="1">
      <c r="B1437" s="196" t="s">
        <v>413</v>
      </c>
      <c r="D1437" s="101"/>
      <c r="E1437" s="184">
        <f>入力シート!C18</f>
        <v>0</v>
      </c>
      <c r="F1437" s="184"/>
      <c r="G1437" s="184">
        <f>入力シート!C20</f>
        <v>0</v>
      </c>
      <c r="I1437" s="195" t="s">
        <v>390</v>
      </c>
      <c r="J1437" s="192"/>
      <c r="K1437" s="192"/>
      <c r="L1437" s="192"/>
    </row>
    <row r="1438" spans="2:13" ht="21" customHeight="1">
      <c r="B1438" s="192"/>
      <c r="D1438" s="92"/>
      <c r="E1438" s="244"/>
      <c r="F1438" s="239"/>
      <c r="G1438" s="244"/>
      <c r="H1438" s="192"/>
      <c r="I1438" s="192"/>
      <c r="J1438" s="192"/>
      <c r="K1438" s="192"/>
      <c r="L1438" s="192"/>
    </row>
    <row r="1439" spans="2:13" ht="21" customHeight="1">
      <c r="B1439" s="196"/>
      <c r="D1439" s="92"/>
      <c r="E1439" s="244"/>
      <c r="F1439" s="239"/>
      <c r="G1439" s="244"/>
      <c r="H1439" s="184"/>
      <c r="I1439" s="184"/>
      <c r="J1439" s="184"/>
      <c r="K1439" s="184"/>
      <c r="M1439" s="195"/>
    </row>
    <row r="1440" spans="2:13" ht="21" customHeight="1">
      <c r="D1440" s="92"/>
      <c r="E1440" s="92"/>
      <c r="F1440" s="93"/>
      <c r="G1440" s="92"/>
      <c r="I1440" s="94"/>
      <c r="J1440" s="94"/>
      <c r="K1440" s="94"/>
      <c r="L1440" s="94"/>
    </row>
    <row r="1441" spans="1:15" ht="21" customHeight="1">
      <c r="D1441" s="92"/>
      <c r="E1441" s="92"/>
      <c r="F1441" s="93"/>
      <c r="G1441" s="92"/>
      <c r="I1441" s="94"/>
      <c r="J1441" s="94"/>
      <c r="K1441" s="95"/>
      <c r="L1441" s="95"/>
    </row>
    <row r="1442" spans="1:15" ht="21" customHeight="1">
      <c r="D1442" s="92"/>
      <c r="E1442" s="92"/>
      <c r="F1442" s="93"/>
      <c r="G1442" s="92"/>
      <c r="I1442" s="94"/>
      <c r="J1442" s="94"/>
      <c r="K1442" s="95"/>
      <c r="L1442" s="95"/>
    </row>
    <row r="1443" spans="1:15" ht="21" customHeight="1">
      <c r="D1443" s="92"/>
      <c r="E1443" s="92"/>
      <c r="F1443" s="93"/>
      <c r="G1443" s="92"/>
      <c r="I1443" s="94"/>
      <c r="J1443" s="94"/>
      <c r="K1443" s="95"/>
      <c r="L1443" s="95"/>
    </row>
    <row r="1444" spans="1:15" ht="21" customHeight="1">
      <c r="D1444" s="92"/>
      <c r="E1444" s="92"/>
      <c r="F1444" s="93"/>
      <c r="G1444" s="92"/>
      <c r="I1444" s="94"/>
      <c r="J1444" s="94"/>
      <c r="K1444" s="95"/>
      <c r="L1444" s="95"/>
    </row>
    <row r="1445" spans="1:15" ht="21" customHeight="1">
      <c r="O1445" s="193" t="s">
        <v>942</v>
      </c>
    </row>
    <row r="1449" spans="1:15" ht="21" customHeight="1">
      <c r="A1449" s="528" t="s">
        <v>433</v>
      </c>
      <c r="B1449" s="528"/>
      <c r="C1449" s="528"/>
      <c r="D1449" s="528"/>
      <c r="E1449" s="528"/>
      <c r="F1449" s="528"/>
      <c r="G1449" s="528"/>
      <c r="H1449" s="528"/>
      <c r="I1449" s="528"/>
      <c r="J1449" s="528"/>
      <c r="K1449" s="528"/>
      <c r="L1449" s="528"/>
      <c r="M1449" s="528"/>
      <c r="N1449" s="528"/>
    </row>
    <row r="1454" spans="1:15" ht="21" customHeight="1">
      <c r="A1454" s="537">
        <f>入力シート!$G$1</f>
        <v>46061</v>
      </c>
      <c r="B1454" s="538"/>
      <c r="C1454" s="538"/>
      <c r="D1454" s="532" t="s">
        <v>1222</v>
      </c>
      <c r="E1454" s="535"/>
      <c r="F1454" s="535"/>
      <c r="G1454" s="535"/>
      <c r="H1454" s="535"/>
      <c r="I1454" s="535"/>
      <c r="J1454" s="535"/>
      <c r="K1454" s="535"/>
      <c r="L1454" s="184" t="str">
        <f>開票立会人入力シート!B30</f>
        <v>青森県第３区</v>
      </c>
      <c r="M1454" s="184"/>
      <c r="N1454" s="184"/>
      <c r="O1454" s="192" t="s">
        <v>576</v>
      </c>
    </row>
    <row r="1455" spans="1:15" ht="9" customHeight="1">
      <c r="A1455" s="192"/>
      <c r="N1455" s="192"/>
    </row>
    <row r="1456" spans="1:15" ht="21" customHeight="1">
      <c r="A1456" s="192" t="s">
        <v>841</v>
      </c>
      <c r="H1456" s="104"/>
      <c r="J1456" s="104"/>
      <c r="K1456" s="104"/>
    </row>
    <row r="1457" spans="2:12" ht="21" customHeight="1">
      <c r="H1457" s="104"/>
      <c r="J1457" s="104"/>
    </row>
    <row r="1460" spans="2:12" ht="21" customHeight="1">
      <c r="B1460" s="444">
        <f>開票立会人入力シート!F42</f>
        <v>0</v>
      </c>
      <c r="C1460" s="444"/>
      <c r="D1460" s="444"/>
      <c r="E1460" s="444"/>
    </row>
    <row r="1461" spans="2:12" ht="21" customHeight="1">
      <c r="B1461" s="98"/>
      <c r="C1461" s="105"/>
      <c r="D1461" s="105"/>
    </row>
    <row r="1462" spans="2:12" ht="21" customHeight="1">
      <c r="B1462" s="98"/>
      <c r="C1462" s="105"/>
      <c r="D1462" s="105"/>
    </row>
    <row r="1463" spans="2:12" ht="21" customHeight="1">
      <c r="B1463" s="98"/>
      <c r="C1463" s="105"/>
      <c r="D1463" s="105"/>
    </row>
    <row r="1464" spans="2:12" ht="21" customHeight="1">
      <c r="B1464" s="98"/>
      <c r="C1464" s="105"/>
      <c r="D1464" s="105"/>
    </row>
    <row r="1465" spans="2:12" ht="21" customHeight="1">
      <c r="B1465" s="98"/>
      <c r="C1465" s="105"/>
      <c r="D1465" s="105"/>
      <c r="F1465" s="90" t="s">
        <v>408</v>
      </c>
      <c r="H1465" s="184">
        <f>開票立会人入力シート!K42</f>
        <v>0</v>
      </c>
    </row>
    <row r="1466" spans="2:12" ht="21" customHeight="1">
      <c r="B1466" s="98"/>
      <c r="C1466" s="105"/>
      <c r="D1466" s="105"/>
    </row>
    <row r="1467" spans="2:12" ht="21" customHeight="1">
      <c r="B1467" s="98"/>
      <c r="C1467" s="105"/>
      <c r="D1467" s="105"/>
    </row>
    <row r="1468" spans="2:12" ht="21" customHeight="1">
      <c r="B1468" s="98"/>
      <c r="C1468" s="105"/>
      <c r="D1468" s="105"/>
    </row>
    <row r="1469" spans="2:12" ht="21" customHeight="1">
      <c r="B1469" s="98"/>
      <c r="C1469" s="105"/>
      <c r="D1469" s="105"/>
    </row>
    <row r="1470" spans="2:12" ht="21" customHeight="1">
      <c r="B1470" s="98"/>
      <c r="C1470" s="105"/>
      <c r="D1470" s="105"/>
      <c r="F1470" s="90" t="s">
        <v>409</v>
      </c>
      <c r="H1470" s="501">
        <f>開票立会人入力シート!G42</f>
        <v>0</v>
      </c>
      <c r="I1470" s="501"/>
      <c r="J1470" s="501">
        <f>開票立会人入力シート!I42</f>
        <v>0</v>
      </c>
      <c r="K1470" s="501"/>
      <c r="L1470" s="94"/>
    </row>
    <row r="1471" spans="2:12" ht="21" customHeight="1">
      <c r="B1471" s="98"/>
      <c r="C1471" s="105"/>
      <c r="D1471" s="105"/>
    </row>
    <row r="1472" spans="2:12" ht="21" customHeight="1">
      <c r="B1472" s="98"/>
      <c r="C1472" s="105"/>
      <c r="D1472" s="105"/>
    </row>
    <row r="1473" spans="1:15" ht="21" customHeight="1">
      <c r="B1473" s="98"/>
      <c r="C1473" s="105"/>
      <c r="D1473" s="105"/>
    </row>
    <row r="1474" spans="1:15" ht="21" customHeight="1">
      <c r="K1474" s="184"/>
      <c r="L1474" s="184"/>
    </row>
    <row r="1475" spans="1:15" ht="21" customHeight="1">
      <c r="B1475" s="196" t="s">
        <v>413</v>
      </c>
      <c r="D1475" s="101"/>
      <c r="E1475" s="184">
        <f>入力シート!C18</f>
        <v>0</v>
      </c>
      <c r="F1475" s="184"/>
      <c r="G1475" s="184">
        <f>入力シート!C20</f>
        <v>0</v>
      </c>
      <c r="I1475" s="195" t="s">
        <v>390</v>
      </c>
      <c r="J1475" s="192"/>
      <c r="K1475" s="192"/>
      <c r="L1475" s="192"/>
    </row>
    <row r="1476" spans="1:15" ht="21" customHeight="1">
      <c r="B1476" s="192"/>
      <c r="D1476" s="92"/>
      <c r="E1476" s="244"/>
      <c r="F1476" s="239"/>
      <c r="G1476" s="244"/>
      <c r="H1476" s="192"/>
      <c r="I1476" s="192"/>
      <c r="J1476" s="192"/>
      <c r="K1476" s="192"/>
      <c r="L1476" s="192"/>
    </row>
    <row r="1477" spans="1:15" ht="21" customHeight="1">
      <c r="B1477" s="196"/>
      <c r="D1477" s="92"/>
      <c r="E1477" s="244"/>
      <c r="F1477" s="239"/>
      <c r="G1477" s="244"/>
      <c r="H1477" s="184"/>
      <c r="I1477" s="184"/>
      <c r="J1477" s="184"/>
      <c r="K1477" s="184"/>
      <c r="M1477" s="195"/>
    </row>
    <row r="1478" spans="1:15" ht="21" customHeight="1">
      <c r="D1478" s="92"/>
      <c r="E1478" s="92"/>
      <c r="F1478" s="93"/>
      <c r="G1478" s="92"/>
      <c r="I1478" s="94"/>
      <c r="J1478" s="94"/>
      <c r="K1478" s="94"/>
      <c r="L1478" s="94"/>
    </row>
    <row r="1479" spans="1:15" ht="21" customHeight="1">
      <c r="D1479" s="92"/>
      <c r="E1479" s="92"/>
      <c r="F1479" s="93"/>
      <c r="G1479" s="92"/>
      <c r="I1479" s="94"/>
      <c r="J1479" s="94"/>
      <c r="K1479" s="95"/>
      <c r="L1479" s="95"/>
    </row>
    <row r="1480" spans="1:15" ht="21" customHeight="1">
      <c r="D1480" s="92"/>
      <c r="E1480" s="92"/>
      <c r="F1480" s="93"/>
      <c r="G1480" s="92"/>
      <c r="I1480" s="94"/>
      <c r="J1480" s="94"/>
      <c r="K1480" s="95"/>
      <c r="L1480" s="95"/>
    </row>
    <row r="1481" spans="1:15" ht="21" customHeight="1">
      <c r="D1481" s="92"/>
      <c r="E1481" s="92"/>
      <c r="F1481" s="93"/>
      <c r="G1481" s="92"/>
      <c r="I1481" s="94"/>
      <c r="J1481" s="94"/>
      <c r="K1481" s="95"/>
      <c r="L1481" s="95"/>
    </row>
    <row r="1482" spans="1:15" ht="21" customHeight="1">
      <c r="D1482" s="92"/>
      <c r="E1482" s="92"/>
      <c r="F1482" s="93"/>
      <c r="G1482" s="92"/>
      <c r="I1482" s="94"/>
      <c r="J1482" s="94"/>
      <c r="K1482" s="95"/>
      <c r="L1482" s="95"/>
    </row>
    <row r="1483" spans="1:15" ht="21" customHeight="1">
      <c r="O1483" s="193" t="s">
        <v>942</v>
      </c>
    </row>
    <row r="1487" spans="1:15" ht="21" customHeight="1">
      <c r="A1487" s="528" t="s">
        <v>433</v>
      </c>
      <c r="B1487" s="528"/>
      <c r="C1487" s="528"/>
      <c r="D1487" s="528"/>
      <c r="E1487" s="528"/>
      <c r="F1487" s="528"/>
      <c r="G1487" s="528"/>
      <c r="H1487" s="528"/>
      <c r="I1487" s="528"/>
      <c r="J1487" s="528"/>
      <c r="K1487" s="528"/>
      <c r="L1487" s="528"/>
      <c r="M1487" s="528"/>
      <c r="N1487" s="528"/>
    </row>
    <row r="1492" spans="1:15" ht="21" customHeight="1">
      <c r="A1492" s="537">
        <f>入力シート!$G$1</f>
        <v>46061</v>
      </c>
      <c r="B1492" s="538"/>
      <c r="C1492" s="538"/>
      <c r="D1492" s="532" t="s">
        <v>1222</v>
      </c>
      <c r="E1492" s="535"/>
      <c r="F1492" s="535"/>
      <c r="G1492" s="535"/>
      <c r="H1492" s="535"/>
      <c r="I1492" s="535"/>
      <c r="J1492" s="535"/>
      <c r="K1492" s="535"/>
      <c r="L1492" s="184" t="str">
        <f>開票立会人入力シート!B30</f>
        <v>青森県第３区</v>
      </c>
      <c r="M1492" s="184"/>
      <c r="N1492" s="184"/>
      <c r="O1492" s="192" t="s">
        <v>576</v>
      </c>
    </row>
    <row r="1493" spans="1:15" ht="9" customHeight="1">
      <c r="A1493" s="192"/>
      <c r="N1493" s="192"/>
    </row>
    <row r="1494" spans="1:15" ht="21" customHeight="1">
      <c r="A1494" s="192" t="s">
        <v>841</v>
      </c>
      <c r="H1494" s="104"/>
      <c r="J1494" s="104"/>
      <c r="K1494" s="104"/>
    </row>
    <row r="1495" spans="1:15" ht="21" customHeight="1">
      <c r="H1495" s="104"/>
      <c r="J1495" s="104"/>
    </row>
    <row r="1498" spans="1:15" ht="21" customHeight="1">
      <c r="B1498" s="444">
        <f>開票立会人入力シート!F43</f>
        <v>0</v>
      </c>
      <c r="C1498" s="444"/>
      <c r="D1498" s="444"/>
      <c r="E1498" s="444"/>
    </row>
    <row r="1499" spans="1:15" ht="21" customHeight="1">
      <c r="B1499" s="98"/>
      <c r="C1499" s="105"/>
      <c r="D1499" s="105"/>
    </row>
    <row r="1500" spans="1:15" ht="21" customHeight="1">
      <c r="B1500" s="98"/>
      <c r="C1500" s="105"/>
      <c r="D1500" s="105"/>
    </row>
    <row r="1501" spans="1:15" ht="21" customHeight="1">
      <c r="B1501" s="98"/>
      <c r="C1501" s="105"/>
      <c r="D1501" s="105"/>
    </row>
    <row r="1502" spans="1:15" ht="21" customHeight="1">
      <c r="B1502" s="98"/>
      <c r="C1502" s="105"/>
      <c r="D1502" s="105"/>
    </row>
    <row r="1503" spans="1:15" ht="21" customHeight="1">
      <c r="B1503" s="98"/>
      <c r="C1503" s="105"/>
      <c r="D1503" s="105"/>
      <c r="F1503" s="90" t="s">
        <v>408</v>
      </c>
      <c r="H1503" s="184">
        <f>開票立会人入力シート!K43</f>
        <v>0</v>
      </c>
    </row>
    <row r="1504" spans="1:15" ht="21" customHeight="1">
      <c r="B1504" s="98"/>
      <c r="C1504" s="105"/>
      <c r="D1504" s="105"/>
    </row>
    <row r="1505" spans="2:13" ht="21" customHeight="1">
      <c r="B1505" s="98"/>
      <c r="C1505" s="105"/>
      <c r="D1505" s="105"/>
    </row>
    <row r="1506" spans="2:13" ht="21" customHeight="1">
      <c r="B1506" s="98"/>
      <c r="C1506" s="105"/>
      <c r="D1506" s="105"/>
    </row>
    <row r="1507" spans="2:13" ht="21" customHeight="1">
      <c r="B1507" s="98"/>
      <c r="C1507" s="105"/>
      <c r="D1507" s="105"/>
    </row>
    <row r="1508" spans="2:13" ht="21" customHeight="1">
      <c r="B1508" s="98"/>
      <c r="C1508" s="105"/>
      <c r="D1508" s="105"/>
      <c r="F1508" s="90" t="s">
        <v>409</v>
      </c>
      <c r="H1508" s="501">
        <f>開票立会人入力シート!G43</f>
        <v>0</v>
      </c>
      <c r="I1508" s="501"/>
      <c r="J1508" s="501">
        <f>開票立会人入力シート!I43</f>
        <v>0</v>
      </c>
      <c r="K1508" s="501"/>
      <c r="L1508" s="94"/>
    </row>
    <row r="1509" spans="2:13" ht="21" customHeight="1">
      <c r="B1509" s="98"/>
      <c r="C1509" s="105"/>
      <c r="D1509" s="105"/>
    </row>
    <row r="1510" spans="2:13" ht="21" customHeight="1">
      <c r="B1510" s="98"/>
      <c r="C1510" s="105"/>
      <c r="D1510" s="105"/>
    </row>
    <row r="1511" spans="2:13" ht="21" customHeight="1">
      <c r="B1511" s="98"/>
      <c r="C1511" s="105"/>
      <c r="D1511" s="105"/>
    </row>
    <row r="1512" spans="2:13" ht="21" customHeight="1">
      <c r="K1512" s="184"/>
      <c r="L1512" s="184"/>
    </row>
    <row r="1513" spans="2:13" ht="21" customHeight="1">
      <c r="B1513" s="196" t="s">
        <v>413</v>
      </c>
      <c r="D1513" s="101"/>
      <c r="E1513" s="184">
        <f>入力シート!C18</f>
        <v>0</v>
      </c>
      <c r="F1513" s="184"/>
      <c r="G1513" s="184">
        <f>入力シート!C20</f>
        <v>0</v>
      </c>
      <c r="I1513" s="195" t="s">
        <v>390</v>
      </c>
      <c r="J1513" s="192"/>
      <c r="K1513" s="192"/>
      <c r="L1513" s="192"/>
    </row>
    <row r="1514" spans="2:13" ht="21" customHeight="1">
      <c r="B1514" s="192"/>
      <c r="D1514" s="92"/>
      <c r="E1514" s="244"/>
      <c r="F1514" s="239"/>
      <c r="G1514" s="244"/>
      <c r="H1514" s="192"/>
      <c r="I1514" s="192"/>
      <c r="J1514" s="192"/>
      <c r="K1514" s="192"/>
      <c r="L1514" s="192"/>
    </row>
    <row r="1515" spans="2:13" ht="21" customHeight="1">
      <c r="B1515" s="196"/>
      <c r="D1515" s="92"/>
      <c r="E1515" s="244"/>
      <c r="F1515" s="239"/>
      <c r="G1515" s="244"/>
      <c r="H1515" s="184"/>
      <c r="I1515" s="184"/>
      <c r="J1515" s="184"/>
      <c r="K1515" s="184"/>
      <c r="M1515" s="195"/>
    </row>
    <row r="1516" spans="2:13" ht="21" customHeight="1">
      <c r="D1516" s="92"/>
      <c r="E1516" s="92"/>
      <c r="F1516" s="93"/>
      <c r="G1516" s="92"/>
      <c r="I1516" s="94"/>
      <c r="J1516" s="94"/>
      <c r="K1516" s="94"/>
      <c r="L1516" s="94"/>
    </row>
    <row r="1517" spans="2:13" ht="21" customHeight="1">
      <c r="D1517" s="92"/>
      <c r="E1517" s="92"/>
      <c r="F1517" s="93"/>
      <c r="G1517" s="92"/>
      <c r="I1517" s="94"/>
      <c r="J1517" s="94"/>
      <c r="K1517" s="95"/>
      <c r="L1517" s="95"/>
    </row>
    <row r="1518" spans="2:13" ht="21" customHeight="1">
      <c r="D1518" s="92"/>
      <c r="E1518" s="92"/>
      <c r="F1518" s="93"/>
      <c r="G1518" s="92"/>
      <c r="I1518" s="94"/>
      <c r="J1518" s="94"/>
      <c r="K1518" s="95"/>
      <c r="L1518" s="95"/>
    </row>
    <row r="1519" spans="2:13" ht="21" customHeight="1">
      <c r="D1519" s="92"/>
      <c r="E1519" s="92"/>
      <c r="F1519" s="93"/>
      <c r="G1519" s="92"/>
      <c r="I1519" s="94"/>
      <c r="J1519" s="94"/>
      <c r="K1519" s="95"/>
      <c r="L1519" s="95"/>
    </row>
    <row r="1520" spans="2:13" ht="21" customHeight="1">
      <c r="D1520" s="92"/>
      <c r="E1520" s="92"/>
      <c r="F1520" s="93"/>
      <c r="G1520" s="92"/>
      <c r="I1520" s="94"/>
      <c r="J1520" s="94"/>
      <c r="K1520" s="95"/>
      <c r="L1520" s="95"/>
    </row>
  </sheetData>
  <mergeCells count="244">
    <mergeCell ref="A960:C960"/>
    <mergeCell ref="D960:K960"/>
    <mergeCell ref="J938:K938"/>
    <mergeCell ref="H938:I938"/>
    <mergeCell ref="A998:C998"/>
    <mergeCell ref="D998:K998"/>
    <mergeCell ref="A1302:C1302"/>
    <mergeCell ref="A1074:C1074"/>
    <mergeCell ref="D1074:K1074"/>
    <mergeCell ref="J1052:K1052"/>
    <mergeCell ref="A1069:N1069"/>
    <mergeCell ref="A1112:C1112"/>
    <mergeCell ref="D1112:K1112"/>
    <mergeCell ref="A1264:C1264"/>
    <mergeCell ref="J1242:K1242"/>
    <mergeCell ref="J1166:K1166"/>
    <mergeCell ref="H1090:I1090"/>
    <mergeCell ref="A1036:C1036"/>
    <mergeCell ref="B966:E966"/>
    <mergeCell ref="A1188:C1188"/>
    <mergeCell ref="D1188:K1188"/>
    <mergeCell ref="A1226:C1226"/>
    <mergeCell ref="D1226:K1226"/>
    <mergeCell ref="H976:I976"/>
    <mergeCell ref="A694:C694"/>
    <mergeCell ref="D694:K694"/>
    <mergeCell ref="A732:C732"/>
    <mergeCell ref="D732:K732"/>
    <mergeCell ref="A770:C770"/>
    <mergeCell ref="D770:K770"/>
    <mergeCell ref="A765:N765"/>
    <mergeCell ref="H710:I710"/>
    <mergeCell ref="J710:K710"/>
    <mergeCell ref="J748:K748"/>
    <mergeCell ref="A499:N499"/>
    <mergeCell ref="A580:C580"/>
    <mergeCell ref="D580:K580"/>
    <mergeCell ref="A618:C618"/>
    <mergeCell ref="D618:K618"/>
    <mergeCell ref="A656:C656"/>
    <mergeCell ref="D656:K656"/>
    <mergeCell ref="J596:K596"/>
    <mergeCell ref="A613:N613"/>
    <mergeCell ref="J634:K634"/>
    <mergeCell ref="A651:N651"/>
    <mergeCell ref="B624:E624"/>
    <mergeCell ref="A157:N157"/>
    <mergeCell ref="B168:E168"/>
    <mergeCell ref="A10:C10"/>
    <mergeCell ref="A48:C48"/>
    <mergeCell ref="D48:K48"/>
    <mergeCell ref="A86:C86"/>
    <mergeCell ref="D86:K86"/>
    <mergeCell ref="B16:E16"/>
    <mergeCell ref="B54:E54"/>
    <mergeCell ref="H64:I64"/>
    <mergeCell ref="H140:I140"/>
    <mergeCell ref="J140:K140"/>
    <mergeCell ref="H109:K109"/>
    <mergeCell ref="B92:E92"/>
    <mergeCell ref="D10:K10"/>
    <mergeCell ref="H102:I102"/>
    <mergeCell ref="J102:K102"/>
    <mergeCell ref="A124:C124"/>
    <mergeCell ref="A238:C238"/>
    <mergeCell ref="D238:K238"/>
    <mergeCell ref="A276:C276"/>
    <mergeCell ref="D276:K276"/>
    <mergeCell ref="A162:C162"/>
    <mergeCell ref="D162:K162"/>
    <mergeCell ref="A200:C200"/>
    <mergeCell ref="D200:K200"/>
    <mergeCell ref="A314:C314"/>
    <mergeCell ref="D314:K314"/>
    <mergeCell ref="H178:I178"/>
    <mergeCell ref="J178:K178"/>
    <mergeCell ref="B662:E662"/>
    <mergeCell ref="H824:I824"/>
    <mergeCell ref="H900:I900"/>
    <mergeCell ref="J900:K900"/>
    <mergeCell ref="D1264:K1264"/>
    <mergeCell ref="B1080:E1080"/>
    <mergeCell ref="B1118:E1118"/>
    <mergeCell ref="B1156:E1156"/>
    <mergeCell ref="B1194:E1194"/>
    <mergeCell ref="A1259:N1259"/>
    <mergeCell ref="A1150:C1150"/>
    <mergeCell ref="D1036:K1036"/>
    <mergeCell ref="A1221:N1221"/>
    <mergeCell ref="B1232:E1232"/>
    <mergeCell ref="H1242:I1242"/>
    <mergeCell ref="A993:N993"/>
    <mergeCell ref="H1014:I1014"/>
    <mergeCell ref="H1052:I1052"/>
    <mergeCell ref="J1128:K1128"/>
    <mergeCell ref="H1166:I1166"/>
    <mergeCell ref="A1107:N1107"/>
    <mergeCell ref="J1090:K1090"/>
    <mergeCell ref="A841:N841"/>
    <mergeCell ref="B776:E776"/>
    <mergeCell ref="D884:K884"/>
    <mergeCell ref="A922:C922"/>
    <mergeCell ref="D922:K922"/>
    <mergeCell ref="D124:K124"/>
    <mergeCell ref="B738:E738"/>
    <mergeCell ref="H368:I368"/>
    <mergeCell ref="J368:K368"/>
    <mergeCell ref="H444:I444"/>
    <mergeCell ref="H634:I634"/>
    <mergeCell ref="H185:K185"/>
    <mergeCell ref="H216:I216"/>
    <mergeCell ref="J216:K216"/>
    <mergeCell ref="A195:N195"/>
    <mergeCell ref="H558:I558"/>
    <mergeCell ref="J558:K558"/>
    <mergeCell ref="H596:I596"/>
    <mergeCell ref="J330:K330"/>
    <mergeCell ref="A347:N347"/>
    <mergeCell ref="H254:I254"/>
    <mergeCell ref="H292:I292"/>
    <mergeCell ref="A309:N309"/>
    <mergeCell ref="A352:C352"/>
    <mergeCell ref="A233:N233"/>
    <mergeCell ref="B244:E244"/>
    <mergeCell ref="A5:N5"/>
    <mergeCell ref="A119:N119"/>
    <mergeCell ref="A81:N81"/>
    <mergeCell ref="H26:I26"/>
    <mergeCell ref="J26:K26"/>
    <mergeCell ref="J64:K64"/>
    <mergeCell ref="A43:N43"/>
    <mergeCell ref="J444:K444"/>
    <mergeCell ref="B434:E434"/>
    <mergeCell ref="B130:E130"/>
    <mergeCell ref="B282:E282"/>
    <mergeCell ref="B320:E320"/>
    <mergeCell ref="B358:E358"/>
    <mergeCell ref="A271:N271"/>
    <mergeCell ref="H147:K147"/>
    <mergeCell ref="B206:E206"/>
    <mergeCell ref="H71:K71"/>
    <mergeCell ref="D352:K352"/>
    <mergeCell ref="A390:C390"/>
    <mergeCell ref="D390:K390"/>
    <mergeCell ref="A428:C428"/>
    <mergeCell ref="D428:K428"/>
    <mergeCell ref="H406:I406"/>
    <mergeCell ref="J406:K406"/>
    <mergeCell ref="A461:N461"/>
    <mergeCell ref="J254:K254"/>
    <mergeCell ref="J292:K292"/>
    <mergeCell ref="H330:I330"/>
    <mergeCell ref="A575:N575"/>
    <mergeCell ref="H672:I672"/>
    <mergeCell ref="H482:I482"/>
    <mergeCell ref="B510:E510"/>
    <mergeCell ref="B548:E548"/>
    <mergeCell ref="B586:E586"/>
    <mergeCell ref="B396:E396"/>
    <mergeCell ref="H520:I520"/>
    <mergeCell ref="J482:K482"/>
    <mergeCell ref="J520:K520"/>
    <mergeCell ref="A423:N423"/>
    <mergeCell ref="A385:N385"/>
    <mergeCell ref="A466:C466"/>
    <mergeCell ref="D466:K466"/>
    <mergeCell ref="A504:C504"/>
    <mergeCell ref="D504:K504"/>
    <mergeCell ref="A542:C542"/>
    <mergeCell ref="D542:K542"/>
    <mergeCell ref="A537:N537"/>
    <mergeCell ref="B472:E472"/>
    <mergeCell ref="J672:K672"/>
    <mergeCell ref="A727:N727"/>
    <mergeCell ref="A689:N689"/>
    <mergeCell ref="B700:E700"/>
    <mergeCell ref="A917:N917"/>
    <mergeCell ref="B1004:E1004"/>
    <mergeCell ref="B928:E928"/>
    <mergeCell ref="J862:K862"/>
    <mergeCell ref="H786:I786"/>
    <mergeCell ref="A884:C884"/>
    <mergeCell ref="J786:K786"/>
    <mergeCell ref="H862:I862"/>
    <mergeCell ref="A879:N879"/>
    <mergeCell ref="B890:E890"/>
    <mergeCell ref="A808:C808"/>
    <mergeCell ref="D808:K808"/>
    <mergeCell ref="A846:C846"/>
    <mergeCell ref="J824:K824"/>
    <mergeCell ref="D846:K846"/>
    <mergeCell ref="H748:I748"/>
    <mergeCell ref="A955:N955"/>
    <mergeCell ref="A803:N803"/>
    <mergeCell ref="B814:E814"/>
    <mergeCell ref="B852:E852"/>
    <mergeCell ref="J976:K976"/>
    <mergeCell ref="H1204:I1204"/>
    <mergeCell ref="J1204:K1204"/>
    <mergeCell ref="A1183:N1183"/>
    <mergeCell ref="A1145:N1145"/>
    <mergeCell ref="H1128:I1128"/>
    <mergeCell ref="B1042:E1042"/>
    <mergeCell ref="D1150:K1150"/>
    <mergeCell ref="H1394:I1394"/>
    <mergeCell ref="A1373:N1373"/>
    <mergeCell ref="H1508:I1508"/>
    <mergeCell ref="J1508:K1508"/>
    <mergeCell ref="H1432:I1432"/>
    <mergeCell ref="J1432:K1432"/>
    <mergeCell ref="H1470:I1470"/>
    <mergeCell ref="J1470:K1470"/>
    <mergeCell ref="A1031:N1031"/>
    <mergeCell ref="J1014:K1014"/>
    <mergeCell ref="B1384:E1384"/>
    <mergeCell ref="J1394:K1394"/>
    <mergeCell ref="A1335:N1335"/>
    <mergeCell ref="D1302:K1302"/>
    <mergeCell ref="H1280:I1280"/>
    <mergeCell ref="J1280:K1280"/>
    <mergeCell ref="B1270:E1270"/>
    <mergeCell ref="A1492:C1492"/>
    <mergeCell ref="D1492:K1492"/>
    <mergeCell ref="B1460:E1460"/>
    <mergeCell ref="B1498:E1498"/>
    <mergeCell ref="A1449:N1449"/>
    <mergeCell ref="H1318:I1318"/>
    <mergeCell ref="J1318:K1318"/>
    <mergeCell ref="A1297:N1297"/>
    <mergeCell ref="B1422:E1422"/>
    <mergeCell ref="A1411:N1411"/>
    <mergeCell ref="H1356:I1356"/>
    <mergeCell ref="B1308:E1308"/>
    <mergeCell ref="A1487:N1487"/>
    <mergeCell ref="B1346:E1346"/>
    <mergeCell ref="A1454:C1454"/>
    <mergeCell ref="D1454:K1454"/>
    <mergeCell ref="A1340:C1340"/>
    <mergeCell ref="D1340:K1340"/>
    <mergeCell ref="A1378:C1378"/>
    <mergeCell ref="D1378:K1378"/>
    <mergeCell ref="A1416:C1416"/>
    <mergeCell ref="D1416:K1416"/>
    <mergeCell ref="J1356:K1356"/>
  </mergeCells>
  <phoneticPr fontId="3"/>
  <pageMargins left="0.98425196850393704" right="0.59055118110236227" top="0.98425196850393704" bottom="0.98425196850393704" header="0.51181102362204722" footer="0.51181102362204722"/>
  <pageSetup paperSize="9" scale="95" orientation="portrait" horizontalDpi="200" verticalDpi="200" r:id="rId1"/>
  <headerFooter alignWithMargins="0"/>
  <rowBreaks count="38" manualBreakCount="38">
    <brk id="38" max="14" man="1"/>
    <brk id="76" max="14" man="1"/>
    <brk id="114" max="14" man="1"/>
    <brk id="152" max="14" man="1"/>
    <brk id="190" max="14" man="1"/>
    <brk id="228" max="14" man="1"/>
    <brk id="266" max="14" man="1"/>
    <brk id="304" max="14" man="1"/>
    <brk id="342" max="14" man="1"/>
    <brk id="380" max="14" man="1"/>
    <brk id="418" max="14" man="1"/>
    <brk id="456" max="14" man="1"/>
    <brk id="494" max="14" man="1"/>
    <brk id="532" max="14" man="1"/>
    <brk id="570" max="14" man="1"/>
    <brk id="608" max="14" man="1"/>
    <brk id="646" max="14" man="1"/>
    <brk id="684" max="14" man="1"/>
    <brk id="722" max="14" man="1"/>
    <brk id="760" max="14" man="1"/>
    <brk id="798" max="14" man="1"/>
    <brk id="836" max="14" man="1"/>
    <brk id="874" max="14" man="1"/>
    <brk id="950" max="14" man="1"/>
    <brk id="988" max="14" man="1"/>
    <brk id="1026" max="14" man="1"/>
    <brk id="1064" max="14" man="1"/>
    <brk id="1102" max="14" man="1"/>
    <brk id="1140" max="14" man="1"/>
    <brk id="1178" max="14" man="1"/>
    <brk id="1216" max="14" man="1"/>
    <brk id="1254" max="14" man="1"/>
    <brk id="1292" max="14" man="1"/>
    <brk id="1330" max="14" man="1"/>
    <brk id="1368" max="14" man="1"/>
    <brk id="1406" max="14" man="1"/>
    <brk id="1444" max="14" man="1"/>
    <brk id="1482"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90"/>
  <sheetViews>
    <sheetView showZeros="0" view="pageBreakPreview" topLeftCell="A10" zoomScaleNormal="100" zoomScaleSheetLayoutView="100" workbookViewId="0"/>
  </sheetViews>
  <sheetFormatPr defaultColWidth="5.90625" defaultRowHeight="14"/>
  <cols>
    <col min="1" max="13" width="5.90625" style="90" customWidth="1"/>
    <col min="14" max="14" width="6.7265625" style="90" customWidth="1"/>
    <col min="15" max="16384" width="5.90625" style="90"/>
  </cols>
  <sheetData>
    <row r="1" spans="1:14">
      <c r="N1" s="193" t="s">
        <v>449</v>
      </c>
    </row>
    <row r="5" spans="1:14" ht="28">
      <c r="A5" s="539" t="s">
        <v>448</v>
      </c>
      <c r="B5" s="539"/>
      <c r="C5" s="539"/>
      <c r="D5" s="539"/>
      <c r="E5" s="539"/>
      <c r="F5" s="539"/>
      <c r="G5" s="539"/>
      <c r="H5" s="539"/>
      <c r="I5" s="539"/>
      <c r="J5" s="539"/>
      <c r="K5" s="539"/>
      <c r="L5" s="539"/>
      <c r="M5" s="539"/>
      <c r="N5" s="539"/>
    </row>
    <row r="6" spans="1:14" ht="14.25" customHeight="1">
      <c r="A6" s="203"/>
      <c r="B6" s="203"/>
      <c r="C6" s="203"/>
      <c r="D6" s="477" t="s">
        <v>943</v>
      </c>
      <c r="E6" s="477"/>
      <c r="F6" s="477"/>
      <c r="G6" s="477"/>
      <c r="H6" s="477"/>
      <c r="I6" s="477"/>
      <c r="J6" s="477"/>
      <c r="K6" s="477"/>
      <c r="L6" s="203"/>
      <c r="M6" s="203"/>
      <c r="N6" s="203"/>
    </row>
    <row r="8" spans="1:14">
      <c r="K8" s="560">
        <f>入力シート!C4</f>
        <v>46049</v>
      </c>
      <c r="L8" s="560"/>
      <c r="M8" s="560"/>
      <c r="N8" s="560"/>
    </row>
    <row r="10" spans="1:14">
      <c r="A10" s="550" t="str">
        <f>入力シート!C54</f>
        <v>弘前市</v>
      </c>
      <c r="B10" s="550"/>
      <c r="C10" s="90" t="s">
        <v>450</v>
      </c>
    </row>
    <row r="14" spans="1:14" ht="19">
      <c r="E14" s="193" t="s">
        <v>580</v>
      </c>
      <c r="G14" s="101">
        <f>入力シート!C18</f>
        <v>0</v>
      </c>
      <c r="H14" s="101"/>
      <c r="I14" s="101">
        <f>入力シート!C20</f>
        <v>0</v>
      </c>
      <c r="J14" s="101"/>
    </row>
    <row r="15" spans="1:14" ht="14.25" customHeight="1"/>
    <row r="16" spans="1:14" ht="14.25" customHeight="1"/>
    <row r="17" spans="1:14" ht="14.25" customHeight="1">
      <c r="E17" s="193" t="s">
        <v>581</v>
      </c>
      <c r="G17" s="184">
        <f>入力シート!C32</f>
        <v>0</v>
      </c>
    </row>
    <row r="18" spans="1:14" ht="14.25" customHeight="1"/>
    <row r="19" spans="1:14" ht="14.25" customHeight="1"/>
    <row r="20" spans="1:14" ht="14.25" customHeight="1">
      <c r="E20" s="193" t="s">
        <v>582</v>
      </c>
      <c r="G20" s="100">
        <f>入力シート!C36</f>
        <v>0</v>
      </c>
    </row>
    <row r="25" spans="1:14">
      <c r="A25" s="90" t="s">
        <v>453</v>
      </c>
    </row>
    <row r="27" spans="1:14">
      <c r="H27" s="100"/>
    </row>
    <row r="28" spans="1:14">
      <c r="A28" s="544" t="s">
        <v>454</v>
      </c>
      <c r="B28" s="544"/>
      <c r="C28" s="544"/>
      <c r="D28" s="544"/>
      <c r="E28" s="544"/>
      <c r="F28" s="544"/>
      <c r="G28" s="544"/>
      <c r="H28" s="544"/>
      <c r="I28" s="544"/>
      <c r="J28" s="544"/>
      <c r="K28" s="544"/>
      <c r="L28" s="544"/>
      <c r="M28" s="544"/>
      <c r="N28" s="544"/>
    </row>
    <row r="29" spans="1:14" ht="14.25" customHeight="1"/>
    <row r="31" spans="1:14" ht="36" customHeight="1">
      <c r="A31" s="567" t="s">
        <v>455</v>
      </c>
      <c r="B31" s="568"/>
      <c r="C31" s="568"/>
      <c r="D31" s="569"/>
      <c r="E31" s="561">
        <f>入力シート!C56</f>
        <v>0</v>
      </c>
      <c r="F31" s="562"/>
      <c r="G31" s="562"/>
      <c r="H31" s="562"/>
      <c r="I31" s="562"/>
      <c r="J31" s="562"/>
      <c r="K31" s="562"/>
      <c r="L31" s="562"/>
      <c r="M31" s="562"/>
      <c r="N31" s="563"/>
    </row>
    <row r="32" spans="1:14" ht="36" customHeight="1">
      <c r="A32" s="570" t="s">
        <v>456</v>
      </c>
      <c r="B32" s="571"/>
      <c r="C32" s="571"/>
      <c r="D32" s="572"/>
      <c r="E32" s="564">
        <f>入力シート!C57</f>
        <v>0</v>
      </c>
      <c r="F32" s="565"/>
      <c r="G32" s="565"/>
      <c r="H32" s="565"/>
      <c r="I32" s="110" t="s">
        <v>459</v>
      </c>
      <c r="J32" s="565">
        <f>入力シート!C58</f>
        <v>0</v>
      </c>
      <c r="K32" s="565"/>
      <c r="L32" s="565"/>
      <c r="M32" s="565"/>
      <c r="N32" s="566"/>
    </row>
    <row r="33" spans="1:14" ht="36" customHeight="1">
      <c r="A33" s="555" t="s">
        <v>457</v>
      </c>
      <c r="B33" s="556"/>
      <c r="C33" s="556"/>
      <c r="D33" s="557"/>
      <c r="E33" s="552">
        <f>入力シート!C55</f>
        <v>0</v>
      </c>
      <c r="F33" s="553"/>
      <c r="G33" s="553"/>
      <c r="H33" s="553"/>
      <c r="I33" s="553"/>
      <c r="J33" s="553"/>
      <c r="K33" s="553"/>
      <c r="L33" s="553"/>
      <c r="M33" s="553"/>
      <c r="N33" s="554"/>
    </row>
    <row r="34" spans="1:14" ht="36" customHeight="1">
      <c r="A34" s="555" t="s">
        <v>458</v>
      </c>
      <c r="B34" s="556"/>
      <c r="C34" s="556"/>
      <c r="D34" s="557"/>
      <c r="E34" s="558">
        <f>入力シート!C18</f>
        <v>0</v>
      </c>
      <c r="F34" s="559"/>
      <c r="G34" s="559"/>
      <c r="H34" s="559">
        <f>入力シート!C20</f>
        <v>0</v>
      </c>
      <c r="I34" s="559"/>
      <c r="J34" s="559"/>
      <c r="K34" s="111"/>
      <c r="L34" s="111"/>
      <c r="M34" s="111"/>
      <c r="N34" s="112"/>
    </row>
    <row r="36" spans="1:14">
      <c r="B36" s="109"/>
      <c r="C36" s="113"/>
      <c r="D36" s="113"/>
    </row>
    <row r="37" spans="1:14">
      <c r="A37" s="351" t="s">
        <v>1050</v>
      </c>
      <c r="B37" s="113"/>
      <c r="C37" s="113"/>
      <c r="D37" s="113"/>
      <c r="E37" s="113"/>
      <c r="F37" s="113"/>
      <c r="G37" s="113"/>
      <c r="H37" s="113"/>
      <c r="I37" s="113"/>
      <c r="J37" s="113"/>
      <c r="K37" s="113"/>
      <c r="L37" s="113"/>
      <c r="M37" s="113"/>
      <c r="N37" s="113"/>
    </row>
    <row r="38" spans="1:14">
      <c r="A38" s="351" t="s">
        <v>1046</v>
      </c>
      <c r="B38" s="113"/>
      <c r="C38" s="113"/>
      <c r="D38" s="113"/>
      <c r="E38" s="113"/>
      <c r="F38" s="113"/>
      <c r="G38" s="113"/>
      <c r="H38" s="113"/>
      <c r="I38" s="113"/>
      <c r="J38" s="113"/>
      <c r="K38" s="113"/>
      <c r="L38" s="113"/>
      <c r="M38" s="113"/>
      <c r="N38" s="113"/>
    </row>
    <row r="39" spans="1:14">
      <c r="A39" s="351" t="s">
        <v>1047</v>
      </c>
      <c r="B39" s="113"/>
      <c r="C39" s="113"/>
      <c r="D39" s="113"/>
      <c r="E39" s="113"/>
      <c r="F39" s="113"/>
      <c r="G39" s="113"/>
      <c r="H39" s="113"/>
      <c r="I39" s="113"/>
      <c r="J39" s="113"/>
      <c r="K39" s="113"/>
      <c r="L39" s="113"/>
      <c r="M39" s="113"/>
      <c r="N39" s="113"/>
    </row>
    <row r="40" spans="1:14">
      <c r="A40" s="351" t="s">
        <v>1048</v>
      </c>
      <c r="B40" s="113"/>
      <c r="C40" s="113"/>
      <c r="D40" s="113"/>
      <c r="E40" s="113"/>
      <c r="F40" s="113"/>
      <c r="G40" s="113"/>
      <c r="H40" s="113"/>
      <c r="I40" s="113"/>
      <c r="J40" s="113"/>
      <c r="K40" s="113"/>
      <c r="L40" s="113"/>
      <c r="M40" s="113"/>
      <c r="N40" s="113"/>
    </row>
    <row r="41" spans="1:14">
      <c r="B41" s="98"/>
      <c r="C41" s="105"/>
      <c r="D41" s="105"/>
      <c r="H41" s="100"/>
    </row>
    <row r="42" spans="1:14">
      <c r="B42" s="98"/>
      <c r="C42" s="105"/>
      <c r="D42" s="105"/>
    </row>
    <row r="43" spans="1:14">
      <c r="B43" s="98"/>
      <c r="C43" s="105"/>
      <c r="D43" s="105"/>
    </row>
    <row r="44" spans="1:14">
      <c r="B44" s="98"/>
      <c r="C44" s="105"/>
      <c r="D44" s="105"/>
      <c r="G44" s="100"/>
    </row>
    <row r="45" spans="1:14">
      <c r="B45" s="98"/>
      <c r="C45" s="105"/>
      <c r="D45" s="105"/>
    </row>
    <row r="46" spans="1:14">
      <c r="N46" s="193" t="s">
        <v>449</v>
      </c>
    </row>
    <row r="50" spans="1:14" ht="28">
      <c r="A50" s="539" t="s">
        <v>448</v>
      </c>
      <c r="B50" s="539"/>
      <c r="C50" s="539"/>
      <c r="D50" s="539"/>
      <c r="E50" s="539"/>
      <c r="F50" s="539"/>
      <c r="G50" s="539"/>
      <c r="H50" s="539"/>
      <c r="I50" s="539"/>
      <c r="J50" s="539"/>
      <c r="K50" s="539"/>
      <c r="L50" s="539"/>
      <c r="M50" s="539"/>
      <c r="N50" s="539"/>
    </row>
    <row r="51" spans="1:14">
      <c r="A51" s="203"/>
      <c r="B51" s="203"/>
      <c r="C51" s="203"/>
      <c r="D51" s="477" t="s">
        <v>944</v>
      </c>
      <c r="E51" s="477"/>
      <c r="F51" s="477"/>
      <c r="G51" s="477"/>
      <c r="H51" s="477"/>
      <c r="I51" s="477"/>
      <c r="J51" s="477"/>
      <c r="K51" s="477"/>
      <c r="L51" s="203"/>
      <c r="M51" s="203"/>
      <c r="N51" s="203"/>
    </row>
    <row r="53" spans="1:14">
      <c r="K53" s="560">
        <f>入力シート!C4</f>
        <v>46049</v>
      </c>
      <c r="L53" s="560"/>
      <c r="M53" s="560"/>
      <c r="N53" s="560"/>
    </row>
    <row r="55" spans="1:14">
      <c r="A55" s="550" t="s">
        <v>460</v>
      </c>
      <c r="B55" s="550"/>
      <c r="C55" s="90" t="s">
        <v>450</v>
      </c>
    </row>
    <row r="59" spans="1:14" ht="19">
      <c r="E59" s="193" t="s">
        <v>580</v>
      </c>
      <c r="G59" s="101">
        <f>入力シート!C18</f>
        <v>0</v>
      </c>
      <c r="H59" s="101"/>
      <c r="I59" s="101">
        <f>入力シート!C20</f>
        <v>0</v>
      </c>
      <c r="J59" s="101"/>
    </row>
    <row r="62" spans="1:14">
      <c r="E62" s="193" t="s">
        <v>581</v>
      </c>
      <c r="G62" s="184">
        <f>入力シート!C32</f>
        <v>0</v>
      </c>
    </row>
    <row r="65" spans="1:14">
      <c r="E65" s="193" t="s">
        <v>582</v>
      </c>
      <c r="G65" s="100">
        <f>入力シート!C36</f>
        <v>0</v>
      </c>
    </row>
    <row r="70" spans="1:14">
      <c r="A70" s="90" t="s">
        <v>453</v>
      </c>
    </row>
    <row r="72" spans="1:14">
      <c r="H72" s="100"/>
    </row>
    <row r="73" spans="1:14">
      <c r="A73" s="544" t="s">
        <v>454</v>
      </c>
      <c r="B73" s="544"/>
      <c r="C73" s="544"/>
      <c r="D73" s="544"/>
      <c r="E73" s="544"/>
      <c r="F73" s="544"/>
      <c r="G73" s="544"/>
      <c r="H73" s="544"/>
      <c r="I73" s="544"/>
      <c r="J73" s="544"/>
      <c r="K73" s="544"/>
      <c r="L73" s="544"/>
      <c r="M73" s="544"/>
      <c r="N73" s="544"/>
    </row>
    <row r="76" spans="1:14" ht="36" customHeight="1">
      <c r="A76" s="567" t="s">
        <v>455</v>
      </c>
      <c r="B76" s="568"/>
      <c r="C76" s="568"/>
      <c r="D76" s="569"/>
      <c r="E76" s="561">
        <f>入力シート!C56</f>
        <v>0</v>
      </c>
      <c r="F76" s="562"/>
      <c r="G76" s="562"/>
      <c r="H76" s="562"/>
      <c r="I76" s="562"/>
      <c r="J76" s="562"/>
      <c r="K76" s="562"/>
      <c r="L76" s="562"/>
      <c r="M76" s="562"/>
      <c r="N76" s="563"/>
    </row>
    <row r="77" spans="1:14" ht="36" customHeight="1">
      <c r="A77" s="570" t="s">
        <v>456</v>
      </c>
      <c r="B77" s="571"/>
      <c r="C77" s="571"/>
      <c r="D77" s="572"/>
      <c r="E77" s="564">
        <f>入力シート!C57</f>
        <v>0</v>
      </c>
      <c r="F77" s="565"/>
      <c r="G77" s="565"/>
      <c r="H77" s="565"/>
      <c r="I77" s="110" t="s">
        <v>459</v>
      </c>
      <c r="J77" s="565">
        <f>入力シート!C58</f>
        <v>0</v>
      </c>
      <c r="K77" s="565"/>
      <c r="L77" s="565"/>
      <c r="M77" s="565"/>
      <c r="N77" s="566"/>
    </row>
    <row r="78" spans="1:14" ht="36" customHeight="1">
      <c r="A78" s="555" t="s">
        <v>457</v>
      </c>
      <c r="B78" s="556"/>
      <c r="C78" s="556"/>
      <c r="D78" s="557"/>
      <c r="E78" s="552">
        <f>入力シート!C55</f>
        <v>0</v>
      </c>
      <c r="F78" s="553"/>
      <c r="G78" s="553"/>
      <c r="H78" s="553"/>
      <c r="I78" s="553"/>
      <c r="J78" s="553"/>
      <c r="K78" s="553"/>
      <c r="L78" s="553"/>
      <c r="M78" s="553"/>
      <c r="N78" s="554"/>
    </row>
    <row r="79" spans="1:14" ht="36" customHeight="1">
      <c r="A79" s="555" t="s">
        <v>458</v>
      </c>
      <c r="B79" s="556"/>
      <c r="C79" s="556"/>
      <c r="D79" s="557"/>
      <c r="E79" s="558">
        <f>入力シート!C18</f>
        <v>0</v>
      </c>
      <c r="F79" s="559"/>
      <c r="G79" s="559"/>
      <c r="H79" s="559">
        <f>入力シート!C20</f>
        <v>0</v>
      </c>
      <c r="I79" s="559"/>
      <c r="J79" s="559"/>
      <c r="K79" s="111"/>
      <c r="L79" s="111"/>
      <c r="M79" s="111"/>
      <c r="N79" s="112"/>
    </row>
    <row r="81" spans="1:14">
      <c r="B81" s="109"/>
      <c r="C81" s="113"/>
      <c r="D81" s="113"/>
    </row>
    <row r="82" spans="1:14">
      <c r="A82" s="351" t="s">
        <v>1050</v>
      </c>
      <c r="B82" s="113"/>
      <c r="C82" s="113"/>
      <c r="D82" s="113"/>
      <c r="E82" s="113"/>
      <c r="F82" s="113"/>
      <c r="G82" s="113"/>
      <c r="H82" s="113"/>
      <c r="I82" s="113"/>
      <c r="J82" s="113"/>
      <c r="K82" s="113"/>
      <c r="L82" s="113"/>
      <c r="M82" s="113"/>
      <c r="N82" s="113"/>
    </row>
    <row r="83" spans="1:14">
      <c r="A83" s="351" t="s">
        <v>1046</v>
      </c>
      <c r="B83" s="113"/>
      <c r="C83" s="113"/>
      <c r="D83" s="113"/>
      <c r="E83" s="113"/>
      <c r="F83" s="113"/>
      <c r="G83" s="113"/>
      <c r="H83" s="113"/>
      <c r="I83" s="113"/>
      <c r="J83" s="113"/>
      <c r="K83" s="113"/>
      <c r="L83" s="113"/>
      <c r="M83" s="113"/>
      <c r="N83" s="113"/>
    </row>
    <row r="84" spans="1:14">
      <c r="A84" s="351" t="s">
        <v>1047</v>
      </c>
      <c r="B84" s="113"/>
      <c r="C84" s="113"/>
      <c r="D84" s="113"/>
      <c r="E84" s="113"/>
      <c r="F84" s="113"/>
      <c r="G84" s="113"/>
      <c r="H84" s="113"/>
      <c r="I84" s="113"/>
      <c r="J84" s="113"/>
      <c r="K84" s="113"/>
      <c r="L84" s="113"/>
      <c r="M84" s="113"/>
      <c r="N84" s="113"/>
    </row>
    <row r="85" spans="1:14">
      <c r="A85" s="351" t="s">
        <v>1048</v>
      </c>
      <c r="B85" s="113"/>
      <c r="C85" s="113"/>
      <c r="D85" s="113"/>
      <c r="E85" s="113"/>
      <c r="F85" s="113"/>
      <c r="G85" s="113"/>
      <c r="H85" s="113"/>
      <c r="I85" s="113"/>
      <c r="J85" s="113"/>
      <c r="K85" s="113"/>
      <c r="L85" s="113"/>
      <c r="M85" s="113"/>
      <c r="N85" s="113"/>
    </row>
    <row r="86" spans="1:14">
      <c r="B86" s="98"/>
      <c r="C86" s="105"/>
      <c r="D86" s="105"/>
      <c r="H86" s="100"/>
    </row>
    <row r="87" spans="1:14">
      <c r="B87" s="98"/>
      <c r="C87" s="105"/>
      <c r="D87" s="105"/>
      <c r="H87" s="100"/>
    </row>
    <row r="88" spans="1:14">
      <c r="B88" s="98"/>
      <c r="C88" s="105"/>
      <c r="D88" s="105"/>
    </row>
    <row r="89" spans="1:14">
      <c r="B89" s="98"/>
      <c r="C89" s="105"/>
      <c r="D89" s="105"/>
      <c r="G89" s="100"/>
    </row>
    <row r="90" spans="1:14">
      <c r="B90" s="98"/>
      <c r="C90" s="105"/>
      <c r="D90" s="105"/>
    </row>
  </sheetData>
  <mergeCells count="30">
    <mergeCell ref="D51:K51"/>
    <mergeCell ref="E31:N31"/>
    <mergeCell ref="E33:N33"/>
    <mergeCell ref="A32:D32"/>
    <mergeCell ref="A31:D31"/>
    <mergeCell ref="E32:H32"/>
    <mergeCell ref="J32:N32"/>
    <mergeCell ref="A50:N50"/>
    <mergeCell ref="A5:N5"/>
    <mergeCell ref="A10:B10"/>
    <mergeCell ref="A28:N28"/>
    <mergeCell ref="A33:D33"/>
    <mergeCell ref="A34:D34"/>
    <mergeCell ref="K8:N8"/>
    <mergeCell ref="E34:G34"/>
    <mergeCell ref="H34:J34"/>
    <mergeCell ref="D6:K6"/>
    <mergeCell ref="E78:N78"/>
    <mergeCell ref="A79:D79"/>
    <mergeCell ref="E79:G79"/>
    <mergeCell ref="H79:J79"/>
    <mergeCell ref="K53:N53"/>
    <mergeCell ref="A55:B55"/>
    <mergeCell ref="A73:N73"/>
    <mergeCell ref="E76:N76"/>
    <mergeCell ref="E77:H77"/>
    <mergeCell ref="J77:N77"/>
    <mergeCell ref="A78:D78"/>
    <mergeCell ref="A76:D76"/>
    <mergeCell ref="A77:D77"/>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rowBreaks count="1" manualBreakCount="1">
    <brk id="45"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89"/>
  <sheetViews>
    <sheetView showZeros="0" view="pageBreakPreview" zoomScaleNormal="100" zoomScaleSheetLayoutView="100" workbookViewId="0"/>
  </sheetViews>
  <sheetFormatPr defaultColWidth="5.90625" defaultRowHeight="14"/>
  <cols>
    <col min="1" max="13" width="5.90625" style="90" customWidth="1"/>
    <col min="14" max="14" width="6.7265625" style="90" customWidth="1"/>
    <col min="15" max="16384" width="5.90625" style="90"/>
  </cols>
  <sheetData>
    <row r="1" spans="1:14">
      <c r="N1" s="193" t="s">
        <v>463</v>
      </c>
    </row>
    <row r="5" spans="1:14" ht="28">
      <c r="A5" s="539" t="s">
        <v>461</v>
      </c>
      <c r="B5" s="539"/>
      <c r="C5" s="539"/>
      <c r="D5" s="539"/>
      <c r="E5" s="539"/>
      <c r="F5" s="539"/>
      <c r="G5" s="539"/>
      <c r="H5" s="539"/>
      <c r="I5" s="539"/>
      <c r="J5" s="539"/>
      <c r="K5" s="539"/>
      <c r="L5" s="539"/>
      <c r="M5" s="539"/>
      <c r="N5" s="539"/>
    </row>
    <row r="6" spans="1:14">
      <c r="A6" s="203"/>
      <c r="B6" s="203"/>
      <c r="C6" s="203"/>
      <c r="D6" s="474" t="s">
        <v>943</v>
      </c>
      <c r="E6" s="474"/>
      <c r="F6" s="474"/>
      <c r="G6" s="474"/>
      <c r="H6" s="474"/>
      <c r="I6" s="474"/>
      <c r="J6" s="474"/>
      <c r="K6" s="474"/>
      <c r="L6" s="203"/>
      <c r="M6" s="203"/>
      <c r="N6" s="203"/>
    </row>
    <row r="8" spans="1:14">
      <c r="K8" s="560">
        <f>入力シート!C60</f>
        <v>0</v>
      </c>
      <c r="L8" s="560"/>
      <c r="M8" s="560"/>
      <c r="N8" s="560"/>
    </row>
    <row r="10" spans="1:14">
      <c r="A10" s="550" t="str">
        <f>入力シート!C54</f>
        <v>弘前市</v>
      </c>
      <c r="B10" s="550"/>
      <c r="C10" s="90" t="s">
        <v>450</v>
      </c>
    </row>
    <row r="13" spans="1:14" ht="14.25" customHeight="1"/>
    <row r="14" spans="1:14" ht="18.75" customHeight="1">
      <c r="E14" s="193" t="s">
        <v>580</v>
      </c>
      <c r="G14" s="101">
        <f>入力シート!C18</f>
        <v>0</v>
      </c>
      <c r="H14" s="101"/>
      <c r="I14" s="101">
        <f>入力シート!C20</f>
        <v>0</v>
      </c>
      <c r="J14" s="101"/>
    </row>
    <row r="15" spans="1:14" ht="14.25" customHeight="1"/>
    <row r="16" spans="1:14" ht="14.25" customHeight="1"/>
    <row r="17" spans="1:14" ht="14.25" customHeight="1">
      <c r="E17" s="193" t="s">
        <v>581</v>
      </c>
      <c r="G17" s="184">
        <f>入力シート!C32</f>
        <v>0</v>
      </c>
    </row>
    <row r="18" spans="1:14" ht="14.25" customHeight="1"/>
    <row r="19" spans="1:14" ht="14.25" customHeight="1"/>
    <row r="20" spans="1:14">
      <c r="E20" s="193" t="s">
        <v>582</v>
      </c>
      <c r="G20" s="100">
        <f>入力シート!C36</f>
        <v>0</v>
      </c>
    </row>
    <row r="25" spans="1:14">
      <c r="A25" s="90" t="s">
        <v>462</v>
      </c>
    </row>
    <row r="27" spans="1:14">
      <c r="H27" s="100"/>
    </row>
    <row r="28" spans="1:14">
      <c r="A28" s="544" t="s">
        <v>454</v>
      </c>
      <c r="B28" s="544"/>
      <c r="C28" s="544"/>
      <c r="D28" s="544"/>
      <c r="E28" s="544"/>
      <c r="F28" s="544"/>
      <c r="G28" s="544"/>
      <c r="H28" s="544"/>
      <c r="I28" s="544"/>
      <c r="J28" s="544"/>
      <c r="K28" s="544"/>
      <c r="L28" s="544"/>
      <c r="M28" s="544"/>
      <c r="N28" s="544"/>
    </row>
    <row r="29" spans="1:14" ht="14.25" customHeight="1"/>
    <row r="30" spans="1:14" ht="14.25" customHeight="1"/>
    <row r="31" spans="1:14" ht="36" customHeight="1">
      <c r="A31" s="567" t="s">
        <v>465</v>
      </c>
      <c r="B31" s="568"/>
      <c r="C31" s="568"/>
      <c r="D31" s="569"/>
      <c r="E31" s="561">
        <f>入力シート!C56</f>
        <v>0</v>
      </c>
      <c r="F31" s="562"/>
      <c r="G31" s="562"/>
      <c r="H31" s="562"/>
      <c r="I31" s="562"/>
      <c r="J31" s="562"/>
      <c r="K31" s="562"/>
      <c r="L31" s="562"/>
      <c r="M31" s="562"/>
      <c r="N31" s="563"/>
    </row>
    <row r="32" spans="1:14" ht="36" customHeight="1">
      <c r="A32" s="570" t="s">
        <v>456</v>
      </c>
      <c r="B32" s="571"/>
      <c r="C32" s="571"/>
      <c r="D32" s="572"/>
      <c r="E32" s="564">
        <f>入力シート!C57</f>
        <v>0</v>
      </c>
      <c r="F32" s="565"/>
      <c r="G32" s="565"/>
      <c r="H32" s="565"/>
      <c r="I32" s="573"/>
      <c r="J32" s="573"/>
      <c r="K32" s="573"/>
      <c r="L32" s="573"/>
      <c r="M32" s="573"/>
      <c r="N32" s="574"/>
    </row>
    <row r="33" spans="1:14" ht="36" customHeight="1">
      <c r="A33" s="567" t="s">
        <v>464</v>
      </c>
      <c r="B33" s="568"/>
      <c r="C33" s="568"/>
      <c r="D33" s="569"/>
      <c r="E33" s="561">
        <f>入力シート!C63</f>
        <v>0</v>
      </c>
      <c r="F33" s="562"/>
      <c r="G33" s="562"/>
      <c r="H33" s="562"/>
      <c r="I33" s="562"/>
      <c r="J33" s="562"/>
      <c r="K33" s="562"/>
      <c r="L33" s="562"/>
      <c r="M33" s="562"/>
      <c r="N33" s="563"/>
    </row>
    <row r="34" spans="1:14" ht="36" customHeight="1">
      <c r="A34" s="570" t="s">
        <v>456</v>
      </c>
      <c r="B34" s="571"/>
      <c r="C34" s="571"/>
      <c r="D34" s="572"/>
      <c r="E34" s="564">
        <f>入力シート!C64</f>
        <v>0</v>
      </c>
      <c r="F34" s="565"/>
      <c r="G34" s="565"/>
      <c r="H34" s="565"/>
      <c r="I34" s="110" t="s">
        <v>459</v>
      </c>
      <c r="J34" s="565">
        <f>入力シート!C65</f>
        <v>0</v>
      </c>
      <c r="K34" s="565"/>
      <c r="L34" s="565"/>
      <c r="M34" s="565"/>
      <c r="N34" s="566"/>
    </row>
    <row r="35" spans="1:14" ht="36" customHeight="1">
      <c r="A35" s="555" t="s">
        <v>466</v>
      </c>
      <c r="B35" s="556"/>
      <c r="C35" s="556"/>
      <c r="D35" s="557"/>
      <c r="E35" s="552">
        <f>入力シート!C61</f>
        <v>0</v>
      </c>
      <c r="F35" s="553"/>
      <c r="G35" s="553"/>
      <c r="H35" s="553"/>
      <c r="I35" s="553"/>
      <c r="J35" s="553"/>
      <c r="K35" s="553"/>
      <c r="L35" s="553"/>
      <c r="M35" s="553"/>
      <c r="N35" s="554"/>
    </row>
    <row r="36" spans="1:14" ht="36" customHeight="1">
      <c r="A36" s="555" t="s">
        <v>458</v>
      </c>
      <c r="B36" s="556"/>
      <c r="C36" s="556"/>
      <c r="D36" s="557"/>
      <c r="E36" s="558">
        <f>入力シート!C18</f>
        <v>0</v>
      </c>
      <c r="F36" s="559"/>
      <c r="G36" s="559"/>
      <c r="H36" s="559">
        <f>入力シート!C20</f>
        <v>0</v>
      </c>
      <c r="I36" s="559"/>
      <c r="J36" s="559"/>
      <c r="K36" s="111"/>
      <c r="L36" s="111"/>
      <c r="M36" s="111"/>
      <c r="N36" s="112"/>
    </row>
    <row r="38" spans="1:14">
      <c r="B38" s="109"/>
      <c r="C38" s="113"/>
      <c r="D38" s="113"/>
    </row>
    <row r="39" spans="1:14">
      <c r="A39" s="113" t="s">
        <v>1050</v>
      </c>
      <c r="B39" s="243"/>
      <c r="C39" s="105"/>
      <c r="D39" s="105"/>
    </row>
    <row r="40" spans="1:14">
      <c r="A40" s="113" t="s">
        <v>1046</v>
      </c>
      <c r="B40" s="243"/>
      <c r="C40" s="105"/>
      <c r="D40" s="105"/>
    </row>
    <row r="41" spans="1:14">
      <c r="A41" s="113" t="s">
        <v>1047</v>
      </c>
      <c r="B41" s="243"/>
      <c r="C41" s="105"/>
      <c r="D41" s="105"/>
    </row>
    <row r="42" spans="1:14">
      <c r="A42" s="113" t="s">
        <v>1048</v>
      </c>
      <c r="B42" s="243"/>
      <c r="C42" s="105"/>
      <c r="D42" s="105"/>
      <c r="H42" s="100"/>
    </row>
    <row r="43" spans="1:14">
      <c r="N43" s="193" t="s">
        <v>463</v>
      </c>
    </row>
    <row r="47" spans="1:14" ht="28">
      <c r="A47" s="539" t="s">
        <v>461</v>
      </c>
      <c r="B47" s="539"/>
      <c r="C47" s="539"/>
      <c r="D47" s="539"/>
      <c r="E47" s="539"/>
      <c r="F47" s="539"/>
      <c r="G47" s="539"/>
      <c r="H47" s="539"/>
      <c r="I47" s="539"/>
      <c r="J47" s="539"/>
      <c r="K47" s="539"/>
      <c r="L47" s="539"/>
      <c r="M47" s="539"/>
      <c r="N47" s="539"/>
    </row>
    <row r="48" spans="1:14" ht="14.25" customHeight="1">
      <c r="A48" s="203"/>
      <c r="B48" s="203"/>
      <c r="C48" s="203"/>
      <c r="D48" s="474" t="s">
        <v>945</v>
      </c>
      <c r="E48" s="474"/>
      <c r="F48" s="474"/>
      <c r="G48" s="474"/>
      <c r="H48" s="474"/>
      <c r="I48" s="474"/>
      <c r="J48" s="474"/>
      <c r="K48" s="474"/>
      <c r="L48" s="203"/>
      <c r="M48" s="203"/>
      <c r="N48" s="203"/>
    </row>
    <row r="50" spans="1:14">
      <c r="K50" s="560">
        <f>入力シート!C60</f>
        <v>0</v>
      </c>
      <c r="L50" s="560"/>
      <c r="M50" s="560"/>
      <c r="N50" s="560"/>
    </row>
    <row r="52" spans="1:14">
      <c r="A52" s="550" t="s">
        <v>460</v>
      </c>
      <c r="B52" s="550"/>
      <c r="C52" s="90" t="s">
        <v>450</v>
      </c>
    </row>
    <row r="56" spans="1:14" ht="19">
      <c r="E56" s="193" t="s">
        <v>580</v>
      </c>
      <c r="G56" s="101">
        <f>入力シート!C18</f>
        <v>0</v>
      </c>
      <c r="H56" s="101"/>
      <c r="I56" s="101">
        <f>入力シート!C20</f>
        <v>0</v>
      </c>
      <c r="J56" s="101"/>
    </row>
    <row r="59" spans="1:14">
      <c r="E59" s="193" t="s">
        <v>581</v>
      </c>
      <c r="G59" s="184">
        <f>入力シート!C32</f>
        <v>0</v>
      </c>
    </row>
    <row r="62" spans="1:14">
      <c r="E62" s="193" t="s">
        <v>582</v>
      </c>
      <c r="G62" s="100">
        <f>入力シート!C36</f>
        <v>0</v>
      </c>
    </row>
    <row r="67" spans="1:14">
      <c r="A67" s="90" t="s">
        <v>462</v>
      </c>
    </row>
    <row r="69" spans="1:14">
      <c r="H69" s="100"/>
    </row>
    <row r="70" spans="1:14">
      <c r="A70" s="544" t="s">
        <v>454</v>
      </c>
      <c r="B70" s="544"/>
      <c r="C70" s="544"/>
      <c r="D70" s="544"/>
      <c r="E70" s="544"/>
      <c r="F70" s="544"/>
      <c r="G70" s="544"/>
      <c r="H70" s="544"/>
      <c r="I70" s="544"/>
      <c r="J70" s="544"/>
      <c r="K70" s="544"/>
      <c r="L70" s="544"/>
      <c r="M70" s="544"/>
      <c r="N70" s="544"/>
    </row>
    <row r="73" spans="1:14" ht="36" customHeight="1">
      <c r="A73" s="567" t="s">
        <v>465</v>
      </c>
      <c r="B73" s="568"/>
      <c r="C73" s="568"/>
      <c r="D73" s="569"/>
      <c r="E73" s="561">
        <f>入力シート!C56</f>
        <v>0</v>
      </c>
      <c r="F73" s="562"/>
      <c r="G73" s="562"/>
      <c r="H73" s="562"/>
      <c r="I73" s="562"/>
      <c r="J73" s="562"/>
      <c r="K73" s="562"/>
      <c r="L73" s="562"/>
      <c r="M73" s="562"/>
      <c r="N73" s="563"/>
    </row>
    <row r="74" spans="1:14" ht="36" customHeight="1">
      <c r="A74" s="570" t="s">
        <v>456</v>
      </c>
      <c r="B74" s="571"/>
      <c r="C74" s="571"/>
      <c r="D74" s="572"/>
      <c r="E74" s="564">
        <f>入力シート!C57</f>
        <v>0</v>
      </c>
      <c r="F74" s="565"/>
      <c r="G74" s="565"/>
      <c r="H74" s="565"/>
      <c r="I74" s="573"/>
      <c r="J74" s="573"/>
      <c r="K74" s="573"/>
      <c r="L74" s="573"/>
      <c r="M74" s="573"/>
      <c r="N74" s="574"/>
    </row>
    <row r="75" spans="1:14" ht="36" customHeight="1">
      <c r="A75" s="567" t="s">
        <v>464</v>
      </c>
      <c r="B75" s="568"/>
      <c r="C75" s="568"/>
      <c r="D75" s="569"/>
      <c r="E75" s="561">
        <f>入力シート!C63</f>
        <v>0</v>
      </c>
      <c r="F75" s="562"/>
      <c r="G75" s="562"/>
      <c r="H75" s="562"/>
      <c r="I75" s="562"/>
      <c r="J75" s="562"/>
      <c r="K75" s="562"/>
      <c r="L75" s="562"/>
      <c r="M75" s="562"/>
      <c r="N75" s="563"/>
    </row>
    <row r="76" spans="1:14" ht="36" customHeight="1">
      <c r="A76" s="570" t="s">
        <v>456</v>
      </c>
      <c r="B76" s="571"/>
      <c r="C76" s="571"/>
      <c r="D76" s="572"/>
      <c r="E76" s="564">
        <f>入力シート!C64</f>
        <v>0</v>
      </c>
      <c r="F76" s="565"/>
      <c r="G76" s="565"/>
      <c r="H76" s="565"/>
      <c r="I76" s="110" t="s">
        <v>459</v>
      </c>
      <c r="J76" s="565">
        <f>入力シート!C65</f>
        <v>0</v>
      </c>
      <c r="K76" s="565"/>
      <c r="L76" s="565"/>
      <c r="M76" s="565"/>
      <c r="N76" s="566"/>
    </row>
    <row r="77" spans="1:14" ht="36" customHeight="1">
      <c r="A77" s="555" t="s">
        <v>466</v>
      </c>
      <c r="B77" s="556"/>
      <c r="C77" s="556"/>
      <c r="D77" s="557"/>
      <c r="E77" s="552">
        <f>入力シート!C61</f>
        <v>0</v>
      </c>
      <c r="F77" s="553"/>
      <c r="G77" s="553"/>
      <c r="H77" s="553"/>
      <c r="I77" s="553"/>
      <c r="J77" s="553"/>
      <c r="K77" s="553"/>
      <c r="L77" s="553"/>
      <c r="M77" s="553"/>
      <c r="N77" s="554"/>
    </row>
    <row r="78" spans="1:14" ht="36" customHeight="1">
      <c r="A78" s="555" t="s">
        <v>458</v>
      </c>
      <c r="B78" s="556"/>
      <c r="C78" s="556"/>
      <c r="D78" s="557"/>
      <c r="E78" s="558">
        <f>入力シート!C18</f>
        <v>0</v>
      </c>
      <c r="F78" s="559"/>
      <c r="G78" s="559"/>
      <c r="H78" s="559">
        <f>入力シート!C20</f>
        <v>0</v>
      </c>
      <c r="I78" s="559"/>
      <c r="J78" s="559"/>
      <c r="K78" s="111"/>
      <c r="L78" s="111"/>
      <c r="M78" s="111"/>
      <c r="N78" s="112"/>
    </row>
    <row r="80" spans="1:14">
      <c r="B80" s="109"/>
      <c r="C80" s="113"/>
      <c r="D80" s="113"/>
    </row>
    <row r="81" spans="1:8">
      <c r="A81" s="113" t="s">
        <v>1050</v>
      </c>
      <c r="B81" s="243"/>
      <c r="C81" s="105"/>
      <c r="D81" s="105"/>
    </row>
    <row r="82" spans="1:8">
      <c r="A82" s="113" t="s">
        <v>1046</v>
      </c>
      <c r="B82" s="243"/>
      <c r="C82" s="105"/>
      <c r="D82" s="105"/>
    </row>
    <row r="83" spans="1:8">
      <c r="A83" s="113" t="s">
        <v>1047</v>
      </c>
      <c r="B83" s="243"/>
      <c r="C83" s="105"/>
      <c r="D83" s="105"/>
    </row>
    <row r="84" spans="1:8">
      <c r="A84" s="113" t="s">
        <v>1048</v>
      </c>
      <c r="B84" s="243"/>
      <c r="C84" s="105"/>
      <c r="D84" s="105"/>
      <c r="H84" s="100"/>
    </row>
    <row r="85" spans="1:8">
      <c r="B85" s="98"/>
      <c r="C85" s="105"/>
      <c r="D85" s="105"/>
      <c r="H85" s="100"/>
    </row>
    <row r="86" spans="1:8">
      <c r="B86" s="98"/>
      <c r="C86" s="105"/>
      <c r="D86" s="105"/>
      <c r="H86" s="100"/>
    </row>
    <row r="87" spans="1:8">
      <c r="B87" s="98"/>
      <c r="C87" s="105"/>
      <c r="D87" s="105"/>
    </row>
    <row r="88" spans="1:8">
      <c r="B88" s="98"/>
      <c r="C88" s="105"/>
      <c r="D88" s="105"/>
      <c r="G88" s="100"/>
    </row>
    <row r="89" spans="1:8">
      <c r="B89" s="98"/>
      <c r="C89" s="105"/>
      <c r="D89" s="105"/>
    </row>
  </sheetData>
  <mergeCells count="38">
    <mergeCell ref="A5:N5"/>
    <mergeCell ref="A73:D73"/>
    <mergeCell ref="E73:N73"/>
    <mergeCell ref="A31:D31"/>
    <mergeCell ref="E31:N31"/>
    <mergeCell ref="K8:N8"/>
    <mergeCell ref="A28:N28"/>
    <mergeCell ref="A35:D35"/>
    <mergeCell ref="A34:D34"/>
    <mergeCell ref="A33:D33"/>
    <mergeCell ref="E33:N33"/>
    <mergeCell ref="A10:B10"/>
    <mergeCell ref="A32:D32"/>
    <mergeCell ref="J34:N34"/>
    <mergeCell ref="E32:N32"/>
    <mergeCell ref="A47:N47"/>
    <mergeCell ref="A78:D78"/>
    <mergeCell ref="E78:G78"/>
    <mergeCell ref="H78:J78"/>
    <mergeCell ref="A76:D76"/>
    <mergeCell ref="E76:H76"/>
    <mergeCell ref="A77:D77"/>
    <mergeCell ref="E77:N77"/>
    <mergeCell ref="J76:N76"/>
    <mergeCell ref="A75:D75"/>
    <mergeCell ref="E75:N75"/>
    <mergeCell ref="D6:K6"/>
    <mergeCell ref="D48:K48"/>
    <mergeCell ref="E35:N35"/>
    <mergeCell ref="E34:H34"/>
    <mergeCell ref="E36:G36"/>
    <mergeCell ref="A74:D74"/>
    <mergeCell ref="E74:N74"/>
    <mergeCell ref="A52:B52"/>
    <mergeCell ref="A70:N70"/>
    <mergeCell ref="A36:D36"/>
    <mergeCell ref="K50:N50"/>
    <mergeCell ref="H36:J36"/>
  </mergeCells>
  <phoneticPr fontId="3"/>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rowBreaks count="1" manualBreakCount="1">
    <brk id="42"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39"/>
  <sheetViews>
    <sheetView showZeros="0" view="pageBreakPreview" topLeftCell="A25" zoomScaleNormal="100" zoomScaleSheetLayoutView="100" workbookViewId="0"/>
  </sheetViews>
  <sheetFormatPr defaultColWidth="5.90625" defaultRowHeight="14"/>
  <cols>
    <col min="1" max="13" width="5.90625" style="90" customWidth="1"/>
    <col min="14" max="14" width="6.7265625" style="90" customWidth="1"/>
    <col min="15" max="16384" width="5.90625" style="90"/>
  </cols>
  <sheetData>
    <row r="1" spans="1:14">
      <c r="N1" s="193" t="s">
        <v>467</v>
      </c>
    </row>
    <row r="4" spans="1:14" ht="28">
      <c r="A4" s="539" t="s">
        <v>468</v>
      </c>
      <c r="B4" s="539"/>
      <c r="C4" s="539"/>
      <c r="D4" s="539"/>
      <c r="E4" s="539"/>
      <c r="F4" s="539"/>
      <c r="G4" s="539"/>
      <c r="H4" s="539"/>
      <c r="I4" s="539"/>
      <c r="J4" s="539"/>
      <c r="K4" s="539"/>
      <c r="L4" s="539"/>
      <c r="M4" s="539"/>
      <c r="N4" s="539"/>
    </row>
    <row r="5" spans="1:14">
      <c r="E5" s="477"/>
      <c r="F5" s="544"/>
      <c r="G5" s="544"/>
      <c r="H5" s="544"/>
      <c r="I5" s="544"/>
      <c r="J5" s="544"/>
    </row>
    <row r="6" spans="1:14">
      <c r="L6" s="560">
        <f>入力シート!C4</f>
        <v>46049</v>
      </c>
      <c r="M6" s="560"/>
      <c r="N6" s="560"/>
    </row>
    <row r="8" spans="1:14">
      <c r="A8" s="90" t="s">
        <v>469</v>
      </c>
    </row>
    <row r="11" spans="1:14" ht="19">
      <c r="E11" s="193" t="s">
        <v>583</v>
      </c>
      <c r="G11" s="290">
        <f>入力シート!C18</f>
        <v>0</v>
      </c>
      <c r="H11" s="101"/>
      <c r="I11" s="290">
        <f>入力シート!C20</f>
        <v>0</v>
      </c>
      <c r="J11" s="101"/>
    </row>
    <row r="12" spans="1:14" ht="14.25" customHeight="1"/>
    <row r="13" spans="1:14" ht="14.25" customHeight="1"/>
    <row r="14" spans="1:14" ht="14.25" customHeight="1">
      <c r="E14" s="193" t="s">
        <v>581</v>
      </c>
      <c r="G14" s="184">
        <f>入力シート!C32</f>
        <v>0</v>
      </c>
    </row>
    <row r="15" spans="1:14" ht="14.25" customHeight="1"/>
    <row r="16" spans="1:14" ht="14.25" customHeight="1"/>
    <row r="17" spans="1:14" ht="14.25" customHeight="1">
      <c r="E17" s="193" t="s">
        <v>582</v>
      </c>
      <c r="G17" s="100">
        <f>入力シート!C36</f>
        <v>0</v>
      </c>
    </row>
    <row r="20" spans="1:14" ht="24" customHeight="1">
      <c r="A20" s="537">
        <f>入力シート!G1</f>
        <v>46061</v>
      </c>
      <c r="B20" s="538"/>
      <c r="C20" s="538"/>
      <c r="D20" s="532" t="s">
        <v>1222</v>
      </c>
      <c r="E20" s="535"/>
      <c r="F20" s="535"/>
      <c r="G20" s="535"/>
      <c r="H20" s="535"/>
      <c r="I20" s="535"/>
      <c r="J20" s="535"/>
      <c r="L20" s="203" t="str">
        <f>入力シート!C2</f>
        <v>青森県第１区</v>
      </c>
      <c r="N20" s="192" t="s">
        <v>576</v>
      </c>
    </row>
    <row r="21" spans="1:14" ht="24" customHeight="1">
      <c r="A21" s="192" t="s">
        <v>584</v>
      </c>
    </row>
    <row r="22" spans="1:14">
      <c r="H22" s="100"/>
    </row>
    <row r="23" spans="1:14">
      <c r="A23" s="544" t="s">
        <v>454</v>
      </c>
      <c r="B23" s="544"/>
      <c r="C23" s="544"/>
      <c r="D23" s="544"/>
      <c r="E23" s="544"/>
      <c r="F23" s="544"/>
      <c r="G23" s="544"/>
      <c r="H23" s="544"/>
      <c r="I23" s="544"/>
      <c r="J23" s="544"/>
      <c r="K23" s="544"/>
      <c r="L23" s="544"/>
      <c r="M23" s="544"/>
      <c r="N23" s="544"/>
    </row>
    <row r="24" spans="1:14" ht="14.25" customHeight="1"/>
    <row r="25" spans="1:14" ht="36" customHeight="1">
      <c r="A25" s="575" t="s">
        <v>472</v>
      </c>
      <c r="B25" s="555" t="s">
        <v>409</v>
      </c>
      <c r="C25" s="578"/>
      <c r="D25" s="579"/>
      <c r="E25" s="580">
        <f>入力シート!C68</f>
        <v>0</v>
      </c>
      <c r="F25" s="581"/>
      <c r="G25" s="116"/>
      <c r="H25" s="582">
        <f>入力シート!C69</f>
        <v>0</v>
      </c>
      <c r="I25" s="582"/>
      <c r="J25" s="116"/>
      <c r="K25" s="116"/>
      <c r="L25" s="116"/>
      <c r="M25" s="116"/>
      <c r="N25" s="117"/>
    </row>
    <row r="26" spans="1:14" ht="36" customHeight="1">
      <c r="A26" s="576"/>
      <c r="B26" s="567" t="s">
        <v>408</v>
      </c>
      <c r="C26" s="568"/>
      <c r="D26" s="569"/>
      <c r="E26" s="561">
        <f>入力シート!C71</f>
        <v>0</v>
      </c>
      <c r="F26" s="587"/>
      <c r="G26" s="587"/>
      <c r="H26" s="587"/>
      <c r="I26" s="587"/>
      <c r="J26" s="587"/>
      <c r="K26" s="587"/>
      <c r="L26" s="587"/>
      <c r="M26" s="587"/>
      <c r="N26" s="588"/>
    </row>
    <row r="27" spans="1:14" ht="36" customHeight="1">
      <c r="A27" s="576"/>
      <c r="B27" s="570"/>
      <c r="C27" s="571"/>
      <c r="D27" s="572"/>
      <c r="E27" s="118"/>
      <c r="F27" s="119"/>
      <c r="G27" s="119"/>
      <c r="H27" s="110" t="s">
        <v>471</v>
      </c>
      <c r="I27" s="110"/>
      <c r="J27" s="565">
        <f>入力シート!C72</f>
        <v>0</v>
      </c>
      <c r="K27" s="591"/>
      <c r="L27" s="591"/>
      <c r="M27" s="591"/>
      <c r="N27" s="592"/>
    </row>
    <row r="28" spans="1:14" ht="36" customHeight="1">
      <c r="A28" s="576"/>
      <c r="B28" s="555" t="s">
        <v>374</v>
      </c>
      <c r="C28" s="578"/>
      <c r="D28" s="579"/>
      <c r="E28" s="589">
        <f>入力シート!C73</f>
        <v>0</v>
      </c>
      <c r="F28" s="582"/>
      <c r="G28" s="582"/>
      <c r="H28" s="582"/>
      <c r="I28" s="582"/>
      <c r="J28" s="582"/>
      <c r="K28" s="582"/>
      <c r="L28" s="582"/>
      <c r="M28" s="582"/>
      <c r="N28" s="590"/>
    </row>
    <row r="29" spans="1:14" ht="36" customHeight="1">
      <c r="A29" s="576"/>
      <c r="B29" s="555" t="s">
        <v>367</v>
      </c>
      <c r="C29" s="578"/>
      <c r="D29" s="579"/>
      <c r="E29" s="552">
        <f>入力シート!C70</f>
        <v>0</v>
      </c>
      <c r="F29" s="553"/>
      <c r="G29" s="553"/>
      <c r="H29" s="553"/>
      <c r="I29" s="553"/>
      <c r="J29" s="553"/>
      <c r="K29" s="553"/>
      <c r="L29" s="553"/>
      <c r="M29" s="553"/>
      <c r="N29" s="554"/>
    </row>
    <row r="30" spans="1:14" ht="36" customHeight="1">
      <c r="A30" s="577"/>
      <c r="B30" s="555" t="s">
        <v>470</v>
      </c>
      <c r="C30" s="578"/>
      <c r="D30" s="579"/>
      <c r="E30" s="552">
        <f>入力シート!C66</f>
        <v>0</v>
      </c>
      <c r="F30" s="553"/>
      <c r="G30" s="553"/>
      <c r="H30" s="553"/>
      <c r="I30" s="553"/>
      <c r="J30" s="553"/>
      <c r="K30" s="553"/>
      <c r="L30" s="553"/>
      <c r="M30" s="553"/>
      <c r="N30" s="554"/>
    </row>
    <row r="31" spans="1:14" ht="36" customHeight="1">
      <c r="A31" s="584" t="s">
        <v>375</v>
      </c>
      <c r="B31" s="585"/>
      <c r="C31" s="585"/>
      <c r="D31" s="586"/>
      <c r="E31" s="580">
        <f>入力シート!C18</f>
        <v>0</v>
      </c>
      <c r="F31" s="583"/>
      <c r="G31" s="120"/>
      <c r="H31" s="582">
        <f>入力シート!C20</f>
        <v>0</v>
      </c>
      <c r="I31" s="582"/>
      <c r="J31" s="120"/>
      <c r="K31" s="111"/>
      <c r="L31" s="111"/>
      <c r="M31" s="111"/>
      <c r="N31" s="112"/>
    </row>
    <row r="33" spans="1:8">
      <c r="A33" s="192"/>
      <c r="B33" s="98"/>
      <c r="C33" s="105"/>
      <c r="D33" s="105"/>
    </row>
    <row r="34" spans="1:8">
      <c r="A34" s="113" t="s">
        <v>1199</v>
      </c>
      <c r="B34" s="243"/>
      <c r="C34" s="105"/>
      <c r="D34" s="105"/>
    </row>
    <row r="35" spans="1:8">
      <c r="A35" s="113" t="s">
        <v>1200</v>
      </c>
      <c r="B35" s="243"/>
      <c r="C35" s="105"/>
      <c r="D35" s="105"/>
    </row>
    <row r="36" spans="1:8">
      <c r="A36" s="113" t="s">
        <v>1201</v>
      </c>
      <c r="B36" s="243"/>
      <c r="C36" s="105"/>
      <c r="D36" s="105"/>
    </row>
    <row r="37" spans="1:8">
      <c r="A37" s="113" t="s">
        <v>1202</v>
      </c>
      <c r="B37" s="243"/>
      <c r="C37" s="105"/>
      <c r="D37" s="105"/>
    </row>
    <row r="38" spans="1:8">
      <c r="A38" s="192"/>
      <c r="B38" s="98"/>
      <c r="C38" s="105"/>
      <c r="D38" s="105"/>
    </row>
    <row r="39" spans="1:8">
      <c r="B39" s="98"/>
      <c r="C39" s="105"/>
      <c r="D39" s="105"/>
      <c r="H39" s="100"/>
    </row>
  </sheetData>
  <mergeCells count="22">
    <mergeCell ref="E31:F31"/>
    <mergeCell ref="B26:D27"/>
    <mergeCell ref="E30:N30"/>
    <mergeCell ref="H31:I31"/>
    <mergeCell ref="E29:N29"/>
    <mergeCell ref="A31:D31"/>
    <mergeCell ref="E26:N26"/>
    <mergeCell ref="E28:N28"/>
    <mergeCell ref="J27:N27"/>
    <mergeCell ref="B28:D28"/>
    <mergeCell ref="E5:J5"/>
    <mergeCell ref="A4:N4"/>
    <mergeCell ref="L6:N6"/>
    <mergeCell ref="A23:N23"/>
    <mergeCell ref="A25:A30"/>
    <mergeCell ref="B25:D25"/>
    <mergeCell ref="B30:D30"/>
    <mergeCell ref="B29:D29"/>
    <mergeCell ref="E25:F25"/>
    <mergeCell ref="H25:I25"/>
    <mergeCell ref="D20:J20"/>
    <mergeCell ref="A20:C20"/>
  </mergeCells>
  <phoneticPr fontId="3"/>
  <pageMargins left="0.98425196850393704" right="0.59055118110236227" top="0.98425196850393704" bottom="0.98425196850393704" header="0.51181102362204722" footer="0.51181102362204722"/>
  <pageSetup paperSize="9" orientation="portrait" horizontalDpi="200" verticalDpi="2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8"/>
  <sheetViews>
    <sheetView showZeros="0" view="pageBreakPreview" topLeftCell="A25" zoomScaleNormal="100" zoomScaleSheetLayoutView="100" workbookViewId="0"/>
  </sheetViews>
  <sheetFormatPr defaultColWidth="5.90625" defaultRowHeight="14"/>
  <cols>
    <col min="1" max="13" width="5.90625" style="90" customWidth="1"/>
    <col min="14" max="14" width="6.7265625" style="90" customWidth="1"/>
    <col min="15" max="16384" width="5.90625" style="90"/>
  </cols>
  <sheetData>
    <row r="1" spans="1:14">
      <c r="N1" s="193" t="s">
        <v>481</v>
      </c>
    </row>
    <row r="3" spans="1:14" ht="28">
      <c r="A3" s="539" t="s">
        <v>480</v>
      </c>
      <c r="B3" s="539"/>
      <c r="C3" s="539"/>
      <c r="D3" s="539"/>
      <c r="E3" s="539"/>
      <c r="F3" s="539"/>
      <c r="G3" s="539"/>
      <c r="H3" s="539"/>
      <c r="I3" s="539"/>
      <c r="J3" s="539"/>
      <c r="K3" s="539"/>
      <c r="L3" s="539"/>
      <c r="M3" s="539"/>
      <c r="N3" s="539"/>
    </row>
    <row r="4" spans="1:14">
      <c r="E4" s="477"/>
      <c r="F4" s="544"/>
      <c r="G4" s="544"/>
      <c r="H4" s="544"/>
      <c r="I4" s="544"/>
      <c r="J4" s="544"/>
    </row>
    <row r="5" spans="1:14">
      <c r="K5" s="192"/>
      <c r="L5" s="560">
        <f>入力シート!C75</f>
        <v>0</v>
      </c>
      <c r="M5" s="560"/>
      <c r="N5" s="560"/>
    </row>
    <row r="7" spans="1:14">
      <c r="A7" s="90" t="s">
        <v>469</v>
      </c>
    </row>
    <row r="10" spans="1:14" ht="19">
      <c r="E10" s="193" t="s">
        <v>583</v>
      </c>
      <c r="G10" s="290">
        <f>入力シート!C18</f>
        <v>0</v>
      </c>
      <c r="H10" s="101"/>
      <c r="I10" s="290">
        <f>入力シート!C20</f>
        <v>0</v>
      </c>
      <c r="J10" s="101"/>
    </row>
    <row r="11" spans="1:14" ht="14.25" customHeight="1"/>
    <row r="12" spans="1:14" ht="14.25" customHeight="1"/>
    <row r="13" spans="1:14">
      <c r="E13" s="193" t="s">
        <v>581</v>
      </c>
      <c r="G13" s="184">
        <f>入力シート!C32</f>
        <v>0</v>
      </c>
    </row>
    <row r="14" spans="1:14" ht="14.25" customHeight="1"/>
    <row r="15" spans="1:14" ht="14.25" customHeight="1"/>
    <row r="16" spans="1:14" ht="14.25" customHeight="1">
      <c r="E16" s="193" t="s">
        <v>582</v>
      </c>
      <c r="G16" s="100">
        <f>入力シート!C36</f>
        <v>0</v>
      </c>
    </row>
    <row r="19" spans="1:14">
      <c r="A19" s="537">
        <f>入力シート!G1</f>
        <v>46061</v>
      </c>
      <c r="B19" s="538"/>
      <c r="C19" s="538"/>
      <c r="D19" s="532" t="s">
        <v>1222</v>
      </c>
      <c r="E19" s="535"/>
      <c r="F19" s="535"/>
      <c r="G19" s="535"/>
      <c r="H19" s="535"/>
      <c r="I19" s="535"/>
      <c r="J19" s="535"/>
      <c r="L19" s="203" t="str">
        <f>入力シート!C2</f>
        <v>青森県第１区</v>
      </c>
      <c r="N19" s="192" t="s">
        <v>576</v>
      </c>
    </row>
    <row r="20" spans="1:14">
      <c r="A20" s="192" t="s">
        <v>585</v>
      </c>
    </row>
    <row r="21" spans="1:14">
      <c r="H21" s="100"/>
    </row>
    <row r="22" spans="1:14">
      <c r="A22" s="544" t="s">
        <v>454</v>
      </c>
      <c r="B22" s="544"/>
      <c r="C22" s="544"/>
      <c r="D22" s="544"/>
      <c r="E22" s="544"/>
      <c r="F22" s="544"/>
      <c r="G22" s="544"/>
      <c r="H22" s="544"/>
      <c r="I22" s="544"/>
      <c r="J22" s="544"/>
      <c r="K22" s="544"/>
      <c r="L22" s="544"/>
      <c r="M22" s="544"/>
      <c r="N22" s="544"/>
    </row>
    <row r="23" spans="1:14" ht="14.25" customHeight="1">
      <c r="A23" s="121"/>
      <c r="B23" s="121"/>
      <c r="C23" s="121"/>
      <c r="D23" s="121"/>
      <c r="E23" s="121"/>
      <c r="F23" s="121"/>
      <c r="G23" s="121"/>
      <c r="H23" s="121"/>
      <c r="I23" s="121"/>
      <c r="J23" s="121"/>
      <c r="K23" s="121"/>
      <c r="L23" s="121"/>
      <c r="M23" s="121"/>
      <c r="N23" s="121"/>
    </row>
    <row r="24" spans="1:14" ht="36" customHeight="1">
      <c r="A24" s="555" t="s">
        <v>482</v>
      </c>
      <c r="B24" s="578"/>
      <c r="C24" s="578"/>
      <c r="D24" s="579"/>
      <c r="E24" s="580">
        <f>入力シート!C68</f>
        <v>0</v>
      </c>
      <c r="F24" s="581"/>
      <c r="G24" s="111"/>
      <c r="H24" s="582">
        <f>入力シート!C69</f>
        <v>0</v>
      </c>
      <c r="I24" s="582"/>
      <c r="J24" s="111"/>
      <c r="K24" s="111"/>
      <c r="L24" s="111"/>
      <c r="M24" s="111"/>
      <c r="N24" s="112"/>
    </row>
    <row r="25" spans="1:14" ht="36" customHeight="1">
      <c r="A25" s="575" t="s">
        <v>483</v>
      </c>
      <c r="B25" s="555" t="s">
        <v>409</v>
      </c>
      <c r="C25" s="578"/>
      <c r="D25" s="579"/>
      <c r="E25" s="580">
        <f>入力シート!C77</f>
        <v>0</v>
      </c>
      <c r="F25" s="583"/>
      <c r="G25" s="116"/>
      <c r="H25" s="582">
        <f>入力シート!C78</f>
        <v>0</v>
      </c>
      <c r="I25" s="582"/>
      <c r="J25" s="116"/>
      <c r="K25" s="116"/>
      <c r="L25" s="116"/>
      <c r="M25" s="116"/>
      <c r="N25" s="117"/>
    </row>
    <row r="26" spans="1:14" ht="36" customHeight="1">
      <c r="A26" s="596"/>
      <c r="B26" s="567" t="s">
        <v>408</v>
      </c>
      <c r="C26" s="568"/>
      <c r="D26" s="569"/>
      <c r="E26" s="561">
        <f>入力シート!C80</f>
        <v>0</v>
      </c>
      <c r="F26" s="587"/>
      <c r="G26" s="587"/>
      <c r="H26" s="587"/>
      <c r="I26" s="587"/>
      <c r="J26" s="587"/>
      <c r="K26" s="587"/>
      <c r="L26" s="587"/>
      <c r="M26" s="587"/>
      <c r="N26" s="588"/>
    </row>
    <row r="27" spans="1:14" ht="36" customHeight="1">
      <c r="A27" s="596"/>
      <c r="B27" s="570"/>
      <c r="C27" s="571"/>
      <c r="D27" s="572"/>
      <c r="E27" s="118"/>
      <c r="F27" s="119"/>
      <c r="G27" s="119"/>
      <c r="H27" s="110" t="s">
        <v>471</v>
      </c>
      <c r="I27" s="110"/>
      <c r="J27" s="565">
        <f>入力シート!C81</f>
        <v>0</v>
      </c>
      <c r="K27" s="591"/>
      <c r="L27" s="591"/>
      <c r="M27" s="591"/>
      <c r="N27" s="592"/>
    </row>
    <row r="28" spans="1:14" ht="36" customHeight="1">
      <c r="A28" s="596"/>
      <c r="B28" s="555" t="s">
        <v>374</v>
      </c>
      <c r="C28" s="578"/>
      <c r="D28" s="579"/>
      <c r="E28" s="589">
        <f>入力シート!C82</f>
        <v>0</v>
      </c>
      <c r="F28" s="582"/>
      <c r="G28" s="582"/>
      <c r="H28" s="582"/>
      <c r="I28" s="582"/>
      <c r="J28" s="582"/>
      <c r="K28" s="582"/>
      <c r="L28" s="582"/>
      <c r="M28" s="582"/>
      <c r="N28" s="590"/>
    </row>
    <row r="29" spans="1:14" ht="36" customHeight="1">
      <c r="A29" s="596"/>
      <c r="B29" s="555" t="s">
        <v>367</v>
      </c>
      <c r="C29" s="578"/>
      <c r="D29" s="579"/>
      <c r="E29" s="552">
        <f>入力シート!C79</f>
        <v>0</v>
      </c>
      <c r="F29" s="553"/>
      <c r="G29" s="553"/>
      <c r="H29" s="553"/>
      <c r="I29" s="553"/>
      <c r="J29" s="553"/>
      <c r="K29" s="553"/>
      <c r="L29" s="553"/>
      <c r="M29" s="553"/>
      <c r="N29" s="554"/>
    </row>
    <row r="30" spans="1:14" ht="36" customHeight="1">
      <c r="A30" s="555" t="s">
        <v>466</v>
      </c>
      <c r="B30" s="578"/>
      <c r="C30" s="578"/>
      <c r="D30" s="579"/>
      <c r="E30" s="552">
        <f>入力シート!C76</f>
        <v>0</v>
      </c>
      <c r="F30" s="553"/>
      <c r="G30" s="553"/>
      <c r="H30" s="553"/>
      <c r="I30" s="553"/>
      <c r="J30" s="553"/>
      <c r="K30" s="553"/>
      <c r="L30" s="553"/>
      <c r="M30" s="553"/>
      <c r="N30" s="554"/>
    </row>
    <row r="31" spans="1:14" ht="36" customHeight="1">
      <c r="A31" s="555" t="s">
        <v>491</v>
      </c>
      <c r="B31" s="578"/>
      <c r="C31" s="578"/>
      <c r="D31" s="579"/>
      <c r="E31" s="593">
        <f>入力シート!C83</f>
        <v>0</v>
      </c>
      <c r="F31" s="594"/>
      <c r="G31" s="594"/>
      <c r="H31" s="594"/>
      <c r="I31" s="594"/>
      <c r="J31" s="594"/>
      <c r="K31" s="594"/>
      <c r="L31" s="594"/>
      <c r="M31" s="594"/>
      <c r="N31" s="595"/>
    </row>
    <row r="32" spans="1:14" ht="36" customHeight="1">
      <c r="A32" s="584" t="s">
        <v>375</v>
      </c>
      <c r="B32" s="585"/>
      <c r="C32" s="585"/>
      <c r="D32" s="586"/>
      <c r="E32" s="580">
        <f>入力シート!C18</f>
        <v>0</v>
      </c>
      <c r="F32" s="583"/>
      <c r="G32" s="120"/>
      <c r="H32" s="582">
        <f>入力シート!C20</f>
        <v>0</v>
      </c>
      <c r="I32" s="582"/>
      <c r="J32" s="120"/>
      <c r="K32" s="111"/>
      <c r="L32" s="111"/>
      <c r="M32" s="111"/>
      <c r="N32" s="112"/>
    </row>
    <row r="34" spans="1:14">
      <c r="A34" s="192"/>
      <c r="B34" s="109"/>
      <c r="C34" s="113"/>
      <c r="D34" s="113"/>
    </row>
    <row r="35" spans="1:14">
      <c r="A35" s="113" t="s">
        <v>1199</v>
      </c>
      <c r="B35" s="243"/>
      <c r="C35" s="105"/>
      <c r="D35" s="105"/>
      <c r="E35" s="113"/>
      <c r="F35" s="113"/>
      <c r="G35" s="113"/>
      <c r="H35" s="113"/>
      <c r="I35" s="113"/>
      <c r="J35" s="113"/>
      <c r="K35" s="113"/>
      <c r="L35" s="113"/>
      <c r="M35" s="113"/>
      <c r="N35" s="113"/>
    </row>
    <row r="36" spans="1:14">
      <c r="A36" s="113" t="s">
        <v>1200</v>
      </c>
      <c r="B36" s="243"/>
      <c r="C36" s="105"/>
      <c r="D36" s="105"/>
      <c r="E36" s="113"/>
      <c r="F36" s="113"/>
      <c r="G36" s="113"/>
      <c r="H36" s="113"/>
      <c r="I36" s="113"/>
      <c r="J36" s="113"/>
      <c r="K36" s="113"/>
      <c r="L36" s="113"/>
      <c r="M36" s="113"/>
      <c r="N36" s="113"/>
    </row>
    <row r="37" spans="1:14">
      <c r="A37" s="113" t="s">
        <v>1201</v>
      </c>
      <c r="B37" s="243"/>
      <c r="C37" s="105"/>
      <c r="D37" s="105"/>
      <c r="E37" s="113"/>
      <c r="F37" s="113"/>
      <c r="G37" s="113"/>
      <c r="H37" s="113"/>
      <c r="I37" s="113"/>
      <c r="J37" s="113"/>
      <c r="K37" s="113"/>
      <c r="L37" s="113"/>
      <c r="M37" s="113"/>
      <c r="N37" s="113"/>
    </row>
    <row r="38" spans="1:14">
      <c r="A38" s="113" t="s">
        <v>1202</v>
      </c>
      <c r="B38" s="243"/>
      <c r="C38" s="113"/>
      <c r="D38" s="113"/>
      <c r="E38" s="113"/>
      <c r="F38" s="113"/>
      <c r="G38" s="113"/>
      <c r="H38" s="113"/>
      <c r="I38" s="113"/>
      <c r="J38" s="113"/>
      <c r="K38" s="113"/>
      <c r="L38" s="113"/>
      <c r="M38" s="113"/>
      <c r="N38" s="113"/>
    </row>
  </sheetData>
  <mergeCells count="27">
    <mergeCell ref="B25:D25"/>
    <mergeCell ref="E28:N28"/>
    <mergeCell ref="J27:N27"/>
    <mergeCell ref="E29:N29"/>
    <mergeCell ref="E25:F25"/>
    <mergeCell ref="H25:I25"/>
    <mergeCell ref="E4:J4"/>
    <mergeCell ref="D19:J19"/>
    <mergeCell ref="A19:C19"/>
    <mergeCell ref="A3:N3"/>
    <mergeCell ref="A32:D32"/>
    <mergeCell ref="B29:D29"/>
    <mergeCell ref="B28:D28"/>
    <mergeCell ref="A31:D31"/>
    <mergeCell ref="E30:N30"/>
    <mergeCell ref="E32:F32"/>
    <mergeCell ref="H32:I32"/>
    <mergeCell ref="E31:N31"/>
    <mergeCell ref="B26:D27"/>
    <mergeCell ref="A25:A29"/>
    <mergeCell ref="A30:D30"/>
    <mergeCell ref="E26:N26"/>
    <mergeCell ref="A22:N22"/>
    <mergeCell ref="A24:D24"/>
    <mergeCell ref="E24:F24"/>
    <mergeCell ref="H24:I24"/>
    <mergeCell ref="L5:N5"/>
  </mergeCells>
  <phoneticPr fontId="3"/>
  <pageMargins left="0.98425196850393704" right="0.59055118110236227" top="0.98425196850393704" bottom="0.98425196850393704" header="0.51181102362204722" footer="0.51181102362204722"/>
  <pageSetup paperSize="9" scale="99" orientation="portrait" blackAndWhite="1" horizontalDpi="200" verticalDpi="200"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5"/>
  <sheetViews>
    <sheetView showZeros="0" view="pageBreakPreview" topLeftCell="A25" zoomScaleNormal="100" zoomScaleSheetLayoutView="100" workbookViewId="0"/>
  </sheetViews>
  <sheetFormatPr defaultColWidth="5.90625" defaultRowHeight="14"/>
  <cols>
    <col min="1" max="4" width="6.08984375" style="90" customWidth="1"/>
    <col min="5" max="14" width="5.90625" style="90" customWidth="1"/>
    <col min="15" max="16384" width="5.90625" style="90"/>
  </cols>
  <sheetData>
    <row r="1" spans="1:14">
      <c r="N1" s="193" t="s">
        <v>493</v>
      </c>
    </row>
    <row r="3" spans="1:14" ht="28">
      <c r="A3" s="539" t="s">
        <v>492</v>
      </c>
      <c r="B3" s="539"/>
      <c r="C3" s="539"/>
      <c r="D3" s="539"/>
      <c r="E3" s="539"/>
      <c r="F3" s="539"/>
      <c r="G3" s="539"/>
      <c r="H3" s="539"/>
      <c r="I3" s="539"/>
      <c r="J3" s="539"/>
      <c r="K3" s="539"/>
      <c r="L3" s="539"/>
      <c r="M3" s="539"/>
      <c r="N3" s="539"/>
    </row>
    <row r="4" spans="1:14">
      <c r="E4" s="192"/>
    </row>
    <row r="5" spans="1:14">
      <c r="K5" s="560">
        <f>入力シート!C86</f>
        <v>0</v>
      </c>
      <c r="L5" s="560"/>
      <c r="M5" s="560"/>
      <c r="N5" s="560"/>
    </row>
    <row r="7" spans="1:14">
      <c r="A7" s="90" t="s">
        <v>469</v>
      </c>
    </row>
    <row r="9" spans="1:14" ht="14.25" customHeight="1"/>
    <row r="10" spans="1:14" ht="14.25" customHeight="1">
      <c r="E10" s="90" t="s">
        <v>408</v>
      </c>
      <c r="G10" s="184">
        <f>入力シート!C32</f>
        <v>0</v>
      </c>
    </row>
    <row r="11" spans="1:14" ht="14.25" customHeight="1"/>
    <row r="13" spans="1:14" ht="19">
      <c r="E13" s="90" t="s">
        <v>375</v>
      </c>
      <c r="G13" s="184">
        <f>入力シート!C18</f>
        <v>0</v>
      </c>
      <c r="H13" s="184"/>
      <c r="I13" s="184">
        <f>入力シート!C20</f>
        <v>0</v>
      </c>
      <c r="J13" s="101"/>
    </row>
    <row r="16" spans="1:14" ht="24" customHeight="1">
      <c r="A16" s="90" t="s">
        <v>494</v>
      </c>
    </row>
    <row r="17" spans="1:14" ht="24" customHeight="1">
      <c r="A17" s="90" t="s">
        <v>495</v>
      </c>
    </row>
    <row r="18" spans="1:14">
      <c r="H18" s="100"/>
    </row>
    <row r="19" spans="1:14" ht="24" customHeight="1">
      <c r="A19" s="544" t="s">
        <v>454</v>
      </c>
      <c r="B19" s="544"/>
      <c r="C19" s="544"/>
      <c r="D19" s="544"/>
      <c r="E19" s="544"/>
      <c r="F19" s="544"/>
      <c r="G19" s="544"/>
      <c r="H19" s="544"/>
      <c r="I19" s="544"/>
      <c r="J19" s="544"/>
      <c r="K19" s="544"/>
      <c r="L19" s="544"/>
      <c r="M19" s="544"/>
      <c r="N19" s="544"/>
    </row>
    <row r="20" spans="1:14" ht="14.25" customHeight="1">
      <c r="A20" s="121"/>
      <c r="B20" s="121"/>
      <c r="C20" s="121"/>
      <c r="D20" s="121"/>
      <c r="E20" s="121"/>
      <c r="F20" s="121"/>
      <c r="G20" s="121"/>
      <c r="H20" s="121"/>
      <c r="I20" s="121"/>
      <c r="J20" s="121"/>
      <c r="K20" s="121"/>
      <c r="L20" s="121"/>
      <c r="M20" s="121"/>
      <c r="N20" s="121"/>
    </row>
    <row r="21" spans="1:14" ht="36" customHeight="1">
      <c r="A21" s="555" t="s">
        <v>496</v>
      </c>
      <c r="B21" s="578"/>
      <c r="C21" s="578"/>
      <c r="D21" s="579"/>
      <c r="E21" s="580">
        <f>入力シート!C68</f>
        <v>0</v>
      </c>
      <c r="F21" s="581"/>
      <c r="G21" s="111"/>
      <c r="H21" s="582">
        <f>入力シート!C69</f>
        <v>0</v>
      </c>
      <c r="I21" s="582"/>
      <c r="J21" s="111"/>
      <c r="K21" s="111"/>
      <c r="L21" s="111"/>
      <c r="M21" s="111"/>
      <c r="N21" s="112"/>
    </row>
    <row r="22" spans="1:14" ht="36" customHeight="1">
      <c r="A22" s="555" t="s">
        <v>497</v>
      </c>
      <c r="B22" s="578"/>
      <c r="C22" s="578"/>
      <c r="D22" s="579"/>
      <c r="E22" s="580">
        <f>入力シート!C18</f>
        <v>0</v>
      </c>
      <c r="F22" s="583"/>
      <c r="G22" s="122"/>
      <c r="H22" s="582">
        <f>入力シート!C20</f>
        <v>0</v>
      </c>
      <c r="I22" s="582"/>
      <c r="J22" s="122"/>
      <c r="K22" s="122"/>
      <c r="L22" s="122"/>
      <c r="M22" s="122"/>
      <c r="N22" s="123"/>
    </row>
    <row r="23" spans="1:14" ht="36" customHeight="1">
      <c r="A23" s="555" t="s">
        <v>498</v>
      </c>
      <c r="B23" s="578"/>
      <c r="C23" s="578"/>
      <c r="D23" s="579"/>
      <c r="E23" s="589">
        <f>入力シート!C85</f>
        <v>0</v>
      </c>
      <c r="F23" s="582"/>
      <c r="G23" s="582"/>
      <c r="H23" s="582"/>
      <c r="I23" s="582"/>
      <c r="J23" s="582"/>
      <c r="K23" s="582"/>
      <c r="L23" s="582"/>
      <c r="M23" s="582"/>
      <c r="N23" s="590"/>
    </row>
    <row r="24" spans="1:14" ht="36" customHeight="1">
      <c r="A24" s="575" t="s">
        <v>499</v>
      </c>
      <c r="B24" s="600" t="s">
        <v>409</v>
      </c>
      <c r="C24" s="578"/>
      <c r="D24" s="579"/>
      <c r="E24" s="580">
        <f>入力シート!C88</f>
        <v>0</v>
      </c>
      <c r="F24" s="583"/>
      <c r="G24" s="116"/>
      <c r="H24" s="582">
        <f>入力シート!C89</f>
        <v>0</v>
      </c>
      <c r="I24" s="582"/>
      <c r="J24" s="116"/>
      <c r="K24" s="116"/>
      <c r="L24" s="116"/>
      <c r="M24" s="116"/>
      <c r="N24" s="117"/>
    </row>
    <row r="25" spans="1:14" ht="36" customHeight="1">
      <c r="A25" s="596"/>
      <c r="B25" s="601" t="s">
        <v>408</v>
      </c>
      <c r="C25" s="568"/>
      <c r="D25" s="569"/>
      <c r="E25" s="561">
        <f>入力シート!C91</f>
        <v>0</v>
      </c>
      <c r="F25" s="587"/>
      <c r="G25" s="587"/>
      <c r="H25" s="587"/>
      <c r="I25" s="587"/>
      <c r="J25" s="587"/>
      <c r="K25" s="587"/>
      <c r="L25" s="587"/>
      <c r="M25" s="587"/>
      <c r="N25" s="588"/>
    </row>
    <row r="26" spans="1:14" ht="36" customHeight="1">
      <c r="A26" s="596"/>
      <c r="B26" s="570"/>
      <c r="C26" s="571"/>
      <c r="D26" s="572"/>
      <c r="E26" s="118"/>
      <c r="F26" s="119"/>
      <c r="G26" s="119"/>
      <c r="H26" s="110" t="s">
        <v>471</v>
      </c>
      <c r="I26" s="110"/>
      <c r="J26" s="565">
        <f>入力シート!C92</f>
        <v>0</v>
      </c>
      <c r="K26" s="591"/>
      <c r="L26" s="591"/>
      <c r="M26" s="591"/>
      <c r="N26" s="592"/>
    </row>
    <row r="27" spans="1:14" ht="36" customHeight="1">
      <c r="A27" s="596"/>
      <c r="B27" s="555" t="s">
        <v>367</v>
      </c>
      <c r="C27" s="578"/>
      <c r="D27" s="579"/>
      <c r="E27" s="597">
        <f>入力シート!C90</f>
        <v>0</v>
      </c>
      <c r="F27" s="598"/>
      <c r="G27" s="598"/>
      <c r="H27" s="598"/>
      <c r="I27" s="598"/>
      <c r="J27" s="598"/>
      <c r="K27" s="598"/>
      <c r="L27" s="598"/>
      <c r="M27" s="598"/>
      <c r="N27" s="599"/>
    </row>
    <row r="28" spans="1:14" ht="36" customHeight="1">
      <c r="A28" s="596"/>
      <c r="B28" s="555" t="s">
        <v>374</v>
      </c>
      <c r="C28" s="578"/>
      <c r="D28" s="579"/>
      <c r="E28" s="602">
        <f>入力シート!C93</f>
        <v>0</v>
      </c>
      <c r="F28" s="598"/>
      <c r="G28" s="598"/>
      <c r="H28" s="598"/>
      <c r="I28" s="598"/>
      <c r="J28" s="598"/>
      <c r="K28" s="598"/>
      <c r="L28" s="598"/>
      <c r="M28" s="598"/>
      <c r="N28" s="599"/>
    </row>
    <row r="29" spans="1:14" ht="36" customHeight="1">
      <c r="A29" s="555" t="s">
        <v>500</v>
      </c>
      <c r="B29" s="578"/>
      <c r="C29" s="578"/>
      <c r="D29" s="579"/>
      <c r="E29" s="552">
        <f>入力シート!C87</f>
        <v>0</v>
      </c>
      <c r="F29" s="553"/>
      <c r="G29" s="553"/>
      <c r="H29" s="553"/>
      <c r="I29" s="553"/>
      <c r="J29" s="553"/>
      <c r="K29" s="553"/>
      <c r="L29" s="553"/>
      <c r="M29" s="553"/>
      <c r="N29" s="554"/>
    </row>
    <row r="31" spans="1:14">
      <c r="A31" s="192"/>
      <c r="B31" s="109"/>
      <c r="C31" s="113"/>
      <c r="D31" s="113"/>
    </row>
    <row r="32" spans="1:14">
      <c r="A32" s="113" t="s">
        <v>1050</v>
      </c>
      <c r="B32" s="243"/>
      <c r="C32" s="105"/>
      <c r="D32" s="105"/>
      <c r="E32" s="113"/>
      <c r="F32" s="113"/>
      <c r="G32" s="113"/>
      <c r="H32" s="113"/>
      <c r="I32" s="113"/>
      <c r="J32" s="113"/>
      <c r="K32" s="113"/>
      <c r="L32" s="113"/>
      <c r="M32" s="113"/>
      <c r="N32" s="113"/>
    </row>
    <row r="33" spans="1:14">
      <c r="A33" s="113" t="s">
        <v>1046</v>
      </c>
      <c r="B33" s="243"/>
      <c r="C33" s="105"/>
      <c r="D33" s="105"/>
      <c r="E33" s="113"/>
      <c r="F33" s="113"/>
      <c r="G33" s="113"/>
      <c r="H33" s="113"/>
      <c r="I33" s="113"/>
      <c r="J33" s="113"/>
      <c r="K33" s="113"/>
      <c r="L33" s="113"/>
      <c r="M33" s="113"/>
      <c r="N33" s="113"/>
    </row>
    <row r="34" spans="1:14">
      <c r="A34" s="113" t="s">
        <v>1047</v>
      </c>
      <c r="B34" s="243"/>
      <c r="C34" s="105"/>
      <c r="D34" s="105"/>
      <c r="E34" s="113"/>
      <c r="F34" s="113"/>
      <c r="G34" s="113"/>
      <c r="H34" s="113"/>
      <c r="I34" s="113"/>
      <c r="J34" s="113"/>
      <c r="K34" s="113"/>
      <c r="L34" s="113"/>
      <c r="M34" s="113"/>
      <c r="N34" s="113"/>
    </row>
    <row r="35" spans="1:14">
      <c r="A35" s="113" t="s">
        <v>1048</v>
      </c>
      <c r="B35" s="243"/>
      <c r="C35" s="105"/>
      <c r="D35" s="105"/>
      <c r="E35" s="113"/>
      <c r="F35" s="113"/>
      <c r="G35" s="113"/>
      <c r="H35" s="113"/>
      <c r="I35" s="113"/>
      <c r="J35" s="113"/>
      <c r="K35" s="113"/>
      <c r="L35" s="113"/>
      <c r="M35" s="113"/>
      <c r="N35" s="113"/>
    </row>
  </sheetData>
  <mergeCells count="24">
    <mergeCell ref="A3:N3"/>
    <mergeCell ref="A19:N19"/>
    <mergeCell ref="A21:D21"/>
    <mergeCell ref="E21:F21"/>
    <mergeCell ref="H21:I21"/>
    <mergeCell ref="K5:N5"/>
    <mergeCell ref="E22:F22"/>
    <mergeCell ref="A22:D22"/>
    <mergeCell ref="E28:N28"/>
    <mergeCell ref="A23:D23"/>
    <mergeCell ref="H22:I22"/>
    <mergeCell ref="E23:N23"/>
    <mergeCell ref="E24:F24"/>
    <mergeCell ref="E29:N29"/>
    <mergeCell ref="B28:D28"/>
    <mergeCell ref="A29:D29"/>
    <mergeCell ref="A24:A28"/>
    <mergeCell ref="B27:D27"/>
    <mergeCell ref="E27:N27"/>
    <mergeCell ref="H24:I24"/>
    <mergeCell ref="B24:D24"/>
    <mergeCell ref="J26:N26"/>
    <mergeCell ref="B25:D26"/>
    <mergeCell ref="E25:N25"/>
  </mergeCells>
  <phoneticPr fontId="3"/>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99"/>
  <sheetViews>
    <sheetView showZeros="0" view="pageBreakPreview" zoomScaleNormal="100" zoomScaleSheetLayoutView="100" workbookViewId="0"/>
  </sheetViews>
  <sheetFormatPr defaultColWidth="5.08984375" defaultRowHeight="14"/>
  <cols>
    <col min="1" max="2" width="6.7265625" style="90" customWidth="1"/>
    <col min="3" max="16" width="5.08984375" style="90"/>
    <col min="17" max="17" width="5.08984375" style="90" customWidth="1"/>
    <col min="18" max="16384" width="5.08984375" style="90"/>
  </cols>
  <sheetData>
    <row r="1" spans="1:17">
      <c r="Q1" s="193" t="s">
        <v>161</v>
      </c>
    </row>
    <row r="3" spans="1:17" ht="28">
      <c r="A3" s="539" t="s">
        <v>530</v>
      </c>
      <c r="B3" s="539"/>
      <c r="C3" s="539"/>
      <c r="D3" s="539"/>
      <c r="E3" s="539"/>
      <c r="F3" s="539"/>
      <c r="G3" s="539"/>
      <c r="H3" s="539"/>
      <c r="I3" s="539"/>
      <c r="J3" s="539"/>
      <c r="K3" s="539"/>
      <c r="L3" s="539"/>
      <c r="M3" s="539"/>
      <c r="N3" s="539"/>
      <c r="O3" s="539"/>
      <c r="P3" s="539"/>
      <c r="Q3" s="539"/>
    </row>
    <row r="4" spans="1:17" ht="15" customHeight="1">
      <c r="A4" s="137"/>
      <c r="B4" s="137"/>
      <c r="C4" s="137"/>
      <c r="D4" s="137"/>
      <c r="E4" s="137"/>
      <c r="F4" s="137"/>
      <c r="G4" s="137"/>
      <c r="H4" s="137"/>
      <c r="I4" s="137"/>
      <c r="J4" s="137"/>
      <c r="K4" s="137"/>
      <c r="L4" s="137"/>
      <c r="M4" s="137"/>
      <c r="N4" s="137"/>
    </row>
    <row r="5" spans="1:17" ht="15" customHeight="1">
      <c r="A5" s="137"/>
      <c r="B5" s="137"/>
      <c r="C5" s="137"/>
      <c r="D5" s="137"/>
      <c r="E5" s="137"/>
      <c r="F5" s="137"/>
      <c r="G5" s="137"/>
      <c r="H5" s="137"/>
      <c r="I5" s="137"/>
      <c r="J5" s="137"/>
      <c r="K5" s="137"/>
      <c r="L5" s="137"/>
      <c r="M5" s="137"/>
      <c r="N5" s="137"/>
    </row>
    <row r="6" spans="1:17">
      <c r="A6" s="192" t="s">
        <v>1041</v>
      </c>
    </row>
    <row r="7" spans="1:17" ht="13.5" customHeight="1"/>
    <row r="9" spans="1:17">
      <c r="B9" s="202" t="s">
        <v>978</v>
      </c>
      <c r="C9" s="114"/>
      <c r="D9" s="114"/>
      <c r="E9" s="91"/>
      <c r="F9" s="91"/>
    </row>
    <row r="12" spans="1:17" ht="19">
      <c r="E12" s="193" t="s">
        <v>854</v>
      </c>
      <c r="G12" s="203" t="str">
        <f>入力シート!C2</f>
        <v>青森県第１区</v>
      </c>
      <c r="I12" s="195" t="s">
        <v>413</v>
      </c>
      <c r="L12" s="101">
        <f>入力シート!C18</f>
        <v>0</v>
      </c>
      <c r="M12" s="101"/>
      <c r="N12" s="101">
        <f>入力シート!C20</f>
        <v>0</v>
      </c>
    </row>
    <row r="15" spans="1:17">
      <c r="A15" s="90" t="s">
        <v>469</v>
      </c>
    </row>
    <row r="17" spans="1:17" ht="24" customHeight="1">
      <c r="A17" s="544" t="s">
        <v>454</v>
      </c>
      <c r="B17" s="544"/>
      <c r="C17" s="544"/>
      <c r="D17" s="544"/>
      <c r="E17" s="544"/>
      <c r="F17" s="544"/>
      <c r="G17" s="544"/>
      <c r="H17" s="544"/>
      <c r="I17" s="544"/>
      <c r="J17" s="544"/>
      <c r="K17" s="544"/>
      <c r="L17" s="544"/>
      <c r="M17" s="544"/>
      <c r="N17" s="544"/>
      <c r="O17" s="544"/>
      <c r="P17" s="544"/>
      <c r="Q17" s="544"/>
    </row>
    <row r="18" spans="1:17" ht="14.25" customHeight="1">
      <c r="A18" s="121"/>
      <c r="B18" s="121"/>
      <c r="C18" s="121"/>
      <c r="D18" s="121"/>
      <c r="E18" s="121"/>
      <c r="F18" s="121"/>
      <c r="G18" s="121"/>
      <c r="H18" s="121"/>
      <c r="I18" s="121"/>
      <c r="J18" s="121"/>
      <c r="K18" s="121"/>
      <c r="L18" s="121"/>
      <c r="M18" s="121"/>
      <c r="N18" s="121"/>
    </row>
    <row r="19" spans="1:17" ht="21" customHeight="1">
      <c r="A19" s="626" t="s">
        <v>409</v>
      </c>
      <c r="B19" s="628"/>
      <c r="C19" s="626" t="s">
        <v>408</v>
      </c>
      <c r="D19" s="627"/>
      <c r="E19" s="627"/>
      <c r="F19" s="628"/>
      <c r="G19" s="138" t="s">
        <v>531</v>
      </c>
      <c r="H19" s="138" t="s">
        <v>373</v>
      </c>
      <c r="I19" s="626" t="s">
        <v>532</v>
      </c>
      <c r="J19" s="627"/>
      <c r="K19" s="628"/>
      <c r="L19" s="626" t="s">
        <v>533</v>
      </c>
      <c r="M19" s="627"/>
      <c r="N19" s="627"/>
      <c r="O19" s="628"/>
      <c r="P19" s="626" t="s">
        <v>534</v>
      </c>
      <c r="Q19" s="628"/>
    </row>
    <row r="20" spans="1:17" ht="21" customHeight="1">
      <c r="A20" s="612"/>
      <c r="B20" s="613"/>
      <c r="C20" s="616"/>
      <c r="D20" s="617"/>
      <c r="E20" s="617"/>
      <c r="F20" s="618"/>
      <c r="G20" s="622"/>
      <c r="H20" s="624" t="s">
        <v>184</v>
      </c>
      <c r="I20" s="603" t="s">
        <v>184</v>
      </c>
      <c r="J20" s="604"/>
      <c r="K20" s="605"/>
      <c r="L20" s="609" t="s">
        <v>982</v>
      </c>
      <c r="M20" s="610"/>
      <c r="N20" s="610"/>
      <c r="O20" s="611"/>
      <c r="P20" s="603"/>
      <c r="Q20" s="605"/>
    </row>
    <row r="21" spans="1:17" ht="21" customHeight="1">
      <c r="A21" s="614"/>
      <c r="B21" s="615"/>
      <c r="C21" s="619"/>
      <c r="D21" s="620"/>
      <c r="E21" s="620"/>
      <c r="F21" s="621"/>
      <c r="G21" s="623"/>
      <c r="H21" s="625"/>
      <c r="I21" s="606"/>
      <c r="J21" s="607"/>
      <c r="K21" s="608"/>
      <c r="L21" s="629" t="s">
        <v>983</v>
      </c>
      <c r="M21" s="630"/>
      <c r="N21" s="630"/>
      <c r="O21" s="631"/>
      <c r="P21" s="606"/>
      <c r="Q21" s="608"/>
    </row>
    <row r="22" spans="1:17" ht="21" customHeight="1">
      <c r="A22" s="612"/>
      <c r="B22" s="613"/>
      <c r="C22" s="616"/>
      <c r="D22" s="617"/>
      <c r="E22" s="617"/>
      <c r="F22" s="618"/>
      <c r="G22" s="622"/>
      <c r="H22" s="624" t="s">
        <v>184</v>
      </c>
      <c r="I22" s="603" t="s">
        <v>184</v>
      </c>
      <c r="J22" s="604"/>
      <c r="K22" s="605"/>
      <c r="L22" s="609" t="s">
        <v>982</v>
      </c>
      <c r="M22" s="610"/>
      <c r="N22" s="610"/>
      <c r="O22" s="611"/>
      <c r="P22" s="603"/>
      <c r="Q22" s="605"/>
    </row>
    <row r="23" spans="1:17" ht="21" customHeight="1">
      <c r="A23" s="614"/>
      <c r="B23" s="615"/>
      <c r="C23" s="619"/>
      <c r="D23" s="620"/>
      <c r="E23" s="620"/>
      <c r="F23" s="621"/>
      <c r="G23" s="623"/>
      <c r="H23" s="625"/>
      <c r="I23" s="606"/>
      <c r="J23" s="607"/>
      <c r="K23" s="608"/>
      <c r="L23" s="629" t="s">
        <v>983</v>
      </c>
      <c r="M23" s="630"/>
      <c r="N23" s="630"/>
      <c r="O23" s="631"/>
      <c r="P23" s="606"/>
      <c r="Q23" s="608"/>
    </row>
    <row r="24" spans="1:17" ht="21" customHeight="1">
      <c r="A24" s="612"/>
      <c r="B24" s="613"/>
      <c r="C24" s="616"/>
      <c r="D24" s="617"/>
      <c r="E24" s="617"/>
      <c r="F24" s="618"/>
      <c r="G24" s="622"/>
      <c r="H24" s="624" t="s">
        <v>184</v>
      </c>
      <c r="I24" s="603" t="s">
        <v>184</v>
      </c>
      <c r="J24" s="604"/>
      <c r="K24" s="605"/>
      <c r="L24" s="609" t="s">
        <v>982</v>
      </c>
      <c r="M24" s="610"/>
      <c r="N24" s="610"/>
      <c r="O24" s="611"/>
      <c r="P24" s="603"/>
      <c r="Q24" s="605"/>
    </row>
    <row r="25" spans="1:17" ht="21" customHeight="1">
      <c r="A25" s="614"/>
      <c r="B25" s="615"/>
      <c r="C25" s="619"/>
      <c r="D25" s="620"/>
      <c r="E25" s="620"/>
      <c r="F25" s="621"/>
      <c r="G25" s="623"/>
      <c r="H25" s="625"/>
      <c r="I25" s="606"/>
      <c r="J25" s="607"/>
      <c r="K25" s="608"/>
      <c r="L25" s="629" t="s">
        <v>983</v>
      </c>
      <c r="M25" s="630"/>
      <c r="N25" s="630"/>
      <c r="O25" s="631"/>
      <c r="P25" s="606"/>
      <c r="Q25" s="608"/>
    </row>
    <row r="26" spans="1:17" ht="21" customHeight="1">
      <c r="A26" s="612"/>
      <c r="B26" s="613"/>
      <c r="C26" s="616"/>
      <c r="D26" s="617"/>
      <c r="E26" s="617"/>
      <c r="F26" s="618"/>
      <c r="G26" s="622"/>
      <c r="H26" s="624" t="s">
        <v>184</v>
      </c>
      <c r="I26" s="603" t="s">
        <v>184</v>
      </c>
      <c r="J26" s="604"/>
      <c r="K26" s="605"/>
      <c r="L26" s="609" t="s">
        <v>982</v>
      </c>
      <c r="M26" s="610"/>
      <c r="N26" s="610"/>
      <c r="O26" s="611"/>
      <c r="P26" s="603"/>
      <c r="Q26" s="605"/>
    </row>
    <row r="27" spans="1:17" ht="21" customHeight="1">
      <c r="A27" s="614"/>
      <c r="B27" s="615"/>
      <c r="C27" s="619"/>
      <c r="D27" s="620"/>
      <c r="E27" s="620"/>
      <c r="F27" s="621"/>
      <c r="G27" s="623"/>
      <c r="H27" s="625"/>
      <c r="I27" s="606"/>
      <c r="J27" s="607"/>
      <c r="K27" s="608"/>
      <c r="L27" s="629" t="s">
        <v>983</v>
      </c>
      <c r="M27" s="630"/>
      <c r="N27" s="630"/>
      <c r="O27" s="631"/>
      <c r="P27" s="606"/>
      <c r="Q27" s="608"/>
    </row>
    <row r="28" spans="1:17" ht="21" customHeight="1">
      <c r="A28" s="612"/>
      <c r="B28" s="613"/>
      <c r="C28" s="616"/>
      <c r="D28" s="617"/>
      <c r="E28" s="617"/>
      <c r="F28" s="618"/>
      <c r="G28" s="622"/>
      <c r="H28" s="624" t="s">
        <v>184</v>
      </c>
      <c r="I28" s="603" t="s">
        <v>184</v>
      </c>
      <c r="J28" s="604"/>
      <c r="K28" s="605"/>
      <c r="L28" s="609" t="s">
        <v>982</v>
      </c>
      <c r="M28" s="610"/>
      <c r="N28" s="610"/>
      <c r="O28" s="611"/>
      <c r="P28" s="603"/>
      <c r="Q28" s="605"/>
    </row>
    <row r="29" spans="1:17" ht="21" customHeight="1">
      <c r="A29" s="614"/>
      <c r="B29" s="615"/>
      <c r="C29" s="619"/>
      <c r="D29" s="620"/>
      <c r="E29" s="620"/>
      <c r="F29" s="621"/>
      <c r="G29" s="623"/>
      <c r="H29" s="625"/>
      <c r="I29" s="606"/>
      <c r="J29" s="607"/>
      <c r="K29" s="608"/>
      <c r="L29" s="629" t="s">
        <v>983</v>
      </c>
      <c r="M29" s="630"/>
      <c r="N29" s="630"/>
      <c r="O29" s="631"/>
      <c r="P29" s="606"/>
      <c r="Q29" s="608"/>
    </row>
    <row r="30" spans="1:17" ht="21" customHeight="1">
      <c r="A30" s="612"/>
      <c r="B30" s="613"/>
      <c r="C30" s="616"/>
      <c r="D30" s="617"/>
      <c r="E30" s="617"/>
      <c r="F30" s="618"/>
      <c r="G30" s="622"/>
      <c r="H30" s="624" t="s">
        <v>184</v>
      </c>
      <c r="I30" s="603" t="s">
        <v>184</v>
      </c>
      <c r="J30" s="604"/>
      <c r="K30" s="605"/>
      <c r="L30" s="609" t="s">
        <v>982</v>
      </c>
      <c r="M30" s="610"/>
      <c r="N30" s="610"/>
      <c r="O30" s="611"/>
      <c r="P30" s="603"/>
      <c r="Q30" s="605"/>
    </row>
    <row r="31" spans="1:17" ht="21" customHeight="1">
      <c r="A31" s="614"/>
      <c r="B31" s="615"/>
      <c r="C31" s="619"/>
      <c r="D31" s="620"/>
      <c r="E31" s="620"/>
      <c r="F31" s="621"/>
      <c r="G31" s="623"/>
      <c r="H31" s="625"/>
      <c r="I31" s="606"/>
      <c r="J31" s="607"/>
      <c r="K31" s="608"/>
      <c r="L31" s="629" t="s">
        <v>983</v>
      </c>
      <c r="M31" s="630"/>
      <c r="N31" s="630"/>
      <c r="O31" s="631"/>
      <c r="P31" s="606"/>
      <c r="Q31" s="608"/>
    </row>
    <row r="32" spans="1:17" ht="21" customHeight="1">
      <c r="A32" s="612"/>
      <c r="B32" s="613"/>
      <c r="C32" s="616"/>
      <c r="D32" s="617"/>
      <c r="E32" s="617"/>
      <c r="F32" s="618"/>
      <c r="G32" s="622"/>
      <c r="H32" s="624" t="s">
        <v>184</v>
      </c>
      <c r="I32" s="603" t="s">
        <v>184</v>
      </c>
      <c r="J32" s="604"/>
      <c r="K32" s="605"/>
      <c r="L32" s="609" t="s">
        <v>982</v>
      </c>
      <c r="M32" s="610"/>
      <c r="N32" s="610"/>
      <c r="O32" s="611"/>
      <c r="P32" s="603"/>
      <c r="Q32" s="605"/>
    </row>
    <row r="33" spans="1:17" ht="21" customHeight="1">
      <c r="A33" s="614"/>
      <c r="B33" s="615"/>
      <c r="C33" s="619"/>
      <c r="D33" s="620"/>
      <c r="E33" s="620"/>
      <c r="F33" s="621"/>
      <c r="G33" s="623"/>
      <c r="H33" s="625"/>
      <c r="I33" s="606"/>
      <c r="J33" s="607"/>
      <c r="K33" s="608"/>
      <c r="L33" s="629" t="s">
        <v>983</v>
      </c>
      <c r="M33" s="630"/>
      <c r="N33" s="630"/>
      <c r="O33" s="631"/>
      <c r="P33" s="606"/>
      <c r="Q33" s="608"/>
    </row>
    <row r="34" spans="1:17" ht="21" customHeight="1">
      <c r="A34" s="612"/>
      <c r="B34" s="613"/>
      <c r="C34" s="616"/>
      <c r="D34" s="617"/>
      <c r="E34" s="617"/>
      <c r="F34" s="618"/>
      <c r="G34" s="622"/>
      <c r="H34" s="624" t="s">
        <v>184</v>
      </c>
      <c r="I34" s="603" t="s">
        <v>184</v>
      </c>
      <c r="J34" s="604"/>
      <c r="K34" s="605"/>
      <c r="L34" s="609" t="s">
        <v>982</v>
      </c>
      <c r="M34" s="610"/>
      <c r="N34" s="610"/>
      <c r="O34" s="611"/>
      <c r="P34" s="603"/>
      <c r="Q34" s="605"/>
    </row>
    <row r="35" spans="1:17" ht="21" customHeight="1">
      <c r="A35" s="614"/>
      <c r="B35" s="615"/>
      <c r="C35" s="619"/>
      <c r="D35" s="620"/>
      <c r="E35" s="620"/>
      <c r="F35" s="621"/>
      <c r="G35" s="623"/>
      <c r="H35" s="625"/>
      <c r="I35" s="606"/>
      <c r="J35" s="607"/>
      <c r="K35" s="608"/>
      <c r="L35" s="629" t="s">
        <v>983</v>
      </c>
      <c r="M35" s="630"/>
      <c r="N35" s="630"/>
      <c r="O35" s="631"/>
      <c r="P35" s="606"/>
      <c r="Q35" s="608"/>
    </row>
    <row r="36" spans="1:17" ht="21" customHeight="1">
      <c r="A36" s="612"/>
      <c r="B36" s="613"/>
      <c r="C36" s="616"/>
      <c r="D36" s="617"/>
      <c r="E36" s="617"/>
      <c r="F36" s="618"/>
      <c r="G36" s="622"/>
      <c r="H36" s="624" t="s">
        <v>184</v>
      </c>
      <c r="I36" s="603" t="s">
        <v>184</v>
      </c>
      <c r="J36" s="604"/>
      <c r="K36" s="605"/>
      <c r="L36" s="609" t="s">
        <v>982</v>
      </c>
      <c r="M36" s="610"/>
      <c r="N36" s="610"/>
      <c r="O36" s="611"/>
      <c r="P36" s="603"/>
      <c r="Q36" s="605"/>
    </row>
    <row r="37" spans="1:17" ht="21" customHeight="1">
      <c r="A37" s="614"/>
      <c r="B37" s="615"/>
      <c r="C37" s="619"/>
      <c r="D37" s="620"/>
      <c r="E37" s="620"/>
      <c r="F37" s="621"/>
      <c r="G37" s="623"/>
      <c r="H37" s="625"/>
      <c r="I37" s="606"/>
      <c r="J37" s="607"/>
      <c r="K37" s="608"/>
      <c r="L37" s="629" t="s">
        <v>983</v>
      </c>
      <c r="M37" s="630"/>
      <c r="N37" s="630"/>
      <c r="O37" s="631"/>
      <c r="P37" s="606"/>
      <c r="Q37" s="608"/>
    </row>
    <row r="38" spans="1:17" ht="21" customHeight="1">
      <c r="A38" s="612"/>
      <c r="B38" s="613"/>
      <c r="C38" s="616"/>
      <c r="D38" s="617"/>
      <c r="E38" s="617"/>
      <c r="F38" s="618"/>
      <c r="G38" s="622"/>
      <c r="H38" s="624" t="s">
        <v>184</v>
      </c>
      <c r="I38" s="603" t="s">
        <v>184</v>
      </c>
      <c r="J38" s="604"/>
      <c r="K38" s="605"/>
      <c r="L38" s="609" t="s">
        <v>982</v>
      </c>
      <c r="M38" s="610"/>
      <c r="N38" s="610"/>
      <c r="O38" s="611"/>
      <c r="P38" s="603"/>
      <c r="Q38" s="605"/>
    </row>
    <row r="39" spans="1:17" ht="21" customHeight="1">
      <c r="A39" s="614"/>
      <c r="B39" s="615"/>
      <c r="C39" s="619"/>
      <c r="D39" s="620"/>
      <c r="E39" s="620"/>
      <c r="F39" s="621"/>
      <c r="G39" s="623"/>
      <c r="H39" s="625"/>
      <c r="I39" s="606"/>
      <c r="J39" s="607"/>
      <c r="K39" s="608"/>
      <c r="L39" s="629" t="s">
        <v>983</v>
      </c>
      <c r="M39" s="630"/>
      <c r="N39" s="630"/>
      <c r="O39" s="631"/>
      <c r="P39" s="606"/>
      <c r="Q39" s="608"/>
    </row>
    <row r="40" spans="1:17" ht="21" customHeight="1">
      <c r="A40" s="612"/>
      <c r="B40" s="613"/>
      <c r="C40" s="616"/>
      <c r="D40" s="617"/>
      <c r="E40" s="617"/>
      <c r="F40" s="618"/>
      <c r="G40" s="622"/>
      <c r="H40" s="624" t="s">
        <v>184</v>
      </c>
      <c r="I40" s="603" t="s">
        <v>184</v>
      </c>
      <c r="J40" s="604"/>
      <c r="K40" s="605"/>
      <c r="L40" s="609" t="s">
        <v>982</v>
      </c>
      <c r="M40" s="610"/>
      <c r="N40" s="610"/>
      <c r="O40" s="611"/>
      <c r="P40" s="603"/>
      <c r="Q40" s="605"/>
    </row>
    <row r="41" spans="1:17" ht="21" customHeight="1">
      <c r="A41" s="614"/>
      <c r="B41" s="615"/>
      <c r="C41" s="619"/>
      <c r="D41" s="620"/>
      <c r="E41" s="620"/>
      <c r="F41" s="621"/>
      <c r="G41" s="623"/>
      <c r="H41" s="625"/>
      <c r="I41" s="606"/>
      <c r="J41" s="607"/>
      <c r="K41" s="608"/>
      <c r="L41" s="629" t="s">
        <v>983</v>
      </c>
      <c r="M41" s="630"/>
      <c r="N41" s="630"/>
      <c r="O41" s="631"/>
      <c r="P41" s="606"/>
      <c r="Q41" s="608"/>
    </row>
    <row r="42" spans="1:17" ht="21" customHeight="1">
      <c r="A42" s="626" t="s">
        <v>409</v>
      </c>
      <c r="B42" s="628"/>
      <c r="C42" s="626" t="s">
        <v>408</v>
      </c>
      <c r="D42" s="627"/>
      <c r="E42" s="627"/>
      <c r="F42" s="628"/>
      <c r="G42" s="138" t="s">
        <v>531</v>
      </c>
      <c r="H42" s="138" t="s">
        <v>373</v>
      </c>
      <c r="I42" s="626" t="s">
        <v>532</v>
      </c>
      <c r="J42" s="627"/>
      <c r="K42" s="628"/>
      <c r="L42" s="626" t="s">
        <v>533</v>
      </c>
      <c r="M42" s="627"/>
      <c r="N42" s="627"/>
      <c r="O42" s="628"/>
      <c r="P42" s="626" t="s">
        <v>534</v>
      </c>
      <c r="Q42" s="628"/>
    </row>
    <row r="43" spans="1:17" ht="21" customHeight="1">
      <c r="A43" s="612"/>
      <c r="B43" s="613"/>
      <c r="C43" s="616"/>
      <c r="D43" s="617"/>
      <c r="E43" s="617"/>
      <c r="F43" s="618"/>
      <c r="G43" s="622"/>
      <c r="H43" s="624" t="s">
        <v>184</v>
      </c>
      <c r="I43" s="603" t="s">
        <v>184</v>
      </c>
      <c r="J43" s="604"/>
      <c r="K43" s="605"/>
      <c r="L43" s="609" t="s">
        <v>982</v>
      </c>
      <c r="M43" s="610"/>
      <c r="N43" s="610"/>
      <c r="O43" s="611"/>
      <c r="P43" s="603"/>
      <c r="Q43" s="605"/>
    </row>
    <row r="44" spans="1:17" ht="21" customHeight="1">
      <c r="A44" s="614"/>
      <c r="B44" s="615"/>
      <c r="C44" s="619"/>
      <c r="D44" s="620"/>
      <c r="E44" s="620"/>
      <c r="F44" s="621"/>
      <c r="G44" s="623"/>
      <c r="H44" s="625"/>
      <c r="I44" s="606"/>
      <c r="J44" s="607"/>
      <c r="K44" s="608"/>
      <c r="L44" s="629" t="s">
        <v>983</v>
      </c>
      <c r="M44" s="630"/>
      <c r="N44" s="630"/>
      <c r="O44" s="631"/>
      <c r="P44" s="606"/>
      <c r="Q44" s="608"/>
    </row>
    <row r="45" spans="1:17" ht="21" customHeight="1">
      <c r="A45" s="612"/>
      <c r="B45" s="613"/>
      <c r="C45" s="616"/>
      <c r="D45" s="617"/>
      <c r="E45" s="617"/>
      <c r="F45" s="618"/>
      <c r="G45" s="622"/>
      <c r="H45" s="624" t="s">
        <v>184</v>
      </c>
      <c r="I45" s="603" t="s">
        <v>184</v>
      </c>
      <c r="J45" s="604"/>
      <c r="K45" s="605"/>
      <c r="L45" s="609" t="s">
        <v>982</v>
      </c>
      <c r="M45" s="610"/>
      <c r="N45" s="610"/>
      <c r="O45" s="611"/>
      <c r="P45" s="603"/>
      <c r="Q45" s="605"/>
    </row>
    <row r="46" spans="1:17" ht="21" customHeight="1">
      <c r="A46" s="614"/>
      <c r="B46" s="615"/>
      <c r="C46" s="619"/>
      <c r="D46" s="620"/>
      <c r="E46" s="620"/>
      <c r="F46" s="621"/>
      <c r="G46" s="623"/>
      <c r="H46" s="625"/>
      <c r="I46" s="606"/>
      <c r="J46" s="607"/>
      <c r="K46" s="608"/>
      <c r="L46" s="629" t="s">
        <v>983</v>
      </c>
      <c r="M46" s="630"/>
      <c r="N46" s="630"/>
      <c r="O46" s="631"/>
      <c r="P46" s="606"/>
      <c r="Q46" s="608"/>
    </row>
    <row r="47" spans="1:17" ht="21" customHeight="1">
      <c r="A47" s="612"/>
      <c r="B47" s="613"/>
      <c r="C47" s="616"/>
      <c r="D47" s="617"/>
      <c r="E47" s="617"/>
      <c r="F47" s="618"/>
      <c r="G47" s="622"/>
      <c r="H47" s="624" t="s">
        <v>184</v>
      </c>
      <c r="I47" s="603" t="s">
        <v>184</v>
      </c>
      <c r="J47" s="604"/>
      <c r="K47" s="605"/>
      <c r="L47" s="609" t="s">
        <v>982</v>
      </c>
      <c r="M47" s="610"/>
      <c r="N47" s="610"/>
      <c r="O47" s="611"/>
      <c r="P47" s="603"/>
      <c r="Q47" s="605"/>
    </row>
    <row r="48" spans="1:17" ht="21" customHeight="1">
      <c r="A48" s="614"/>
      <c r="B48" s="615"/>
      <c r="C48" s="619"/>
      <c r="D48" s="620"/>
      <c r="E48" s="620"/>
      <c r="F48" s="621"/>
      <c r="G48" s="623"/>
      <c r="H48" s="625"/>
      <c r="I48" s="606"/>
      <c r="J48" s="607"/>
      <c r="K48" s="608"/>
      <c r="L48" s="629" t="s">
        <v>983</v>
      </c>
      <c r="M48" s="630"/>
      <c r="N48" s="630"/>
      <c r="O48" s="631"/>
      <c r="P48" s="606"/>
      <c r="Q48" s="608"/>
    </row>
    <row r="49" spans="1:17" ht="21" customHeight="1">
      <c r="A49" s="612"/>
      <c r="B49" s="613"/>
      <c r="C49" s="616"/>
      <c r="D49" s="617"/>
      <c r="E49" s="617"/>
      <c r="F49" s="618"/>
      <c r="G49" s="622"/>
      <c r="H49" s="624" t="s">
        <v>184</v>
      </c>
      <c r="I49" s="603" t="s">
        <v>184</v>
      </c>
      <c r="J49" s="604"/>
      <c r="K49" s="605"/>
      <c r="L49" s="609" t="s">
        <v>982</v>
      </c>
      <c r="M49" s="610"/>
      <c r="N49" s="610"/>
      <c r="O49" s="611"/>
      <c r="P49" s="603"/>
      <c r="Q49" s="605"/>
    </row>
    <row r="50" spans="1:17" ht="21" customHeight="1">
      <c r="A50" s="614"/>
      <c r="B50" s="615"/>
      <c r="C50" s="619"/>
      <c r="D50" s="620"/>
      <c r="E50" s="620"/>
      <c r="F50" s="621"/>
      <c r="G50" s="623"/>
      <c r="H50" s="625"/>
      <c r="I50" s="606"/>
      <c r="J50" s="607"/>
      <c r="K50" s="608"/>
      <c r="L50" s="629" t="s">
        <v>983</v>
      </c>
      <c r="M50" s="630"/>
      <c r="N50" s="630"/>
      <c r="O50" s="631"/>
      <c r="P50" s="606"/>
      <c r="Q50" s="608"/>
    </row>
    <row r="51" spans="1:17" ht="21" customHeight="1">
      <c r="A51" s="612"/>
      <c r="B51" s="613"/>
      <c r="C51" s="616"/>
      <c r="D51" s="617"/>
      <c r="E51" s="617"/>
      <c r="F51" s="618"/>
      <c r="G51" s="622"/>
      <c r="H51" s="624" t="s">
        <v>184</v>
      </c>
      <c r="I51" s="603" t="s">
        <v>184</v>
      </c>
      <c r="J51" s="604"/>
      <c r="K51" s="605"/>
      <c r="L51" s="609" t="s">
        <v>982</v>
      </c>
      <c r="M51" s="610"/>
      <c r="N51" s="610"/>
      <c r="O51" s="611"/>
      <c r="P51" s="603"/>
      <c r="Q51" s="605"/>
    </row>
    <row r="52" spans="1:17" ht="21" customHeight="1">
      <c r="A52" s="614"/>
      <c r="B52" s="615"/>
      <c r="C52" s="619"/>
      <c r="D52" s="620"/>
      <c r="E52" s="620"/>
      <c r="F52" s="621"/>
      <c r="G52" s="623"/>
      <c r="H52" s="625"/>
      <c r="I52" s="606"/>
      <c r="J52" s="607"/>
      <c r="K52" s="608"/>
      <c r="L52" s="629" t="s">
        <v>983</v>
      </c>
      <c r="M52" s="630"/>
      <c r="N52" s="630"/>
      <c r="O52" s="631"/>
      <c r="P52" s="606"/>
      <c r="Q52" s="608"/>
    </row>
    <row r="53" spans="1:17" ht="21" customHeight="1">
      <c r="A53" s="612"/>
      <c r="B53" s="613"/>
      <c r="C53" s="616"/>
      <c r="D53" s="617"/>
      <c r="E53" s="617"/>
      <c r="F53" s="618"/>
      <c r="G53" s="622"/>
      <c r="H53" s="624" t="s">
        <v>184</v>
      </c>
      <c r="I53" s="603" t="s">
        <v>184</v>
      </c>
      <c r="J53" s="604"/>
      <c r="K53" s="605"/>
      <c r="L53" s="609" t="s">
        <v>982</v>
      </c>
      <c r="M53" s="610"/>
      <c r="N53" s="610"/>
      <c r="O53" s="611"/>
      <c r="P53" s="603"/>
      <c r="Q53" s="605"/>
    </row>
    <row r="54" spans="1:17" ht="21" customHeight="1">
      <c r="A54" s="614"/>
      <c r="B54" s="615"/>
      <c r="C54" s="619"/>
      <c r="D54" s="620"/>
      <c r="E54" s="620"/>
      <c r="F54" s="621"/>
      <c r="G54" s="623"/>
      <c r="H54" s="625"/>
      <c r="I54" s="606"/>
      <c r="J54" s="607"/>
      <c r="K54" s="608"/>
      <c r="L54" s="629" t="s">
        <v>983</v>
      </c>
      <c r="M54" s="630"/>
      <c r="N54" s="630"/>
      <c r="O54" s="631"/>
      <c r="P54" s="606"/>
      <c r="Q54" s="608"/>
    </row>
    <row r="55" spans="1:17" ht="21" customHeight="1">
      <c r="A55" s="612"/>
      <c r="B55" s="613"/>
      <c r="C55" s="616"/>
      <c r="D55" s="617"/>
      <c r="E55" s="617"/>
      <c r="F55" s="618"/>
      <c r="G55" s="622"/>
      <c r="H55" s="624" t="s">
        <v>184</v>
      </c>
      <c r="I55" s="603" t="s">
        <v>184</v>
      </c>
      <c r="J55" s="604"/>
      <c r="K55" s="605"/>
      <c r="L55" s="609" t="s">
        <v>982</v>
      </c>
      <c r="M55" s="610"/>
      <c r="N55" s="610"/>
      <c r="O55" s="611"/>
      <c r="P55" s="603"/>
      <c r="Q55" s="605"/>
    </row>
    <row r="56" spans="1:17" ht="21" customHeight="1">
      <c r="A56" s="614"/>
      <c r="B56" s="615"/>
      <c r="C56" s="619"/>
      <c r="D56" s="620"/>
      <c r="E56" s="620"/>
      <c r="F56" s="621"/>
      <c r="G56" s="623"/>
      <c r="H56" s="625"/>
      <c r="I56" s="606"/>
      <c r="J56" s="607"/>
      <c r="K56" s="608"/>
      <c r="L56" s="629" t="s">
        <v>983</v>
      </c>
      <c r="M56" s="630"/>
      <c r="N56" s="630"/>
      <c r="O56" s="631"/>
      <c r="P56" s="606"/>
      <c r="Q56" s="608"/>
    </row>
    <row r="57" spans="1:17" ht="21" customHeight="1">
      <c r="A57" s="612"/>
      <c r="B57" s="613"/>
      <c r="C57" s="616"/>
      <c r="D57" s="617"/>
      <c r="E57" s="617"/>
      <c r="F57" s="618"/>
      <c r="G57" s="622"/>
      <c r="H57" s="624" t="s">
        <v>184</v>
      </c>
      <c r="I57" s="603" t="s">
        <v>184</v>
      </c>
      <c r="J57" s="604"/>
      <c r="K57" s="605"/>
      <c r="L57" s="609" t="s">
        <v>982</v>
      </c>
      <c r="M57" s="610"/>
      <c r="N57" s="610"/>
      <c r="O57" s="611"/>
      <c r="P57" s="603"/>
      <c r="Q57" s="605"/>
    </row>
    <row r="58" spans="1:17" ht="21" customHeight="1">
      <c r="A58" s="614"/>
      <c r="B58" s="615"/>
      <c r="C58" s="619"/>
      <c r="D58" s="620"/>
      <c r="E58" s="620"/>
      <c r="F58" s="621"/>
      <c r="G58" s="623"/>
      <c r="H58" s="625"/>
      <c r="I58" s="606"/>
      <c r="J58" s="607"/>
      <c r="K58" s="608"/>
      <c r="L58" s="629" t="s">
        <v>983</v>
      </c>
      <c r="M58" s="630"/>
      <c r="N58" s="630"/>
      <c r="O58" s="631"/>
      <c r="P58" s="606"/>
      <c r="Q58" s="608"/>
    </row>
    <row r="59" spans="1:17" ht="21" customHeight="1">
      <c r="A59" s="612"/>
      <c r="B59" s="613"/>
      <c r="C59" s="616"/>
      <c r="D59" s="617"/>
      <c r="E59" s="617"/>
      <c r="F59" s="618"/>
      <c r="G59" s="622"/>
      <c r="H59" s="624" t="s">
        <v>184</v>
      </c>
      <c r="I59" s="603" t="s">
        <v>184</v>
      </c>
      <c r="J59" s="604"/>
      <c r="K59" s="605"/>
      <c r="L59" s="609" t="s">
        <v>982</v>
      </c>
      <c r="M59" s="610"/>
      <c r="N59" s="610"/>
      <c r="O59" s="611"/>
      <c r="P59" s="603"/>
      <c r="Q59" s="605"/>
    </row>
    <row r="60" spans="1:17" ht="21" customHeight="1">
      <c r="A60" s="614"/>
      <c r="B60" s="615"/>
      <c r="C60" s="619"/>
      <c r="D60" s="620"/>
      <c r="E60" s="620"/>
      <c r="F60" s="621"/>
      <c r="G60" s="623"/>
      <c r="H60" s="625"/>
      <c r="I60" s="606"/>
      <c r="J60" s="607"/>
      <c r="K60" s="608"/>
      <c r="L60" s="629" t="s">
        <v>983</v>
      </c>
      <c r="M60" s="630"/>
      <c r="N60" s="630"/>
      <c r="O60" s="631"/>
      <c r="P60" s="606"/>
      <c r="Q60" s="608"/>
    </row>
    <row r="61" spans="1:17" ht="21" customHeight="1">
      <c r="A61" s="612"/>
      <c r="B61" s="613"/>
      <c r="C61" s="616"/>
      <c r="D61" s="617"/>
      <c r="E61" s="617"/>
      <c r="F61" s="618"/>
      <c r="G61" s="622"/>
      <c r="H61" s="624" t="s">
        <v>184</v>
      </c>
      <c r="I61" s="603" t="s">
        <v>184</v>
      </c>
      <c r="J61" s="604"/>
      <c r="K61" s="605"/>
      <c r="L61" s="609" t="s">
        <v>982</v>
      </c>
      <c r="M61" s="610"/>
      <c r="N61" s="610"/>
      <c r="O61" s="611"/>
      <c r="P61" s="603"/>
      <c r="Q61" s="605"/>
    </row>
    <row r="62" spans="1:17" ht="21" customHeight="1">
      <c r="A62" s="614"/>
      <c r="B62" s="615"/>
      <c r="C62" s="619"/>
      <c r="D62" s="620"/>
      <c r="E62" s="620"/>
      <c r="F62" s="621"/>
      <c r="G62" s="623"/>
      <c r="H62" s="625"/>
      <c r="I62" s="606"/>
      <c r="J62" s="607"/>
      <c r="K62" s="608"/>
      <c r="L62" s="629" t="s">
        <v>983</v>
      </c>
      <c r="M62" s="630"/>
      <c r="N62" s="630"/>
      <c r="O62" s="631"/>
      <c r="P62" s="606"/>
      <c r="Q62" s="608"/>
    </row>
    <row r="63" spans="1:17" ht="21" customHeight="1">
      <c r="A63" s="612"/>
      <c r="B63" s="613"/>
      <c r="C63" s="616"/>
      <c r="D63" s="617"/>
      <c r="E63" s="617"/>
      <c r="F63" s="618"/>
      <c r="G63" s="622"/>
      <c r="H63" s="624" t="s">
        <v>184</v>
      </c>
      <c r="I63" s="603" t="s">
        <v>184</v>
      </c>
      <c r="J63" s="604"/>
      <c r="K63" s="605"/>
      <c r="L63" s="609" t="s">
        <v>982</v>
      </c>
      <c r="M63" s="610"/>
      <c r="N63" s="610"/>
      <c r="O63" s="611"/>
      <c r="P63" s="603"/>
      <c r="Q63" s="605"/>
    </row>
    <row r="64" spans="1:17" ht="21" customHeight="1">
      <c r="A64" s="614"/>
      <c r="B64" s="615"/>
      <c r="C64" s="619"/>
      <c r="D64" s="620"/>
      <c r="E64" s="620"/>
      <c r="F64" s="621"/>
      <c r="G64" s="623"/>
      <c r="H64" s="625"/>
      <c r="I64" s="606"/>
      <c r="J64" s="607"/>
      <c r="K64" s="608"/>
      <c r="L64" s="629" t="s">
        <v>983</v>
      </c>
      <c r="M64" s="630"/>
      <c r="N64" s="630"/>
      <c r="O64" s="631"/>
      <c r="P64" s="606"/>
      <c r="Q64" s="608"/>
    </row>
    <row r="65" spans="1:17" ht="21" customHeight="1">
      <c r="A65" s="612"/>
      <c r="B65" s="613"/>
      <c r="C65" s="616"/>
      <c r="D65" s="617"/>
      <c r="E65" s="617"/>
      <c r="F65" s="618"/>
      <c r="G65" s="622"/>
      <c r="H65" s="624" t="s">
        <v>184</v>
      </c>
      <c r="I65" s="603" t="s">
        <v>184</v>
      </c>
      <c r="J65" s="604"/>
      <c r="K65" s="605"/>
      <c r="L65" s="609" t="s">
        <v>982</v>
      </c>
      <c r="M65" s="610"/>
      <c r="N65" s="610"/>
      <c r="O65" s="611"/>
      <c r="P65" s="603"/>
      <c r="Q65" s="605"/>
    </row>
    <row r="66" spans="1:17" ht="21" customHeight="1">
      <c r="A66" s="614"/>
      <c r="B66" s="615"/>
      <c r="C66" s="619"/>
      <c r="D66" s="620"/>
      <c r="E66" s="620"/>
      <c r="F66" s="621"/>
      <c r="G66" s="623"/>
      <c r="H66" s="625"/>
      <c r="I66" s="606"/>
      <c r="J66" s="607"/>
      <c r="K66" s="608"/>
      <c r="L66" s="629" t="s">
        <v>983</v>
      </c>
      <c r="M66" s="630"/>
      <c r="N66" s="630"/>
      <c r="O66" s="631"/>
      <c r="P66" s="606"/>
      <c r="Q66" s="608"/>
    </row>
    <row r="67" spans="1:17" ht="21" customHeight="1">
      <c r="A67" s="612"/>
      <c r="B67" s="613"/>
      <c r="C67" s="616"/>
      <c r="D67" s="617"/>
      <c r="E67" s="617"/>
      <c r="F67" s="618"/>
      <c r="G67" s="622"/>
      <c r="H67" s="624" t="s">
        <v>184</v>
      </c>
      <c r="I67" s="603" t="s">
        <v>184</v>
      </c>
      <c r="J67" s="604"/>
      <c r="K67" s="605"/>
      <c r="L67" s="609" t="s">
        <v>982</v>
      </c>
      <c r="M67" s="610"/>
      <c r="N67" s="610"/>
      <c r="O67" s="611"/>
      <c r="P67" s="603"/>
      <c r="Q67" s="605"/>
    </row>
    <row r="68" spans="1:17" ht="21" customHeight="1">
      <c r="A68" s="614"/>
      <c r="B68" s="615"/>
      <c r="C68" s="619"/>
      <c r="D68" s="620"/>
      <c r="E68" s="620"/>
      <c r="F68" s="621"/>
      <c r="G68" s="623"/>
      <c r="H68" s="625"/>
      <c r="I68" s="606"/>
      <c r="J68" s="607"/>
      <c r="K68" s="608"/>
      <c r="L68" s="629" t="s">
        <v>983</v>
      </c>
      <c r="M68" s="630"/>
      <c r="N68" s="630"/>
      <c r="O68" s="631"/>
      <c r="P68" s="606"/>
      <c r="Q68" s="608"/>
    </row>
    <row r="69" spans="1:17">
      <c r="A69" s="139"/>
      <c r="B69" s="139"/>
      <c r="C69" s="139"/>
      <c r="D69" s="139"/>
      <c r="E69" s="139"/>
      <c r="F69" s="139"/>
      <c r="G69" s="139"/>
      <c r="H69" s="139"/>
      <c r="I69" s="139"/>
      <c r="J69" s="139"/>
      <c r="K69" s="139"/>
      <c r="L69" s="139"/>
      <c r="M69" s="139"/>
      <c r="N69" s="139"/>
      <c r="O69" s="139"/>
      <c r="P69" s="139"/>
      <c r="Q69" s="139"/>
    </row>
    <row r="70" spans="1:17" ht="18" customHeight="1">
      <c r="A70" s="139" t="s">
        <v>312</v>
      </c>
      <c r="B70" s="139"/>
      <c r="C70" s="139"/>
      <c r="D70" s="139"/>
      <c r="E70" s="139"/>
      <c r="F70" s="139"/>
      <c r="G70" s="139"/>
      <c r="H70" s="139"/>
      <c r="I70" s="139"/>
      <c r="J70" s="139"/>
      <c r="K70" s="139"/>
      <c r="L70" s="139"/>
      <c r="M70" s="139"/>
      <c r="N70" s="139"/>
      <c r="O70" s="139"/>
      <c r="P70" s="139"/>
      <c r="Q70" s="139"/>
    </row>
    <row r="71" spans="1:17" ht="18" customHeight="1">
      <c r="A71" s="139" t="s">
        <v>535</v>
      </c>
    </row>
    <row r="72" spans="1:17" ht="18" customHeight="1">
      <c r="A72" s="139" t="s">
        <v>313</v>
      </c>
    </row>
    <row r="73" spans="1:17" s="192" customFormat="1" ht="18" customHeight="1">
      <c r="A73" s="139" t="s">
        <v>979</v>
      </c>
      <c r="B73" s="139"/>
      <c r="C73" s="139"/>
      <c r="D73" s="139"/>
      <c r="E73" s="139"/>
      <c r="F73" s="139"/>
      <c r="G73" s="139"/>
      <c r="H73" s="139"/>
      <c r="I73" s="139"/>
      <c r="J73" s="139"/>
      <c r="K73" s="139"/>
      <c r="L73" s="139"/>
      <c r="M73" s="139"/>
      <c r="N73" s="139"/>
      <c r="O73" s="139"/>
      <c r="P73" s="139"/>
      <c r="Q73" s="139"/>
    </row>
    <row r="74" spans="1:17" ht="18" customHeight="1">
      <c r="A74" s="139"/>
      <c r="B74" s="139"/>
      <c r="C74" s="139"/>
      <c r="D74" s="139"/>
      <c r="E74" s="139"/>
      <c r="F74" s="139"/>
      <c r="G74" s="139"/>
      <c r="H74" s="139"/>
      <c r="I74" s="139"/>
      <c r="J74" s="139"/>
      <c r="K74" s="139"/>
      <c r="L74" s="139"/>
      <c r="M74" s="139"/>
      <c r="N74" s="139"/>
      <c r="O74" s="139"/>
      <c r="P74" s="139"/>
      <c r="Q74" s="139"/>
    </row>
    <row r="75" spans="1:17" ht="18" customHeight="1">
      <c r="A75" s="139" t="s">
        <v>980</v>
      </c>
      <c r="B75" s="139"/>
      <c r="C75" s="139"/>
      <c r="D75" s="139"/>
      <c r="E75" s="139"/>
      <c r="F75" s="139"/>
      <c r="G75" s="139"/>
      <c r="H75" s="139"/>
      <c r="I75" s="139"/>
      <c r="J75" s="139"/>
      <c r="K75" s="139"/>
      <c r="L75" s="139"/>
      <c r="M75" s="139"/>
      <c r="N75" s="139"/>
      <c r="O75" s="139"/>
      <c r="P75" s="139"/>
      <c r="Q75" s="139"/>
    </row>
    <row r="76" spans="1:17" ht="18" customHeight="1">
      <c r="A76" s="139" t="s">
        <v>981</v>
      </c>
      <c r="B76" s="139"/>
      <c r="C76" s="139"/>
      <c r="D76" s="139"/>
      <c r="E76" s="139"/>
      <c r="F76" s="139"/>
      <c r="G76" s="139"/>
      <c r="H76" s="139"/>
      <c r="I76" s="139"/>
      <c r="J76" s="139"/>
      <c r="K76" s="139"/>
      <c r="L76" s="139"/>
      <c r="M76" s="139"/>
      <c r="N76" s="139"/>
      <c r="O76" s="139"/>
      <c r="P76" s="139"/>
      <c r="Q76" s="139"/>
    </row>
    <row r="77" spans="1:17">
      <c r="B77" s="139"/>
      <c r="C77" s="139"/>
      <c r="D77" s="139"/>
      <c r="E77" s="139"/>
      <c r="F77" s="139"/>
      <c r="G77" s="139"/>
      <c r="H77" s="139"/>
      <c r="I77" s="139"/>
      <c r="J77" s="139"/>
      <c r="K77" s="139"/>
      <c r="L77" s="139"/>
      <c r="M77" s="139"/>
      <c r="N77" s="139"/>
      <c r="O77" s="139"/>
      <c r="P77" s="139"/>
      <c r="Q77" s="139"/>
    </row>
    <row r="78" spans="1:17">
      <c r="A78" s="139" t="s">
        <v>1042</v>
      </c>
      <c r="B78" s="139"/>
      <c r="C78" s="139"/>
      <c r="D78" s="139"/>
      <c r="E78" s="139"/>
      <c r="F78" s="139"/>
      <c r="G78" s="139"/>
      <c r="H78" s="139"/>
      <c r="I78" s="139"/>
      <c r="J78" s="139"/>
      <c r="K78" s="139"/>
      <c r="L78" s="139"/>
      <c r="M78" s="139"/>
      <c r="N78" s="139"/>
      <c r="O78" s="139"/>
      <c r="P78" s="139"/>
      <c r="Q78" s="139"/>
    </row>
    <row r="79" spans="1:17">
      <c r="A79" s="139" t="s">
        <v>1043</v>
      </c>
      <c r="B79" s="139"/>
      <c r="C79" s="139"/>
      <c r="D79" s="139"/>
      <c r="E79" s="139"/>
      <c r="F79" s="139"/>
      <c r="G79" s="139"/>
      <c r="H79" s="139"/>
      <c r="I79" s="139"/>
      <c r="J79" s="139"/>
      <c r="K79" s="139"/>
      <c r="L79" s="139"/>
      <c r="M79" s="139"/>
      <c r="N79" s="139"/>
      <c r="O79" s="139"/>
      <c r="P79" s="139"/>
      <c r="Q79" s="139"/>
    </row>
    <row r="80" spans="1:17">
      <c r="A80" s="139" t="s">
        <v>1044</v>
      </c>
      <c r="B80" s="139"/>
      <c r="C80" s="139"/>
      <c r="D80" s="139"/>
      <c r="E80" s="139"/>
      <c r="F80" s="139"/>
      <c r="G80" s="139"/>
      <c r="H80" s="139"/>
      <c r="I80" s="139"/>
      <c r="J80" s="139"/>
      <c r="K80" s="139"/>
      <c r="L80" s="139"/>
      <c r="M80" s="139"/>
      <c r="N80" s="139"/>
      <c r="O80" s="139"/>
      <c r="P80" s="139"/>
      <c r="Q80" s="139"/>
    </row>
    <row r="81" spans="1:17">
      <c r="A81" s="139"/>
      <c r="B81" s="139"/>
      <c r="C81" s="139"/>
      <c r="D81" s="139"/>
      <c r="E81" s="139"/>
      <c r="F81" s="139"/>
      <c r="G81" s="139"/>
      <c r="H81" s="139"/>
      <c r="I81" s="139"/>
      <c r="J81" s="139"/>
      <c r="K81" s="139"/>
      <c r="L81" s="139"/>
      <c r="M81" s="139"/>
      <c r="N81" s="139"/>
      <c r="O81" s="139"/>
      <c r="P81" s="139"/>
      <c r="Q81" s="139"/>
    </row>
    <row r="82" spans="1:17">
      <c r="A82" s="139"/>
      <c r="B82" s="139"/>
      <c r="C82" s="139"/>
      <c r="D82" s="139"/>
      <c r="E82" s="139"/>
      <c r="F82" s="139"/>
      <c r="G82" s="139"/>
      <c r="H82" s="139"/>
      <c r="I82" s="139"/>
      <c r="J82" s="139"/>
      <c r="K82" s="139"/>
      <c r="L82" s="139"/>
      <c r="M82" s="139"/>
      <c r="N82" s="139"/>
      <c r="O82" s="139"/>
      <c r="P82" s="139"/>
      <c r="Q82" s="139"/>
    </row>
    <row r="83" spans="1:17">
      <c r="A83" s="139"/>
      <c r="B83" s="139"/>
      <c r="C83" s="139"/>
      <c r="D83" s="139"/>
      <c r="E83" s="139"/>
      <c r="F83" s="139"/>
      <c r="G83" s="139"/>
      <c r="H83" s="139"/>
      <c r="I83" s="139"/>
      <c r="J83" s="139"/>
      <c r="K83" s="139"/>
      <c r="L83" s="139"/>
      <c r="M83" s="139"/>
      <c r="N83" s="139"/>
      <c r="O83" s="139"/>
      <c r="P83" s="139"/>
      <c r="Q83" s="139"/>
    </row>
    <row r="84" spans="1:17">
      <c r="A84" s="139"/>
      <c r="B84" s="139"/>
      <c r="C84" s="139"/>
      <c r="D84" s="139"/>
      <c r="E84" s="139"/>
      <c r="F84" s="139"/>
      <c r="G84" s="139"/>
      <c r="H84" s="139"/>
      <c r="I84" s="139"/>
      <c r="J84" s="139"/>
      <c r="K84" s="139"/>
      <c r="L84" s="139"/>
      <c r="M84" s="139"/>
      <c r="N84" s="139"/>
      <c r="O84" s="139"/>
      <c r="P84" s="139"/>
      <c r="Q84" s="139"/>
    </row>
    <row r="85" spans="1:17">
      <c r="A85" s="139"/>
      <c r="B85" s="139"/>
      <c r="C85" s="139"/>
      <c r="D85" s="139"/>
      <c r="E85" s="139"/>
      <c r="F85" s="139"/>
      <c r="G85" s="139"/>
      <c r="H85" s="139"/>
      <c r="I85" s="139"/>
      <c r="J85" s="139"/>
      <c r="K85" s="139"/>
      <c r="L85" s="139"/>
      <c r="M85" s="139"/>
      <c r="N85" s="139"/>
      <c r="O85" s="139"/>
      <c r="P85" s="139"/>
      <c r="Q85" s="139"/>
    </row>
    <row r="86" spans="1:17">
      <c r="A86" s="139"/>
      <c r="B86" s="139"/>
      <c r="C86" s="139"/>
      <c r="D86" s="139"/>
      <c r="E86" s="139"/>
      <c r="F86" s="139"/>
      <c r="G86" s="139"/>
      <c r="H86" s="139"/>
      <c r="I86" s="139"/>
      <c r="J86" s="139"/>
      <c r="K86" s="139"/>
      <c r="L86" s="139"/>
      <c r="M86" s="139"/>
      <c r="N86" s="139"/>
      <c r="O86" s="139"/>
      <c r="P86" s="139"/>
      <c r="Q86" s="139"/>
    </row>
    <row r="87" spans="1:17">
      <c r="A87" s="139"/>
      <c r="B87" s="139"/>
      <c r="C87" s="139"/>
      <c r="D87" s="139"/>
      <c r="E87" s="139"/>
      <c r="F87" s="139"/>
      <c r="G87" s="139"/>
      <c r="H87" s="139"/>
      <c r="I87" s="139"/>
      <c r="J87" s="139"/>
      <c r="K87" s="139"/>
      <c r="L87" s="139"/>
      <c r="M87" s="139"/>
      <c r="N87" s="139"/>
      <c r="O87" s="139"/>
      <c r="P87" s="139"/>
      <c r="Q87" s="139"/>
    </row>
    <row r="88" spans="1:17">
      <c r="A88" s="139"/>
      <c r="B88" s="139"/>
      <c r="C88" s="139"/>
      <c r="D88" s="139"/>
      <c r="E88" s="139"/>
      <c r="F88" s="139"/>
      <c r="G88" s="139"/>
      <c r="H88" s="139"/>
      <c r="I88" s="139"/>
      <c r="J88" s="139"/>
      <c r="K88" s="139"/>
      <c r="L88" s="139"/>
      <c r="M88" s="139"/>
      <c r="N88" s="139"/>
      <c r="O88" s="139"/>
      <c r="P88" s="139"/>
      <c r="Q88" s="139"/>
    </row>
    <row r="89" spans="1:17">
      <c r="A89" s="139"/>
      <c r="B89" s="139"/>
      <c r="C89" s="139"/>
      <c r="D89" s="139"/>
      <c r="E89" s="139"/>
      <c r="F89" s="139"/>
      <c r="G89" s="139"/>
      <c r="H89" s="139"/>
      <c r="I89" s="139"/>
      <c r="J89" s="139"/>
      <c r="K89" s="139"/>
      <c r="L89" s="139"/>
      <c r="M89" s="139"/>
      <c r="N89" s="139"/>
      <c r="O89" s="139"/>
      <c r="P89" s="139"/>
      <c r="Q89" s="139"/>
    </row>
    <row r="90" spans="1:17">
      <c r="A90" s="139"/>
      <c r="B90" s="139"/>
      <c r="C90" s="139"/>
      <c r="D90" s="139"/>
      <c r="E90" s="139"/>
      <c r="F90" s="139"/>
      <c r="G90" s="139"/>
      <c r="H90" s="139"/>
      <c r="I90" s="139"/>
      <c r="J90" s="139"/>
      <c r="K90" s="139"/>
      <c r="L90" s="139"/>
      <c r="M90" s="139"/>
      <c r="N90" s="139"/>
      <c r="O90" s="139"/>
      <c r="P90" s="139"/>
      <c r="Q90" s="139"/>
    </row>
    <row r="91" spans="1:17">
      <c r="A91" s="139"/>
      <c r="B91" s="139"/>
      <c r="C91" s="139"/>
      <c r="D91" s="139"/>
      <c r="E91" s="139"/>
      <c r="F91" s="139"/>
      <c r="G91" s="139"/>
      <c r="H91" s="139"/>
      <c r="I91" s="139"/>
      <c r="J91" s="139"/>
      <c r="K91" s="139"/>
      <c r="L91" s="139"/>
      <c r="M91" s="139"/>
      <c r="N91" s="139"/>
      <c r="O91" s="139"/>
      <c r="P91" s="139"/>
      <c r="Q91" s="139"/>
    </row>
    <row r="92" spans="1:17">
      <c r="A92" s="139"/>
      <c r="B92" s="139"/>
      <c r="C92" s="139"/>
      <c r="D92" s="139"/>
      <c r="E92" s="139"/>
      <c r="F92" s="139"/>
      <c r="G92" s="139"/>
      <c r="H92" s="139"/>
      <c r="I92" s="139"/>
      <c r="J92" s="139"/>
      <c r="K92" s="139"/>
      <c r="L92" s="139"/>
      <c r="M92" s="139"/>
      <c r="N92" s="139"/>
      <c r="O92" s="139"/>
      <c r="P92" s="139"/>
      <c r="Q92" s="139"/>
    </row>
    <row r="93" spans="1:17">
      <c r="A93" s="139"/>
      <c r="B93" s="139"/>
      <c r="C93" s="139"/>
      <c r="D93" s="139"/>
      <c r="E93" s="139"/>
      <c r="F93" s="139"/>
      <c r="G93" s="139"/>
      <c r="H93" s="139"/>
      <c r="I93" s="139"/>
      <c r="J93" s="139"/>
      <c r="K93" s="139"/>
      <c r="L93" s="139"/>
      <c r="M93" s="139"/>
      <c r="N93" s="139"/>
      <c r="O93" s="139"/>
      <c r="P93" s="139"/>
      <c r="Q93" s="139"/>
    </row>
    <row r="94" spans="1:17">
      <c r="A94" s="139"/>
      <c r="B94" s="139"/>
      <c r="C94" s="139"/>
      <c r="D94" s="139"/>
      <c r="E94" s="139"/>
      <c r="F94" s="139"/>
      <c r="G94" s="139"/>
      <c r="H94" s="139"/>
      <c r="I94" s="139"/>
      <c r="J94" s="139"/>
      <c r="K94" s="139"/>
      <c r="L94" s="139"/>
      <c r="M94" s="139"/>
      <c r="N94" s="139"/>
      <c r="O94" s="139"/>
      <c r="P94" s="139"/>
      <c r="Q94" s="139"/>
    </row>
    <row r="95" spans="1:17">
      <c r="A95" s="139"/>
      <c r="B95" s="139"/>
      <c r="C95" s="139"/>
      <c r="D95" s="139"/>
      <c r="E95" s="139"/>
      <c r="F95" s="139"/>
      <c r="G95" s="139"/>
      <c r="H95" s="139"/>
      <c r="I95" s="139"/>
      <c r="J95" s="139"/>
      <c r="K95" s="139"/>
      <c r="L95" s="139"/>
      <c r="M95" s="139"/>
      <c r="N95" s="139"/>
      <c r="O95" s="139"/>
      <c r="P95" s="139"/>
      <c r="Q95" s="139"/>
    </row>
    <row r="96" spans="1:17">
      <c r="A96" s="139"/>
      <c r="B96" s="139"/>
      <c r="C96" s="139"/>
      <c r="D96" s="139"/>
      <c r="E96" s="139"/>
      <c r="F96" s="139"/>
      <c r="G96" s="139"/>
      <c r="H96" s="139"/>
      <c r="I96" s="139"/>
      <c r="J96" s="139"/>
      <c r="K96" s="139"/>
      <c r="L96" s="139"/>
      <c r="M96" s="139"/>
      <c r="N96" s="139"/>
      <c r="O96" s="139"/>
      <c r="P96" s="139"/>
      <c r="Q96" s="139"/>
    </row>
    <row r="97" spans="1:17">
      <c r="A97" s="139"/>
      <c r="B97" s="139"/>
      <c r="C97" s="139"/>
      <c r="D97" s="139"/>
      <c r="E97" s="139"/>
      <c r="F97" s="139"/>
      <c r="G97" s="139"/>
      <c r="H97" s="139"/>
      <c r="I97" s="139"/>
      <c r="J97" s="139"/>
      <c r="K97" s="139"/>
      <c r="L97" s="139"/>
      <c r="M97" s="139"/>
      <c r="N97" s="139"/>
      <c r="O97" s="139"/>
      <c r="P97" s="139"/>
      <c r="Q97" s="139"/>
    </row>
    <row r="98" spans="1:17">
      <c r="A98" s="139"/>
      <c r="B98" s="139"/>
      <c r="C98" s="139"/>
      <c r="D98" s="139"/>
      <c r="E98" s="139"/>
      <c r="F98" s="139"/>
      <c r="G98" s="139"/>
      <c r="H98" s="139"/>
      <c r="I98" s="139"/>
      <c r="J98" s="139"/>
      <c r="K98" s="139"/>
      <c r="L98" s="139"/>
      <c r="M98" s="139"/>
      <c r="N98" s="139"/>
      <c r="O98" s="139"/>
      <c r="P98" s="139"/>
      <c r="Q98" s="139"/>
    </row>
    <row r="99" spans="1:17">
      <c r="A99" s="139"/>
      <c r="B99" s="139"/>
      <c r="C99" s="139"/>
      <c r="D99" s="139"/>
      <c r="E99" s="139"/>
      <c r="F99" s="139"/>
      <c r="G99" s="139"/>
      <c r="H99" s="139"/>
      <c r="I99" s="139"/>
      <c r="J99" s="139"/>
      <c r="K99" s="139"/>
      <c r="L99" s="139"/>
      <c r="M99" s="139"/>
      <c r="N99" s="139"/>
      <c r="O99" s="139"/>
      <c r="P99" s="139"/>
      <c r="Q99" s="139"/>
    </row>
  </sheetData>
  <mergeCells count="204">
    <mergeCell ref="P67:Q68"/>
    <mergeCell ref="L68:O68"/>
    <mergeCell ref="I67:K68"/>
    <mergeCell ref="L67:O67"/>
    <mergeCell ref="I65:K66"/>
    <mergeCell ref="L65:O65"/>
    <mergeCell ref="A63:B64"/>
    <mergeCell ref="C63:F64"/>
    <mergeCell ref="A67:B68"/>
    <mergeCell ref="C67:F68"/>
    <mergeCell ref="G67:G68"/>
    <mergeCell ref="H67:H68"/>
    <mergeCell ref="A65:B66"/>
    <mergeCell ref="C65:F66"/>
    <mergeCell ref="G65:G66"/>
    <mergeCell ref="H65:H66"/>
    <mergeCell ref="G63:G64"/>
    <mergeCell ref="H63:H64"/>
    <mergeCell ref="I63:K64"/>
    <mergeCell ref="L63:O63"/>
    <mergeCell ref="P63:Q64"/>
    <mergeCell ref="L64:O64"/>
    <mergeCell ref="P59:Q60"/>
    <mergeCell ref="L60:O60"/>
    <mergeCell ref="I57:K58"/>
    <mergeCell ref="L57:O57"/>
    <mergeCell ref="I59:K60"/>
    <mergeCell ref="L59:O59"/>
    <mergeCell ref="P65:Q66"/>
    <mergeCell ref="L66:O66"/>
    <mergeCell ref="A61:B62"/>
    <mergeCell ref="C61:F62"/>
    <mergeCell ref="G61:G62"/>
    <mergeCell ref="H61:H62"/>
    <mergeCell ref="I61:K62"/>
    <mergeCell ref="L61:O61"/>
    <mergeCell ref="L62:O62"/>
    <mergeCell ref="P61:Q62"/>
    <mergeCell ref="P55:Q56"/>
    <mergeCell ref="L56:O56"/>
    <mergeCell ref="A57:B58"/>
    <mergeCell ref="C57:F58"/>
    <mergeCell ref="G57:G58"/>
    <mergeCell ref="H57:H58"/>
    <mergeCell ref="A55:B56"/>
    <mergeCell ref="C55:F56"/>
    <mergeCell ref="G55:G56"/>
    <mergeCell ref="H55:H56"/>
    <mergeCell ref="P57:Q58"/>
    <mergeCell ref="L58:O58"/>
    <mergeCell ref="I53:K54"/>
    <mergeCell ref="L53:O53"/>
    <mergeCell ref="L54:O54"/>
    <mergeCell ref="H53:H54"/>
    <mergeCell ref="I51:K52"/>
    <mergeCell ref="L51:O51"/>
    <mergeCell ref="A59:B60"/>
    <mergeCell ref="C59:F60"/>
    <mergeCell ref="G59:G60"/>
    <mergeCell ref="H59:H60"/>
    <mergeCell ref="A49:B50"/>
    <mergeCell ref="C49:F50"/>
    <mergeCell ref="G49:G50"/>
    <mergeCell ref="H49:H50"/>
    <mergeCell ref="I55:K56"/>
    <mergeCell ref="L55:O55"/>
    <mergeCell ref="P47:Q48"/>
    <mergeCell ref="L48:O48"/>
    <mergeCell ref="P49:Q50"/>
    <mergeCell ref="L50:O50"/>
    <mergeCell ref="I49:K50"/>
    <mergeCell ref="L49:O49"/>
    <mergeCell ref="I47:K48"/>
    <mergeCell ref="L47:O47"/>
    <mergeCell ref="A51:B52"/>
    <mergeCell ref="C51:F52"/>
    <mergeCell ref="G51:G52"/>
    <mergeCell ref="A53:B54"/>
    <mergeCell ref="C53:F54"/>
    <mergeCell ref="G53:G54"/>
    <mergeCell ref="P51:Q52"/>
    <mergeCell ref="L52:O52"/>
    <mergeCell ref="P53:Q54"/>
    <mergeCell ref="H51:H52"/>
    <mergeCell ref="P45:Q46"/>
    <mergeCell ref="L46:O46"/>
    <mergeCell ref="I45:K46"/>
    <mergeCell ref="L45:O45"/>
    <mergeCell ref="A45:B46"/>
    <mergeCell ref="C45:F46"/>
    <mergeCell ref="G45:G46"/>
    <mergeCell ref="H45:H46"/>
    <mergeCell ref="A47:B48"/>
    <mergeCell ref="C47:F48"/>
    <mergeCell ref="G47:G48"/>
    <mergeCell ref="H47:H48"/>
    <mergeCell ref="A43:B44"/>
    <mergeCell ref="C43:F44"/>
    <mergeCell ref="G43:G44"/>
    <mergeCell ref="H43:H44"/>
    <mergeCell ref="I43:K44"/>
    <mergeCell ref="L43:O43"/>
    <mergeCell ref="P43:Q44"/>
    <mergeCell ref="L44:O44"/>
    <mergeCell ref="A42:B42"/>
    <mergeCell ref="L42:O42"/>
    <mergeCell ref="G38:G39"/>
    <mergeCell ref="A38:B39"/>
    <mergeCell ref="C38:F39"/>
    <mergeCell ref="C42:F42"/>
    <mergeCell ref="I42:K42"/>
    <mergeCell ref="H38:H39"/>
    <mergeCell ref="I38:K39"/>
    <mergeCell ref="A40:B41"/>
    <mergeCell ref="C40:F41"/>
    <mergeCell ref="G40:G41"/>
    <mergeCell ref="H40:H41"/>
    <mergeCell ref="I40:K41"/>
    <mergeCell ref="L40:O40"/>
    <mergeCell ref="P36:Q37"/>
    <mergeCell ref="P38:Q39"/>
    <mergeCell ref="L39:O39"/>
    <mergeCell ref="L36:O36"/>
    <mergeCell ref="L38:O38"/>
    <mergeCell ref="P40:Q41"/>
    <mergeCell ref="P42:Q42"/>
    <mergeCell ref="L41:O41"/>
    <mergeCell ref="I32:K33"/>
    <mergeCell ref="L32:O32"/>
    <mergeCell ref="P32:Q33"/>
    <mergeCell ref="L33:O33"/>
    <mergeCell ref="I36:K37"/>
    <mergeCell ref="L37:O37"/>
    <mergeCell ref="I34:K35"/>
    <mergeCell ref="L34:O34"/>
    <mergeCell ref="P34:Q35"/>
    <mergeCell ref="L35:O35"/>
    <mergeCell ref="H34:H35"/>
    <mergeCell ref="H36:H37"/>
    <mergeCell ref="A36:B37"/>
    <mergeCell ref="C36:F37"/>
    <mergeCell ref="G36:G37"/>
    <mergeCell ref="A34:B35"/>
    <mergeCell ref="C34:F35"/>
    <mergeCell ref="G34:G35"/>
    <mergeCell ref="P26:Q27"/>
    <mergeCell ref="L27:O27"/>
    <mergeCell ref="I28:K29"/>
    <mergeCell ref="L28:O28"/>
    <mergeCell ref="P28:Q29"/>
    <mergeCell ref="L29:O29"/>
    <mergeCell ref="I26:K27"/>
    <mergeCell ref="L26:O26"/>
    <mergeCell ref="A32:B33"/>
    <mergeCell ref="C32:F33"/>
    <mergeCell ref="G32:G33"/>
    <mergeCell ref="H32:H33"/>
    <mergeCell ref="P30:Q31"/>
    <mergeCell ref="L31:O31"/>
    <mergeCell ref="I30:K31"/>
    <mergeCell ref="L30:O30"/>
    <mergeCell ref="A30:B31"/>
    <mergeCell ref="C30:F31"/>
    <mergeCell ref="A28:B29"/>
    <mergeCell ref="C28:F29"/>
    <mergeCell ref="G28:G29"/>
    <mergeCell ref="H28:H29"/>
    <mergeCell ref="A26:B27"/>
    <mergeCell ref="C26:F27"/>
    <mergeCell ref="G26:G27"/>
    <mergeCell ref="H26:H27"/>
    <mergeCell ref="G30:G31"/>
    <mergeCell ref="H30:H31"/>
    <mergeCell ref="A3:Q3"/>
    <mergeCell ref="A17:Q17"/>
    <mergeCell ref="P19:Q19"/>
    <mergeCell ref="I20:K21"/>
    <mergeCell ref="H20:H21"/>
    <mergeCell ref="A22:B23"/>
    <mergeCell ref="C19:F19"/>
    <mergeCell ref="I19:K19"/>
    <mergeCell ref="C22:F23"/>
    <mergeCell ref="G22:G23"/>
    <mergeCell ref="H22:H23"/>
    <mergeCell ref="I22:K23"/>
    <mergeCell ref="A20:B21"/>
    <mergeCell ref="C20:F21"/>
    <mergeCell ref="G20:G21"/>
    <mergeCell ref="L20:O20"/>
    <mergeCell ref="L21:O21"/>
    <mergeCell ref="L22:O22"/>
    <mergeCell ref="P22:Q23"/>
    <mergeCell ref="L23:O23"/>
    <mergeCell ref="I24:K25"/>
    <mergeCell ref="L24:O24"/>
    <mergeCell ref="A24:B25"/>
    <mergeCell ref="C24:F25"/>
    <mergeCell ref="G24:G25"/>
    <mergeCell ref="H24:H25"/>
    <mergeCell ref="L19:O19"/>
    <mergeCell ref="P20:Q21"/>
    <mergeCell ref="A19:B19"/>
    <mergeCell ref="P24:Q25"/>
    <mergeCell ref="L25:O25"/>
  </mergeCells>
  <phoneticPr fontId="3"/>
  <dataValidations count="2">
    <dataValidation type="list" allowBlank="1" showInputMessage="1" showErrorMessage="1" sqref="H20:H41 H43:H68" xr:uid="{00000000-0002-0000-1100-000000000000}">
      <formula1>"　,男,女"</formula1>
    </dataValidation>
    <dataValidation type="list" allowBlank="1" showInputMessage="1" showErrorMessage="1" sqref="I20:K41 I43:K68" xr:uid="{00000000-0002-0000-1100-000001000000}">
      <formula1>"　,車上運動員,事務員,手話通訳者,要約筆記者"</formula1>
    </dataValidation>
  </dataValidations>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1" manualBreakCount="1">
    <brk id="41" max="16"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sheetPr>
  <dimension ref="A1:P59"/>
  <sheetViews>
    <sheetView showZeros="0" view="pageBreakPreview" zoomScale="80" zoomScaleNormal="75" zoomScaleSheetLayoutView="80" workbookViewId="0">
      <selection activeCell="B3" sqref="B3"/>
    </sheetView>
  </sheetViews>
  <sheetFormatPr defaultColWidth="5.90625" defaultRowHeight="14"/>
  <cols>
    <col min="1" max="1" width="3.08984375" style="1" customWidth="1"/>
    <col min="2" max="2" width="3.36328125" style="1" customWidth="1"/>
    <col min="3" max="5" width="5.90625" style="1" customWidth="1"/>
    <col min="6" max="7" width="3.36328125" style="1" customWidth="1"/>
    <col min="8" max="10" width="6.36328125" style="1" customWidth="1"/>
    <col min="11" max="11" width="7" style="1" customWidth="1"/>
    <col min="12" max="12" width="6.08984375" style="1" customWidth="1"/>
    <col min="13" max="15" width="6.36328125" style="1" customWidth="1"/>
    <col min="16" max="16" width="7" style="1" customWidth="1"/>
    <col min="17" max="16384" width="5.90625" style="1"/>
  </cols>
  <sheetData>
    <row r="1" spans="1:16">
      <c r="J1" s="2"/>
    </row>
    <row r="2" spans="1:16" ht="19">
      <c r="B2" s="355" t="s">
        <v>1234</v>
      </c>
      <c r="J2" s="2"/>
    </row>
    <row r="4" spans="1:16">
      <c r="A4" s="356"/>
      <c r="B4" s="356"/>
      <c r="C4" s="356"/>
      <c r="D4" s="356"/>
      <c r="E4" s="356"/>
      <c r="F4" s="356"/>
      <c r="G4" s="356"/>
      <c r="H4" s="356"/>
      <c r="I4" s="356"/>
      <c r="J4" s="356"/>
      <c r="K4" s="356"/>
      <c r="L4" s="356"/>
      <c r="M4" s="356"/>
      <c r="N4" s="356"/>
      <c r="O4" s="356"/>
      <c r="P4" s="356"/>
    </row>
    <row r="5" spans="1:16">
      <c r="A5" s="357"/>
      <c r="B5" s="357"/>
      <c r="C5" s="357"/>
      <c r="D5" s="357"/>
      <c r="E5" s="357"/>
      <c r="F5" s="357"/>
      <c r="G5" s="357"/>
      <c r="H5" s="357"/>
      <c r="I5" s="357"/>
      <c r="J5" s="357"/>
      <c r="K5" s="357"/>
      <c r="L5" s="357"/>
      <c r="M5" s="357"/>
      <c r="N5" s="357"/>
      <c r="O5" s="357"/>
      <c r="P5" s="357"/>
    </row>
    <row r="6" spans="1:16" ht="30" customHeight="1"/>
    <row r="7" spans="1:16" ht="30" customHeight="1">
      <c r="F7" s="358"/>
      <c r="G7" s="358"/>
      <c r="H7" s="356"/>
    </row>
    <row r="8" spans="1:16" s="359" customFormat="1" ht="30" customHeight="1">
      <c r="F8" s="360"/>
      <c r="H8" s="1"/>
    </row>
    <row r="9" spans="1:16" s="359" customFormat="1" ht="30" customHeight="1">
      <c r="F9" s="360"/>
      <c r="H9" s="1"/>
    </row>
    <row r="10" spans="1:16" s="359" customFormat="1" ht="30" customHeight="1">
      <c r="F10" s="360"/>
      <c r="G10" s="1"/>
      <c r="H10" s="1"/>
    </row>
    <row r="11" spans="1:16" s="359" customFormat="1" ht="30" customHeight="1">
      <c r="F11" s="360"/>
      <c r="H11" s="1"/>
    </row>
    <row r="12" spans="1:16" s="359" customFormat="1" ht="15" customHeight="1">
      <c r="B12"/>
      <c r="F12" s="360"/>
      <c r="H12" s="1"/>
    </row>
    <row r="13" spans="1:16" s="359" customFormat="1" ht="15" customHeight="1">
      <c r="B13"/>
      <c r="F13" s="360"/>
      <c r="H13" s="1"/>
      <c r="I13" s="1"/>
    </row>
    <row r="14" spans="1:16" s="359" customFormat="1" ht="15" customHeight="1">
      <c r="B14"/>
      <c r="F14" s="360"/>
      <c r="H14" s="1"/>
      <c r="I14" s="1"/>
    </row>
    <row r="15" spans="1:16" s="359" customFormat="1" ht="15" customHeight="1">
      <c r="F15" s="360"/>
      <c r="H15" s="1"/>
    </row>
    <row r="16" spans="1:16" s="359" customFormat="1" ht="15" customHeight="1">
      <c r="F16" s="360"/>
      <c r="G16" s="1"/>
      <c r="H16" s="1"/>
    </row>
    <row r="17" spans="2:15" s="359" customFormat="1" ht="15" customHeight="1">
      <c r="B17"/>
      <c r="F17" s="360"/>
      <c r="G17" s="1"/>
      <c r="H17" s="1"/>
      <c r="I17" s="1"/>
    </row>
    <row r="18" spans="2:15" s="359" customFormat="1" ht="15" customHeight="1">
      <c r="B18"/>
      <c r="F18" s="360"/>
      <c r="G18" s="1"/>
      <c r="H18" s="1"/>
      <c r="I18" s="1"/>
    </row>
    <row r="19" spans="2:15" s="359" customFormat="1" ht="15" customHeight="1">
      <c r="F19" s="360"/>
      <c r="H19" s="1"/>
    </row>
    <row r="20" spans="2:15" ht="15" customHeight="1">
      <c r="H20" s="361"/>
      <c r="I20" s="361"/>
    </row>
    <row r="21" spans="2:15" ht="15" customHeight="1">
      <c r="H21" s="361"/>
      <c r="I21" s="361"/>
    </row>
    <row r="22" spans="2:15" ht="15" customHeight="1">
      <c r="F22" s="2"/>
      <c r="G22" s="2"/>
      <c r="H22" s="361"/>
      <c r="I22" s="361"/>
    </row>
    <row r="23" spans="2:15" ht="15" customHeight="1">
      <c r="F23" s="2"/>
      <c r="G23" s="2"/>
      <c r="H23" s="361"/>
      <c r="I23" s="361"/>
    </row>
    <row r="24" spans="2:15" ht="15" customHeight="1">
      <c r="F24" s="2"/>
      <c r="G24" s="2"/>
      <c r="H24" s="361"/>
      <c r="I24" s="361"/>
    </row>
    <row r="25" spans="2:15" ht="15" customHeight="1">
      <c r="F25" s="2"/>
      <c r="G25" s="2"/>
      <c r="H25" s="361"/>
      <c r="I25" s="361"/>
    </row>
    <row r="26" spans="2:15" ht="15" customHeight="1">
      <c r="F26" s="2"/>
      <c r="G26" s="2"/>
      <c r="H26" s="361"/>
      <c r="I26" s="361"/>
    </row>
    <row r="27" spans="2:15" ht="15" customHeight="1"/>
    <row r="28" spans="2:15" ht="15" customHeight="1"/>
    <row r="29" spans="2:15" ht="15" customHeight="1">
      <c r="B29" s="362"/>
      <c r="C29" s="362"/>
    </row>
    <row r="30" spans="2:15" ht="15" customHeight="1"/>
    <row r="31" spans="2:15" ht="15" customHeight="1">
      <c r="H31" s="2"/>
      <c r="I31" s="356"/>
      <c r="J31" s="356"/>
      <c r="K31" s="356"/>
      <c r="L31" s="356"/>
      <c r="M31" s="356"/>
      <c r="N31" s="356"/>
      <c r="O31" s="356"/>
    </row>
    <row r="32" spans="2:15" ht="15" customHeight="1">
      <c r="H32" s="2"/>
      <c r="I32" s="356"/>
      <c r="J32" s="356"/>
      <c r="K32" s="356"/>
      <c r="L32" s="356"/>
      <c r="M32" s="356"/>
      <c r="N32" s="356"/>
      <c r="O32" s="356"/>
    </row>
    <row r="33" spans="1:16" ht="15" customHeight="1"/>
    <row r="34" spans="1:16" ht="15" customHeight="1">
      <c r="E34" s="200"/>
    </row>
    <row r="35" spans="1:16" ht="15" customHeight="1">
      <c r="H35" s="2"/>
      <c r="J35" s="356"/>
      <c r="K35" s="356"/>
      <c r="L35" s="356"/>
      <c r="M35" s="356"/>
      <c r="N35" s="356"/>
      <c r="O35" s="356"/>
      <c r="P35" s="363"/>
    </row>
    <row r="36" spans="1:16" ht="15" customHeight="1"/>
    <row r="37" spans="1:16" ht="15" customHeight="1"/>
    <row r="38" spans="1:16" ht="15" customHeight="1"/>
    <row r="39" spans="1:16" ht="15" customHeight="1"/>
    <row r="40" spans="1:16" ht="15" customHeight="1"/>
    <row r="41" spans="1:16" ht="15" customHeight="1"/>
    <row r="42" spans="1:16" ht="15" customHeight="1">
      <c r="A42"/>
      <c r="B42"/>
      <c r="C42"/>
      <c r="D42"/>
      <c r="E42"/>
      <c r="F42"/>
      <c r="G42"/>
      <c r="H42"/>
      <c r="I42"/>
      <c r="J42"/>
      <c r="K42"/>
      <c r="L42"/>
      <c r="M42"/>
      <c r="N42"/>
      <c r="O42"/>
      <c r="P42"/>
    </row>
    <row r="43" spans="1:16" ht="15" customHeight="1">
      <c r="A43"/>
      <c r="B43"/>
      <c r="C43"/>
      <c r="D43"/>
      <c r="E43"/>
      <c r="F43"/>
      <c r="G43"/>
      <c r="H43"/>
      <c r="I43"/>
      <c r="J43"/>
      <c r="K43"/>
      <c r="L43"/>
      <c r="M43"/>
      <c r="N43"/>
      <c r="O43"/>
      <c r="P43"/>
    </row>
    <row r="44" spans="1:16" ht="15" customHeight="1">
      <c r="A44"/>
      <c r="B44"/>
      <c r="C44"/>
      <c r="D44"/>
      <c r="E44"/>
      <c r="F44"/>
      <c r="G44"/>
      <c r="H44"/>
      <c r="I44"/>
      <c r="J44"/>
      <c r="K44"/>
      <c r="L44"/>
      <c r="M44"/>
      <c r="N44"/>
      <c r="O44"/>
      <c r="P44"/>
    </row>
    <row r="45" spans="1:16" ht="15" customHeight="1">
      <c r="A45"/>
      <c r="B45"/>
      <c r="C45"/>
      <c r="D45"/>
      <c r="E45"/>
      <c r="F45"/>
      <c r="G45"/>
      <c r="H45"/>
      <c r="I45"/>
      <c r="J45"/>
      <c r="K45"/>
      <c r="L45"/>
      <c r="M45"/>
      <c r="N45"/>
      <c r="O45"/>
      <c r="P45"/>
    </row>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sheetData>
  <phoneticPr fontId="3"/>
  <pageMargins left="0.59055118110236227" right="0.59055118110236227" top="0.74803149606299213" bottom="0.59055118110236227" header="0.47244094488188981" footer="0.51181102362204722"/>
  <pageSetup paperSize="9" scale="93" orientation="landscape" horizontalDpi="200" verticalDpi="200" r:id="rId1"/>
  <headerFooter alignWithMargins="0"/>
  <rowBreaks count="1" manualBreakCount="1">
    <brk id="2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4"/>
  <sheetViews>
    <sheetView view="pageBreakPreview" zoomScale="115" zoomScaleNormal="100" zoomScaleSheetLayoutView="115" workbookViewId="0">
      <selection activeCell="M7" sqref="M7"/>
    </sheetView>
  </sheetViews>
  <sheetFormatPr defaultColWidth="9" defaultRowHeight="21" customHeight="1"/>
  <cols>
    <col min="1" max="1" width="66" style="4" customWidth="1"/>
    <col min="2" max="2" width="24.36328125" style="4" bestFit="1" customWidth="1"/>
    <col min="3" max="3" width="38.7265625" style="4" bestFit="1" customWidth="1"/>
    <col min="4" max="4" width="47.26953125" style="4" customWidth="1"/>
    <col min="5" max="5" width="24.453125" style="4" bestFit="1" customWidth="1"/>
    <col min="6" max="6" width="10.453125" style="4" bestFit="1" customWidth="1"/>
    <col min="7" max="7" width="22" style="4" bestFit="1" customWidth="1"/>
    <col min="8" max="8" width="21.6328125" style="4" customWidth="1"/>
    <col min="9" max="9" width="15" style="4" bestFit="1" customWidth="1"/>
    <col min="10" max="10" width="26.7265625" style="4" bestFit="1" customWidth="1"/>
    <col min="11" max="11" width="22.90625" style="4" customWidth="1"/>
    <col min="12" max="16384" width="9" style="4"/>
  </cols>
  <sheetData>
    <row r="1" spans="1:11" ht="21" customHeight="1">
      <c r="A1" s="38" t="s">
        <v>733</v>
      </c>
      <c r="B1" s="39"/>
      <c r="C1" s="415" t="s">
        <v>1245</v>
      </c>
      <c r="D1" s="416"/>
      <c r="E1" s="417"/>
      <c r="F1" s="352" t="s">
        <v>1219</v>
      </c>
      <c r="G1" s="353">
        <v>46061</v>
      </c>
      <c r="H1" s="187" t="s">
        <v>1246</v>
      </c>
      <c r="I1" t="s">
        <v>1220</v>
      </c>
    </row>
    <row r="2" spans="1:11" ht="21" customHeight="1">
      <c r="A2" s="35" t="s">
        <v>825</v>
      </c>
      <c r="B2" s="37"/>
      <c r="C2" s="282" t="s">
        <v>1266</v>
      </c>
      <c r="D2" s="106" t="s">
        <v>828</v>
      </c>
      <c r="E2" s="296" t="str">
        <f>VLOOKUP(C2,$G$3:$H$5,2,0)</f>
        <v>鶴岡　真治</v>
      </c>
      <c r="G2" s="283" t="s">
        <v>176</v>
      </c>
      <c r="H2" s="283" t="s">
        <v>364</v>
      </c>
      <c r="J2" s="283" t="s">
        <v>176</v>
      </c>
      <c r="K2" s="187" t="s">
        <v>857</v>
      </c>
    </row>
    <row r="3" spans="1:11" ht="21" customHeight="1">
      <c r="A3" s="30"/>
      <c r="B3" s="31"/>
      <c r="C3" s="33"/>
      <c r="D3" s="107" t="s">
        <v>861</v>
      </c>
      <c r="E3" s="284" t="str">
        <f>VLOOKUP(C2,$J$3:$K$5,2,0)</f>
        <v>青森県第一区</v>
      </c>
      <c r="G3" s="283" t="s">
        <v>567</v>
      </c>
      <c r="H3" s="283" t="s">
        <v>1247</v>
      </c>
      <c r="J3" s="283" t="s">
        <v>567</v>
      </c>
      <c r="K3" s="187" t="s">
        <v>858</v>
      </c>
    </row>
    <row r="4" spans="1:11" ht="21" customHeight="1">
      <c r="A4" s="30" t="s">
        <v>570</v>
      </c>
      <c r="B4" s="31"/>
      <c r="C4" s="52">
        <v>46049</v>
      </c>
      <c r="D4" s="108" t="s">
        <v>831</v>
      </c>
      <c r="E4" s="288">
        <f>VLOOKUP(C2,$I$10:$J$12,2,0)</f>
        <v>384</v>
      </c>
      <c r="G4" s="283" t="s">
        <v>568</v>
      </c>
      <c r="H4" s="283" t="s">
        <v>1248</v>
      </c>
      <c r="I4" s="327"/>
      <c r="J4" s="283" t="s">
        <v>568</v>
      </c>
      <c r="K4" s="187" t="s">
        <v>859</v>
      </c>
    </row>
    <row r="5" spans="1:11" ht="21" customHeight="1">
      <c r="A5" s="28" t="s">
        <v>377</v>
      </c>
      <c r="B5" s="29" t="s">
        <v>213</v>
      </c>
      <c r="C5" s="53" t="s">
        <v>1217</v>
      </c>
      <c r="D5" s="106" t="s">
        <v>832</v>
      </c>
      <c r="E5" s="288">
        <f>VLOOKUP(C2,$G$10:$H$12,2,0)</f>
        <v>1687</v>
      </c>
      <c r="F5" s="5"/>
      <c r="G5" s="283" t="s">
        <v>569</v>
      </c>
      <c r="H5" s="283" t="s">
        <v>1249</v>
      </c>
      <c r="J5" s="283" t="s">
        <v>569</v>
      </c>
      <c r="K5" s="187" t="s">
        <v>860</v>
      </c>
    </row>
    <row r="6" spans="1:11" ht="21" customHeight="1">
      <c r="A6" s="35"/>
      <c r="B6" s="37" t="s">
        <v>214</v>
      </c>
      <c r="C6" s="54">
        <v>8</v>
      </c>
      <c r="E6" s="36"/>
      <c r="F6" s="5"/>
      <c r="G6" s="297"/>
      <c r="H6" s="297"/>
      <c r="J6" s="297"/>
      <c r="K6" s="32"/>
    </row>
    <row r="7" spans="1:11" ht="21" customHeight="1">
      <c r="A7" s="35"/>
      <c r="B7" s="37" t="s">
        <v>215</v>
      </c>
      <c r="C7" s="54">
        <v>2</v>
      </c>
      <c r="E7" s="36"/>
      <c r="F7" s="5"/>
      <c r="G7" s="227"/>
      <c r="H7" s="227"/>
    </row>
    <row r="8" spans="1:11" ht="21" customHeight="1">
      <c r="A8" s="30"/>
      <c r="B8" s="31" t="s">
        <v>216</v>
      </c>
      <c r="C8" s="55">
        <v>8</v>
      </c>
      <c r="D8" s="107" t="s">
        <v>183</v>
      </c>
      <c r="E8" s="77" t="str">
        <f>TEXT(C5&amp;C6&amp;"/"&amp;C7&amp;"/"&amp;C8,"YYYY/M/D")</f>
        <v>2026/2/8</v>
      </c>
      <c r="F8" s="5"/>
    </row>
    <row r="9" spans="1:11" ht="21" customHeight="1">
      <c r="A9" s="35" t="s">
        <v>931</v>
      </c>
      <c r="B9" s="37"/>
      <c r="C9" s="280"/>
      <c r="D9" s="106"/>
      <c r="E9" s="37"/>
      <c r="F9" s="5"/>
      <c r="G9" s="283" t="s">
        <v>176</v>
      </c>
      <c r="H9" s="285" t="s">
        <v>829</v>
      </c>
      <c r="I9" s="283" t="s">
        <v>176</v>
      </c>
      <c r="J9" s="187" t="s">
        <v>830</v>
      </c>
    </row>
    <row r="10" spans="1:11" ht="21" customHeight="1">
      <c r="A10" s="35" t="s">
        <v>932</v>
      </c>
      <c r="B10" s="37"/>
      <c r="C10" s="280"/>
      <c r="D10" s="106"/>
      <c r="E10" s="37"/>
      <c r="F10" s="5"/>
      <c r="G10" s="283" t="s">
        <v>567</v>
      </c>
      <c r="H10" s="286">
        <v>1687</v>
      </c>
      <c r="I10" s="283" t="s">
        <v>567</v>
      </c>
      <c r="J10" s="287">
        <f>ROUNDUP((316250+293440+30.73*(H10-500))/H10,0)</f>
        <v>384</v>
      </c>
    </row>
    <row r="11" spans="1:11" ht="21" customHeight="1">
      <c r="A11" s="35" t="s">
        <v>826</v>
      </c>
      <c r="B11" s="37"/>
      <c r="C11" s="281"/>
      <c r="D11" s="106"/>
      <c r="E11" s="37"/>
      <c r="F11" s="5"/>
      <c r="G11" s="283" t="s">
        <v>568</v>
      </c>
      <c r="H11" s="286">
        <v>2267</v>
      </c>
      <c r="I11" s="283" t="s">
        <v>568</v>
      </c>
      <c r="J11" s="287">
        <f>ROUNDUP((316250+293440+30.73*(H11-500))/H11,0)</f>
        <v>293</v>
      </c>
    </row>
    <row r="12" spans="1:11" ht="21" customHeight="1">
      <c r="A12" s="35" t="s">
        <v>869</v>
      </c>
      <c r="B12" s="37"/>
      <c r="C12" s="280"/>
      <c r="D12" s="299" t="str">
        <f>ASC(C12)</f>
        <v/>
      </c>
      <c r="E12" s="37"/>
      <c r="F12" s="5"/>
      <c r="G12" s="283" t="s">
        <v>569</v>
      </c>
      <c r="H12" s="286">
        <v>1364</v>
      </c>
      <c r="I12" s="283" t="s">
        <v>569</v>
      </c>
      <c r="J12" s="287">
        <f>ROUNDUP((316250+293440+30.73*(H12-500))/H12,0)</f>
        <v>467</v>
      </c>
    </row>
    <row r="13" spans="1:11" ht="21" customHeight="1">
      <c r="A13" s="35" t="s">
        <v>877</v>
      </c>
      <c r="B13" s="37" t="s">
        <v>868</v>
      </c>
      <c r="C13" s="221" t="str">
        <f>SUBSTITUTE(SUBSTITUTE(SUBSTITUTE(SUBSTITUTE(SUBSTITUTE(ASC(D12),1,"一"),2,"二"),3,"三"),4,"四"),5,"五")</f>
        <v/>
      </c>
      <c r="D13" s="299"/>
      <c r="E13" s="37"/>
      <c r="F13" s="5"/>
      <c r="G13" s="297"/>
      <c r="H13" s="300"/>
      <c r="I13" s="297"/>
      <c r="J13" s="301"/>
    </row>
    <row r="14" spans="1:11" ht="21" customHeight="1">
      <c r="A14" s="35" t="s">
        <v>878</v>
      </c>
      <c r="B14" s="37" t="s">
        <v>868</v>
      </c>
      <c r="C14" s="221" t="str">
        <f>SUBSTITUTE(SUBSTITUTE(SUBSTITUTE(SUBSTITUTE(SUBSTITUTE(C13,6,"六"),7,"七"),8,"八"),9,"九"),0,"〇")</f>
        <v/>
      </c>
      <c r="D14" s="299"/>
      <c r="E14" s="37"/>
      <c r="F14" s="5"/>
      <c r="G14" s="227"/>
      <c r="H14" s="298"/>
      <c r="I14" s="227"/>
      <c r="J14" s="175"/>
    </row>
    <row r="15" spans="1:11" ht="21" customHeight="1">
      <c r="A15" s="35" t="s">
        <v>573</v>
      </c>
      <c r="B15" s="37"/>
      <c r="C15" s="280"/>
      <c r="D15" s="106"/>
      <c r="E15" s="37"/>
      <c r="F15" s="5"/>
      <c r="G15" s="227"/>
      <c r="H15" s="298"/>
      <c r="I15" s="227"/>
      <c r="J15" s="175"/>
    </row>
    <row r="16" spans="1:11" ht="21" customHeight="1">
      <c r="A16" s="35" t="s">
        <v>867</v>
      </c>
      <c r="B16" s="37"/>
      <c r="C16" s="280"/>
      <c r="D16" s="106"/>
      <c r="E16" s="37"/>
      <c r="F16" s="5"/>
      <c r="G16" s="227"/>
      <c r="H16" s="298"/>
      <c r="I16" s="227"/>
      <c r="J16" s="175"/>
    </row>
    <row r="17" spans="1:8" ht="21" customHeight="1">
      <c r="A17" s="35" t="s">
        <v>827</v>
      </c>
      <c r="B17" s="37"/>
      <c r="C17" s="282"/>
      <c r="D17" s="106"/>
      <c r="E17" s="37"/>
      <c r="F17" s="5"/>
    </row>
    <row r="18" spans="1:8" ht="21" customHeight="1">
      <c r="A18" s="28" t="s">
        <v>379</v>
      </c>
      <c r="B18" s="29" t="s">
        <v>405</v>
      </c>
      <c r="C18" s="78"/>
      <c r="D18" s="76" t="s">
        <v>307</v>
      </c>
      <c r="E18" s="29"/>
    </row>
    <row r="19" spans="1:8" ht="21" customHeight="1">
      <c r="A19" s="35" t="s">
        <v>380</v>
      </c>
      <c r="B19" s="37" t="s">
        <v>405</v>
      </c>
      <c r="C19" s="79"/>
      <c r="E19" s="37"/>
    </row>
    <row r="20" spans="1:8" ht="21" customHeight="1">
      <c r="A20" s="35" t="s">
        <v>381</v>
      </c>
      <c r="B20" s="37" t="s">
        <v>405</v>
      </c>
      <c r="C20" s="79"/>
      <c r="E20" s="37"/>
    </row>
    <row r="21" spans="1:8" ht="21" customHeight="1">
      <c r="A21" s="30" t="s">
        <v>382</v>
      </c>
      <c r="B21" s="31" t="s">
        <v>405</v>
      </c>
      <c r="C21" s="80"/>
      <c r="D21" s="33"/>
      <c r="E21" s="31"/>
    </row>
    <row r="22" spans="1:8" ht="21" customHeight="1">
      <c r="A22" s="38" t="s">
        <v>383</v>
      </c>
      <c r="B22" s="39" t="s">
        <v>400</v>
      </c>
      <c r="C22" s="81" t="s">
        <v>1218</v>
      </c>
      <c r="D22" s="40"/>
      <c r="E22" s="39"/>
    </row>
    <row r="23" spans="1:8" ht="21" customHeight="1">
      <c r="A23" s="28" t="s">
        <v>376</v>
      </c>
      <c r="B23" s="29" t="s">
        <v>404</v>
      </c>
      <c r="C23" s="82" t="s">
        <v>388</v>
      </c>
      <c r="D23" s="32" t="s">
        <v>1229</v>
      </c>
      <c r="E23" s="34"/>
    </row>
    <row r="24" spans="1:8" ht="21" customHeight="1">
      <c r="A24" s="35"/>
      <c r="B24" s="37"/>
      <c r="C24" s="35"/>
      <c r="D24" s="106" t="s">
        <v>418</v>
      </c>
      <c r="E24" s="49" t="str">
        <f>IF(C23="S","昭和",IF(C23="H","平成",IF(C23="R","令和")))</f>
        <v>平成</v>
      </c>
      <c r="G24" s="171"/>
      <c r="H24" s="171"/>
    </row>
    <row r="25" spans="1:8" ht="21" customHeight="1">
      <c r="A25" s="35"/>
      <c r="B25" s="37" t="s">
        <v>401</v>
      </c>
      <c r="C25" s="83">
        <v>20</v>
      </c>
      <c r="D25" s="4" t="s">
        <v>309</v>
      </c>
      <c r="E25" s="41"/>
      <c r="G25" s="171"/>
      <c r="H25" s="171"/>
    </row>
    <row r="26" spans="1:8" ht="21" customHeight="1">
      <c r="A26" s="35"/>
      <c r="B26" s="37" t="s">
        <v>402</v>
      </c>
      <c r="C26" s="83">
        <v>2</v>
      </c>
      <c r="D26" s="198" t="s">
        <v>295</v>
      </c>
      <c r="E26" s="199">
        <f>DATEDIF(E27,E8+1,"y")</f>
        <v>18</v>
      </c>
      <c r="F26" s="5" t="s">
        <v>1265</v>
      </c>
      <c r="G26" s="171"/>
      <c r="H26" s="171"/>
    </row>
    <row r="27" spans="1:8" ht="21" customHeight="1">
      <c r="A27" s="35"/>
      <c r="B27" s="37" t="s">
        <v>403</v>
      </c>
      <c r="C27" s="83">
        <v>9</v>
      </c>
      <c r="D27" s="106" t="s">
        <v>416</v>
      </c>
      <c r="E27" s="49" t="str">
        <f>TEXT(C23&amp;C25&amp;"/"&amp;C26&amp;"/"&amp;C27,"YYYY/M/D")</f>
        <v>2008/2/9</v>
      </c>
      <c r="G27" s="171"/>
      <c r="H27" s="171"/>
    </row>
    <row r="28" spans="1:8" ht="21" customHeight="1">
      <c r="A28" s="35"/>
      <c r="B28" s="37" t="s">
        <v>554</v>
      </c>
      <c r="C28" s="226" t="str">
        <f>NUMBERSTRING(C25,1)</f>
        <v>二十</v>
      </c>
      <c r="D28" s="106" t="s">
        <v>417</v>
      </c>
      <c r="E28" s="50" t="str">
        <f>DATESTRING(E27)</f>
        <v>平成20年02月09日</v>
      </c>
      <c r="F28" s="5"/>
      <c r="G28" s="171"/>
      <c r="H28" s="171"/>
    </row>
    <row r="29" spans="1:8" ht="21" customHeight="1">
      <c r="A29" s="35"/>
      <c r="B29" s="37" t="s">
        <v>555</v>
      </c>
      <c r="C29" s="226" t="str">
        <f>NUMBERSTRING(C26,1)</f>
        <v>二</v>
      </c>
      <c r="D29" s="106" t="s">
        <v>553</v>
      </c>
      <c r="E29" s="227" t="str">
        <f>CONCATENATE(E24,C28,"年",C29,"月",C30,"日")</f>
        <v>平成二十年二月九日</v>
      </c>
      <c r="F29" s="5"/>
      <c r="G29" s="171"/>
      <c r="H29" s="171"/>
    </row>
    <row r="30" spans="1:8" ht="21" customHeight="1">
      <c r="A30" s="35"/>
      <c r="B30" s="37" t="s">
        <v>556</v>
      </c>
      <c r="C30" s="226" t="str">
        <f>NUMBERSTRING(C27,1)</f>
        <v>九</v>
      </c>
      <c r="D30" s="106"/>
      <c r="E30" s="228"/>
      <c r="F30" s="5"/>
      <c r="G30" s="171"/>
      <c r="H30" s="171"/>
    </row>
    <row r="31" spans="1:8" ht="21" customHeight="1">
      <c r="A31" s="28" t="s">
        <v>875</v>
      </c>
      <c r="B31" s="29" t="s">
        <v>405</v>
      </c>
      <c r="C31" s="422"/>
      <c r="D31" s="423"/>
      <c r="E31" s="42"/>
      <c r="F31" s="5"/>
      <c r="G31" s="171"/>
      <c r="H31" s="171"/>
    </row>
    <row r="32" spans="1:8" ht="21" customHeight="1">
      <c r="A32" s="35" t="s">
        <v>876</v>
      </c>
      <c r="B32" s="37" t="s">
        <v>405</v>
      </c>
      <c r="C32" s="79"/>
      <c r="D32" s="224"/>
      <c r="E32" s="44"/>
      <c r="F32" s="5"/>
      <c r="G32" s="171"/>
      <c r="H32" s="171"/>
    </row>
    <row r="33" spans="1:8" ht="21" customHeight="1">
      <c r="A33" s="35"/>
      <c r="B33" s="37" t="s">
        <v>552</v>
      </c>
      <c r="C33" s="221" t="str">
        <f>ASC(C32)</f>
        <v/>
      </c>
      <c r="D33" s="222"/>
      <c r="E33" s="223"/>
      <c r="F33" s="5"/>
      <c r="G33" s="171"/>
      <c r="H33" s="171"/>
    </row>
    <row r="34" spans="1:8" ht="21" customHeight="1">
      <c r="A34" s="35"/>
      <c r="B34" s="37" t="s">
        <v>561</v>
      </c>
      <c r="C34" s="221" t="str">
        <f>SUBSTITUTE(SUBSTITUTE(SUBSTITUTE(SUBSTITUTE(SUBSTITUTE(ASC(C33),1,"一"),2,"二"),3,"三"),4,"四"),5,"五")</f>
        <v/>
      </c>
      <c r="D34" s="222"/>
      <c r="E34" s="223"/>
      <c r="F34" s="5"/>
      <c r="G34" s="171"/>
      <c r="H34" s="171"/>
    </row>
    <row r="35" spans="1:8" ht="21" customHeight="1">
      <c r="A35" s="35"/>
      <c r="B35" s="37" t="s">
        <v>562</v>
      </c>
      <c r="C35" s="221" t="str">
        <f>SUBSTITUTE(SUBSTITUTE(SUBSTITUTE(SUBSTITUTE(SUBSTITUTE(C34,6,"六"),7,"七"),8,"八"),9,"九"),0,"〇")</f>
        <v/>
      </c>
      <c r="D35" s="222"/>
      <c r="E35" s="223"/>
      <c r="F35" s="5"/>
      <c r="G35" s="171"/>
      <c r="H35" s="171"/>
    </row>
    <row r="36" spans="1:8" ht="21" customHeight="1">
      <c r="A36" s="35" t="s">
        <v>862</v>
      </c>
      <c r="B36" s="37" t="s">
        <v>405</v>
      </c>
      <c r="C36" s="419"/>
      <c r="D36" s="420"/>
      <c r="E36" s="44"/>
      <c r="F36" s="5"/>
      <c r="G36" s="171"/>
      <c r="H36" s="171"/>
    </row>
    <row r="37" spans="1:8" ht="21" customHeight="1">
      <c r="A37" s="35" t="s">
        <v>378</v>
      </c>
      <c r="B37" s="37" t="s">
        <v>405</v>
      </c>
      <c r="C37" s="419"/>
      <c r="D37" s="420"/>
      <c r="E37" s="44"/>
      <c r="G37" s="171"/>
      <c r="H37" s="171"/>
    </row>
    <row r="38" spans="1:8" ht="21" customHeight="1">
      <c r="A38" s="35" t="s">
        <v>955</v>
      </c>
      <c r="B38" s="37" t="s">
        <v>405</v>
      </c>
      <c r="C38" s="424"/>
      <c r="D38" s="425"/>
      <c r="E38" s="44"/>
      <c r="G38" s="171"/>
      <c r="H38" s="171"/>
    </row>
    <row r="39" spans="1:8" ht="21" customHeight="1">
      <c r="A39" s="35" t="s">
        <v>1251</v>
      </c>
      <c r="B39" s="37" t="s">
        <v>405</v>
      </c>
      <c r="C39" s="364"/>
      <c r="D39" s="365" t="s">
        <v>1264</v>
      </c>
      <c r="E39" s="37"/>
      <c r="G39" s="171"/>
      <c r="H39" s="171"/>
    </row>
    <row r="40" spans="1:8" ht="21" customHeight="1">
      <c r="A40" s="28" t="s">
        <v>445</v>
      </c>
      <c r="B40" s="29"/>
      <c r="C40" s="225"/>
      <c r="D40" s="4" t="s">
        <v>310</v>
      </c>
      <c r="E40" s="47"/>
      <c r="G40" s="171"/>
      <c r="H40" s="171"/>
    </row>
    <row r="41" spans="1:8" ht="21" customHeight="1">
      <c r="A41" s="35" t="s">
        <v>212</v>
      </c>
      <c r="B41" s="37"/>
      <c r="C41" s="87"/>
      <c r="D41" s="4" t="s">
        <v>310</v>
      </c>
      <c r="E41" s="47"/>
      <c r="G41" s="171"/>
      <c r="H41" s="171"/>
    </row>
    <row r="42" spans="1:8" ht="21" customHeight="1">
      <c r="A42" s="35" t="s">
        <v>420</v>
      </c>
      <c r="B42" s="37" t="s">
        <v>405</v>
      </c>
      <c r="C42" s="79"/>
      <c r="E42" s="37"/>
      <c r="G42" s="171"/>
      <c r="H42" s="171"/>
    </row>
    <row r="43" spans="1:8" ht="21" customHeight="1">
      <c r="A43" s="35" t="s">
        <v>419</v>
      </c>
      <c r="B43" s="37" t="s">
        <v>405</v>
      </c>
      <c r="C43" s="79"/>
      <c r="E43" s="37"/>
    </row>
    <row r="44" spans="1:8" ht="21" customHeight="1">
      <c r="A44" s="35" t="s">
        <v>421</v>
      </c>
      <c r="B44" s="37" t="s">
        <v>405</v>
      </c>
      <c r="C44" s="79"/>
      <c r="E44" s="37"/>
    </row>
    <row r="45" spans="1:8" ht="21" customHeight="1">
      <c r="A45" s="35" t="s">
        <v>422</v>
      </c>
      <c r="B45" s="37" t="s">
        <v>405</v>
      </c>
      <c r="C45" s="79"/>
      <c r="E45" s="37"/>
    </row>
    <row r="46" spans="1:8" ht="21" customHeight="1">
      <c r="A46" s="35" t="s">
        <v>870</v>
      </c>
      <c r="B46" s="37" t="s">
        <v>405</v>
      </c>
      <c r="C46" s="419"/>
      <c r="D46" s="420"/>
      <c r="E46" s="37"/>
    </row>
    <row r="47" spans="1:8" ht="21" customHeight="1">
      <c r="A47" s="35" t="s">
        <v>447</v>
      </c>
      <c r="B47" s="37" t="s">
        <v>400</v>
      </c>
      <c r="C47" s="84" t="s">
        <v>410</v>
      </c>
      <c r="D47" s="85"/>
      <c r="E47" s="47"/>
    </row>
    <row r="48" spans="1:8" ht="21" customHeight="1">
      <c r="A48" s="35" t="s">
        <v>423</v>
      </c>
      <c r="B48" s="37" t="s">
        <v>404</v>
      </c>
      <c r="C48" s="82" t="s">
        <v>388</v>
      </c>
      <c r="D48" s="85" t="s">
        <v>387</v>
      </c>
      <c r="E48" s="41"/>
    </row>
    <row r="49" spans="1:9" ht="21" customHeight="1">
      <c r="A49" s="35"/>
      <c r="B49" s="37"/>
      <c r="D49" s="106" t="s">
        <v>418</v>
      </c>
      <c r="E49" s="49" t="str">
        <f>IF(C48="S","昭和",IF(C48="H","平成",IF(C48="R","令和")))</f>
        <v>平成</v>
      </c>
    </row>
    <row r="50" spans="1:9" ht="13">
      <c r="A50" s="35"/>
      <c r="B50" s="37" t="s">
        <v>401</v>
      </c>
      <c r="C50" s="86"/>
      <c r="D50" s="4" t="s">
        <v>948</v>
      </c>
      <c r="E50" s="41"/>
      <c r="G50" s="172"/>
      <c r="H50" s="171"/>
      <c r="I50" s="171"/>
    </row>
    <row r="51" spans="1:9" ht="21" customHeight="1">
      <c r="A51" s="35"/>
      <c r="B51" s="37" t="s">
        <v>402</v>
      </c>
      <c r="C51" s="86"/>
      <c r="E51" s="41"/>
      <c r="G51" s="171"/>
      <c r="H51" s="171"/>
      <c r="I51" s="171"/>
    </row>
    <row r="52" spans="1:9" ht="21" customHeight="1">
      <c r="A52" s="35"/>
      <c r="B52" s="37" t="s">
        <v>403</v>
      </c>
      <c r="C52" s="86"/>
      <c r="D52" s="106" t="s">
        <v>416</v>
      </c>
      <c r="E52" s="49" t="str">
        <f>TEXT(C48&amp;C50&amp;"/"&amp;C51&amp;"/"&amp;C52,"YYYY/MM/DD")</f>
        <v>H//</v>
      </c>
      <c r="G52" s="171"/>
      <c r="H52" s="171"/>
      <c r="I52" s="171"/>
    </row>
    <row r="53" spans="1:9" ht="21" customHeight="1">
      <c r="A53" s="30"/>
      <c r="B53" s="31"/>
      <c r="C53" s="33"/>
      <c r="D53" s="107" t="s">
        <v>417</v>
      </c>
      <c r="E53" s="51" t="e">
        <f>DATESTRING(E52)</f>
        <v>#VALUE!</v>
      </c>
      <c r="G53" s="171"/>
      <c r="H53" s="171"/>
      <c r="I53" s="171"/>
    </row>
    <row r="54" spans="1:9" ht="21" customHeight="1">
      <c r="A54" s="28" t="s">
        <v>848</v>
      </c>
      <c r="B54" s="29" t="s">
        <v>400</v>
      </c>
      <c r="C54" s="78" t="s">
        <v>1223</v>
      </c>
      <c r="D54" s="32"/>
      <c r="E54" s="45"/>
      <c r="G54" s="171"/>
      <c r="H54" s="171"/>
      <c r="I54" s="171"/>
    </row>
    <row r="55" spans="1:9" ht="21" customHeight="1">
      <c r="A55" s="35" t="s">
        <v>849</v>
      </c>
      <c r="B55" s="37" t="s">
        <v>405</v>
      </c>
      <c r="C55" s="295"/>
      <c r="D55" s="4" t="s">
        <v>310</v>
      </c>
      <c r="E55" s="228"/>
      <c r="G55" s="171"/>
      <c r="H55" s="171"/>
      <c r="I55" s="171"/>
    </row>
    <row r="56" spans="1:9" ht="21" customHeight="1">
      <c r="A56" s="35" t="s">
        <v>874</v>
      </c>
      <c r="B56" s="37" t="s">
        <v>405</v>
      </c>
      <c r="C56" s="418"/>
      <c r="D56" s="418"/>
      <c r="E56" s="37"/>
      <c r="G56" s="171"/>
      <c r="H56" s="171"/>
      <c r="I56" s="171"/>
    </row>
    <row r="57" spans="1:9" ht="21" customHeight="1">
      <c r="A57" s="35" t="s">
        <v>842</v>
      </c>
      <c r="B57" s="37" t="s">
        <v>405</v>
      </c>
      <c r="C57" s="84"/>
      <c r="E57" s="37"/>
      <c r="G57" s="171"/>
      <c r="H57" s="171"/>
      <c r="I57" s="171"/>
    </row>
    <row r="58" spans="1:9" ht="21" customHeight="1">
      <c r="A58" s="30" t="s">
        <v>843</v>
      </c>
      <c r="B58" s="31" t="s">
        <v>852</v>
      </c>
      <c r="C58" s="421"/>
      <c r="D58" s="421"/>
      <c r="E58" s="31"/>
      <c r="G58" s="171"/>
      <c r="H58" s="171"/>
      <c r="I58" s="171"/>
    </row>
    <row r="59" spans="1:9" ht="21" customHeight="1">
      <c r="A59" s="28" t="s">
        <v>851</v>
      </c>
      <c r="B59" s="29"/>
      <c r="C59" s="32"/>
      <c r="D59" s="32"/>
      <c r="E59" s="29"/>
      <c r="G59" s="171"/>
      <c r="H59" s="171"/>
      <c r="I59" s="171"/>
    </row>
    <row r="60" spans="1:9" ht="21" customHeight="1">
      <c r="A60" s="35" t="s">
        <v>850</v>
      </c>
      <c r="B60" s="37" t="s">
        <v>405</v>
      </c>
      <c r="C60" s="87"/>
      <c r="D60" s="4" t="s">
        <v>310</v>
      </c>
      <c r="E60" s="37"/>
      <c r="G60" s="171"/>
      <c r="H60" s="171"/>
      <c r="I60" s="171"/>
    </row>
    <row r="61" spans="1:9" ht="21" customHeight="1">
      <c r="A61" s="35" t="s">
        <v>844</v>
      </c>
      <c r="B61" s="37" t="s">
        <v>405</v>
      </c>
      <c r="C61" s="87"/>
      <c r="D61" s="4" t="s">
        <v>310</v>
      </c>
      <c r="E61" s="37"/>
      <c r="G61" s="171"/>
      <c r="H61" s="171"/>
      <c r="I61" s="171"/>
    </row>
    <row r="62" spans="1:9" ht="21" customHeight="1">
      <c r="A62" s="35" t="s">
        <v>845</v>
      </c>
      <c r="B62" s="37" t="s">
        <v>400</v>
      </c>
      <c r="C62" s="79" t="s">
        <v>1224</v>
      </c>
      <c r="E62" s="37"/>
      <c r="G62" s="171"/>
      <c r="H62" s="171"/>
      <c r="I62" s="171"/>
    </row>
    <row r="63" spans="1:9" ht="21" customHeight="1">
      <c r="A63" s="35" t="s">
        <v>871</v>
      </c>
      <c r="B63" s="37" t="s">
        <v>405</v>
      </c>
      <c r="C63" s="419"/>
      <c r="D63" s="420"/>
      <c r="E63" s="37"/>
      <c r="G63" s="171"/>
      <c r="H63" s="171"/>
      <c r="I63" s="171"/>
    </row>
    <row r="64" spans="1:9" ht="21" customHeight="1">
      <c r="A64" s="35" t="s">
        <v>846</v>
      </c>
      <c r="B64" s="37" t="s">
        <v>405</v>
      </c>
      <c r="C64" s="79"/>
      <c r="E64" s="37"/>
      <c r="G64" s="171"/>
      <c r="H64" s="171"/>
      <c r="I64" s="171"/>
    </row>
    <row r="65" spans="1:9" ht="21" customHeight="1">
      <c r="A65" s="30" t="s">
        <v>847</v>
      </c>
      <c r="B65" s="31" t="s">
        <v>852</v>
      </c>
      <c r="C65" s="80"/>
      <c r="D65" s="46"/>
      <c r="E65" s="31"/>
      <c r="G65" s="171"/>
      <c r="H65" s="171"/>
      <c r="I65" s="171"/>
    </row>
    <row r="66" spans="1:9" ht="21" customHeight="1">
      <c r="A66" s="28" t="s">
        <v>479</v>
      </c>
      <c r="B66" s="29" t="s">
        <v>405</v>
      </c>
      <c r="C66" s="225"/>
      <c r="D66" s="4" t="s">
        <v>310</v>
      </c>
      <c r="E66" s="37"/>
      <c r="G66" s="171"/>
      <c r="H66" s="171"/>
      <c r="I66" s="171"/>
    </row>
    <row r="67" spans="1:9" ht="21" customHeight="1">
      <c r="A67" s="35" t="s">
        <v>855</v>
      </c>
      <c r="B67" s="37" t="s">
        <v>405</v>
      </c>
      <c r="C67" s="87"/>
      <c r="D67" s="4" t="s">
        <v>310</v>
      </c>
      <c r="E67" s="37"/>
      <c r="G67" s="171"/>
      <c r="H67" s="171"/>
      <c r="I67" s="171"/>
    </row>
    <row r="68" spans="1:9" ht="21" customHeight="1">
      <c r="A68" s="35" t="s">
        <v>473</v>
      </c>
      <c r="B68" s="37" t="s">
        <v>405</v>
      </c>
      <c r="C68" s="79"/>
      <c r="E68" s="37"/>
      <c r="G68" s="171"/>
      <c r="H68" s="171"/>
      <c r="I68" s="171"/>
    </row>
    <row r="69" spans="1:9" ht="21" customHeight="1">
      <c r="A69" s="35" t="s">
        <v>474</v>
      </c>
      <c r="B69" s="37" t="s">
        <v>405</v>
      </c>
      <c r="C69" s="79"/>
      <c r="E69" s="37"/>
      <c r="G69" s="171"/>
      <c r="H69" s="171"/>
      <c r="I69" s="171"/>
    </row>
    <row r="70" spans="1:9" ht="21" customHeight="1">
      <c r="A70" s="35" t="s">
        <v>478</v>
      </c>
      <c r="B70" s="37" t="s">
        <v>405</v>
      </c>
      <c r="C70" s="87"/>
      <c r="D70" s="4" t="s">
        <v>310</v>
      </c>
      <c r="E70" s="37"/>
      <c r="G70" s="171"/>
      <c r="H70" s="171"/>
      <c r="I70" s="171"/>
    </row>
    <row r="71" spans="1:9" ht="21" customHeight="1">
      <c r="A71" s="35" t="s">
        <v>475</v>
      </c>
      <c r="B71" s="37" t="s">
        <v>405</v>
      </c>
      <c r="C71" s="419"/>
      <c r="D71" s="420"/>
      <c r="E71" s="37"/>
      <c r="G71" s="171"/>
      <c r="H71" s="171"/>
      <c r="I71" s="171"/>
    </row>
    <row r="72" spans="1:9" ht="21" customHeight="1">
      <c r="A72" s="35" t="s">
        <v>476</v>
      </c>
      <c r="B72" s="37" t="s">
        <v>405</v>
      </c>
      <c r="C72" s="79"/>
      <c r="D72" s="43"/>
      <c r="E72" s="37"/>
      <c r="G72" s="171"/>
      <c r="H72" s="171"/>
      <c r="I72" s="171"/>
    </row>
    <row r="73" spans="1:9" ht="21" customHeight="1">
      <c r="A73" s="30" t="s">
        <v>477</v>
      </c>
      <c r="B73" s="31" t="s">
        <v>405</v>
      </c>
      <c r="C73" s="80"/>
      <c r="D73" s="33"/>
      <c r="E73" s="31"/>
      <c r="G73" s="171"/>
      <c r="H73" s="171"/>
      <c r="I73" s="171"/>
    </row>
    <row r="74" spans="1:9" ht="21" customHeight="1">
      <c r="A74" s="28" t="s">
        <v>484</v>
      </c>
      <c r="B74" s="29"/>
      <c r="C74" s="28"/>
      <c r="D74" s="32"/>
      <c r="E74" s="29"/>
      <c r="G74" s="171"/>
      <c r="H74" s="171"/>
      <c r="I74" s="171"/>
    </row>
    <row r="75" spans="1:9" ht="21" customHeight="1">
      <c r="A75" s="35" t="s">
        <v>853</v>
      </c>
      <c r="B75" s="37" t="s">
        <v>405</v>
      </c>
      <c r="C75" s="87"/>
      <c r="D75" s="4" t="s">
        <v>310</v>
      </c>
      <c r="E75" s="37"/>
      <c r="G75" s="171"/>
      <c r="H75" s="171"/>
      <c r="I75" s="171"/>
    </row>
    <row r="76" spans="1:9" ht="21" customHeight="1">
      <c r="A76" s="35" t="s">
        <v>485</v>
      </c>
      <c r="B76" s="37" t="s">
        <v>405</v>
      </c>
      <c r="C76" s="87"/>
      <c r="D76" s="4" t="s">
        <v>310</v>
      </c>
      <c r="E76" s="37"/>
      <c r="G76" s="171"/>
      <c r="H76" s="171"/>
      <c r="I76" s="171"/>
    </row>
    <row r="77" spans="1:9" ht="21" customHeight="1">
      <c r="A77" s="35" t="s">
        <v>486</v>
      </c>
      <c r="B77" s="37" t="s">
        <v>405</v>
      </c>
      <c r="C77" s="79"/>
      <c r="E77" s="37"/>
      <c r="G77" s="171"/>
      <c r="H77" s="171"/>
      <c r="I77" s="171"/>
    </row>
    <row r="78" spans="1:9" ht="21" customHeight="1">
      <c r="A78" s="35" t="s">
        <v>487</v>
      </c>
      <c r="B78" s="37" t="s">
        <v>405</v>
      </c>
      <c r="C78" s="79"/>
      <c r="E78" s="37"/>
      <c r="G78" s="171"/>
      <c r="H78" s="171"/>
      <c r="I78" s="171"/>
    </row>
    <row r="79" spans="1:9" ht="21" customHeight="1">
      <c r="A79" s="35" t="s">
        <v>488</v>
      </c>
      <c r="B79" s="37" t="s">
        <v>405</v>
      </c>
      <c r="C79" s="87"/>
      <c r="D79" s="4" t="s">
        <v>310</v>
      </c>
      <c r="E79" s="37"/>
      <c r="G79" s="171"/>
      <c r="H79" s="171"/>
      <c r="I79" s="171"/>
    </row>
    <row r="80" spans="1:9" ht="21" customHeight="1">
      <c r="A80" s="35" t="s">
        <v>872</v>
      </c>
      <c r="B80" s="37" t="s">
        <v>405</v>
      </c>
      <c r="C80" s="419"/>
      <c r="D80" s="420"/>
      <c r="E80" s="37"/>
      <c r="G80" s="171"/>
      <c r="H80" s="171"/>
      <c r="I80" s="171"/>
    </row>
    <row r="81" spans="1:10" ht="21" customHeight="1">
      <c r="A81" s="35" t="s">
        <v>489</v>
      </c>
      <c r="B81" s="37" t="s">
        <v>405</v>
      </c>
      <c r="C81" s="419"/>
      <c r="D81" s="420"/>
      <c r="E81" s="37"/>
      <c r="G81" s="171"/>
      <c r="H81" s="171"/>
      <c r="I81" s="171"/>
    </row>
    <row r="82" spans="1:10" ht="21" customHeight="1">
      <c r="A82" s="35" t="s">
        <v>490</v>
      </c>
      <c r="B82" s="37" t="s">
        <v>405</v>
      </c>
      <c r="C82" s="79"/>
      <c r="E82" s="37"/>
    </row>
    <row r="83" spans="1:10" ht="21" customHeight="1">
      <c r="A83" s="30" t="s">
        <v>491</v>
      </c>
      <c r="B83" s="31" t="s">
        <v>405</v>
      </c>
      <c r="C83" s="80"/>
      <c r="D83" s="46"/>
      <c r="E83" s="31"/>
      <c r="G83" s="171"/>
      <c r="H83" s="173"/>
      <c r="I83" s="171"/>
    </row>
    <row r="84" spans="1:10" ht="21" customHeight="1">
      <c r="A84" s="28" t="s">
        <v>864</v>
      </c>
      <c r="B84" s="29"/>
      <c r="C84" s="28"/>
      <c r="D84" s="32"/>
      <c r="E84" s="29"/>
      <c r="G84" s="171"/>
      <c r="H84" s="174"/>
      <c r="I84" s="171"/>
      <c r="J84" s="175"/>
    </row>
    <row r="85" spans="1:10" ht="21" customHeight="1">
      <c r="A85" s="35" t="s">
        <v>498</v>
      </c>
      <c r="B85" s="37" t="s">
        <v>405</v>
      </c>
      <c r="C85" s="79"/>
      <c r="D85" s="84"/>
      <c r="E85" s="37"/>
      <c r="G85" s="171"/>
      <c r="H85" s="174"/>
      <c r="I85" s="171"/>
      <c r="J85" s="175"/>
    </row>
    <row r="86" spans="1:10" ht="21" customHeight="1">
      <c r="A86" s="35" t="s">
        <v>856</v>
      </c>
      <c r="B86" s="37" t="s">
        <v>405</v>
      </c>
      <c r="C86" s="87"/>
      <c r="D86" s="4" t="s">
        <v>310</v>
      </c>
      <c r="E86" s="37"/>
      <c r="G86" s="171"/>
      <c r="H86" s="174"/>
      <c r="I86" s="171"/>
      <c r="J86" s="175"/>
    </row>
    <row r="87" spans="1:10" ht="21" customHeight="1">
      <c r="A87" s="35" t="s">
        <v>863</v>
      </c>
      <c r="B87" s="37" t="s">
        <v>405</v>
      </c>
      <c r="C87" s="87"/>
      <c r="D87" s="4" t="s">
        <v>310</v>
      </c>
      <c r="E87" s="37"/>
      <c r="G87" s="171"/>
      <c r="H87" s="174"/>
      <c r="I87" s="171"/>
      <c r="J87" s="175"/>
    </row>
    <row r="88" spans="1:10" ht="21" customHeight="1">
      <c r="A88" s="35" t="s">
        <v>501</v>
      </c>
      <c r="B88" s="37" t="s">
        <v>405</v>
      </c>
      <c r="C88" s="79"/>
      <c r="D88" s="85"/>
      <c r="E88" s="37"/>
      <c r="G88" s="171"/>
      <c r="H88" s="174"/>
      <c r="I88" s="171"/>
      <c r="J88" s="175"/>
    </row>
    <row r="89" spans="1:10" ht="21" customHeight="1">
      <c r="A89" s="35" t="s">
        <v>502</v>
      </c>
      <c r="B89" s="37" t="s">
        <v>405</v>
      </c>
      <c r="C89" s="79"/>
      <c r="D89" s="85"/>
      <c r="E89" s="37"/>
      <c r="G89" s="171"/>
      <c r="H89" s="174"/>
      <c r="I89" s="171"/>
      <c r="J89" s="175"/>
    </row>
    <row r="90" spans="1:10" ht="21" customHeight="1">
      <c r="A90" s="35" t="s">
        <v>503</v>
      </c>
      <c r="B90" s="37" t="s">
        <v>405</v>
      </c>
      <c r="C90" s="87"/>
      <c r="D90" s="4" t="s">
        <v>310</v>
      </c>
      <c r="E90" s="37"/>
      <c r="G90" s="171"/>
      <c r="H90" s="174"/>
      <c r="I90" s="171"/>
      <c r="J90" s="175"/>
    </row>
    <row r="91" spans="1:10" ht="21" customHeight="1">
      <c r="A91" s="35" t="s">
        <v>873</v>
      </c>
      <c r="B91" s="37" t="s">
        <v>405</v>
      </c>
      <c r="C91" s="419"/>
      <c r="D91" s="420"/>
      <c r="E91" s="37"/>
      <c r="G91" s="171"/>
      <c r="H91" s="174"/>
      <c r="I91" s="171"/>
      <c r="J91" s="175"/>
    </row>
    <row r="92" spans="1:10" ht="21" customHeight="1">
      <c r="A92" s="35" t="s">
        <v>504</v>
      </c>
      <c r="B92" s="37" t="s">
        <v>405</v>
      </c>
      <c r="C92" s="426"/>
      <c r="D92" s="418"/>
      <c r="E92" s="37"/>
      <c r="G92" s="171"/>
      <c r="H92" s="174"/>
      <c r="I92" s="171"/>
      <c r="J92" s="175"/>
    </row>
    <row r="93" spans="1:10" ht="21" customHeight="1">
      <c r="A93" s="30" t="s">
        <v>505</v>
      </c>
      <c r="B93" s="31" t="s">
        <v>405</v>
      </c>
      <c r="C93" s="80"/>
      <c r="D93" s="88"/>
      <c r="E93" s="31"/>
      <c r="G93" s="171"/>
      <c r="H93" s="174"/>
      <c r="I93" s="171"/>
      <c r="J93" s="175"/>
    </row>
    <row r="94" spans="1:10" ht="21" customHeight="1">
      <c r="A94" s="38" t="s">
        <v>512</v>
      </c>
      <c r="B94" s="39" t="s">
        <v>400</v>
      </c>
      <c r="C94" s="81" t="s">
        <v>563</v>
      </c>
      <c r="D94" s="89"/>
      <c r="E94" s="39"/>
      <c r="G94" s="171"/>
      <c r="H94" s="174"/>
      <c r="I94" s="171"/>
      <c r="J94" s="175"/>
    </row>
    <row r="95" spans="1:10" ht="21" customHeight="1">
      <c r="G95" s="171"/>
      <c r="H95" s="174"/>
      <c r="I95" s="171"/>
      <c r="J95" s="175"/>
    </row>
    <row r="96" spans="1:10" ht="21" customHeight="1">
      <c r="G96" s="171"/>
      <c r="H96" s="174"/>
      <c r="I96" s="171"/>
      <c r="J96" s="175"/>
    </row>
    <row r="97" spans="7:10" ht="21" customHeight="1">
      <c r="G97" s="171"/>
      <c r="H97" s="174"/>
      <c r="I97" s="171"/>
      <c r="J97" s="175"/>
    </row>
    <row r="98" spans="7:10" ht="21" customHeight="1">
      <c r="G98" s="171"/>
      <c r="H98" s="174"/>
      <c r="I98" s="171"/>
      <c r="J98" s="175"/>
    </row>
    <row r="99" spans="7:10" ht="21" customHeight="1">
      <c r="G99" s="171"/>
      <c r="H99" s="174"/>
      <c r="I99" s="171"/>
      <c r="J99" s="175"/>
    </row>
    <row r="100" spans="7:10" ht="21" customHeight="1">
      <c r="G100" s="171"/>
      <c r="H100" s="174"/>
      <c r="I100" s="171"/>
      <c r="J100" s="175"/>
    </row>
    <row r="101" spans="7:10" ht="21" customHeight="1">
      <c r="G101" s="171"/>
      <c r="H101" s="174"/>
      <c r="I101" s="171"/>
      <c r="J101" s="175"/>
    </row>
    <row r="102" spans="7:10" ht="21" customHeight="1">
      <c r="G102" s="171"/>
      <c r="H102" s="174"/>
      <c r="I102" s="171"/>
      <c r="J102" s="175"/>
    </row>
    <row r="103" spans="7:10" ht="21" customHeight="1">
      <c r="G103" s="171"/>
      <c r="H103" s="174"/>
      <c r="I103" s="171"/>
      <c r="J103" s="175"/>
    </row>
    <row r="104" spans="7:10" ht="21" customHeight="1">
      <c r="G104" s="171"/>
      <c r="H104" s="174"/>
      <c r="I104" s="171"/>
      <c r="J104" s="175"/>
    </row>
  </sheetData>
  <mergeCells count="14">
    <mergeCell ref="C71:D71"/>
    <mergeCell ref="C80:D80"/>
    <mergeCell ref="C91:D91"/>
    <mergeCell ref="C38:D38"/>
    <mergeCell ref="C92:D92"/>
    <mergeCell ref="C81:D81"/>
    <mergeCell ref="C1:E1"/>
    <mergeCell ref="C56:D56"/>
    <mergeCell ref="C63:D63"/>
    <mergeCell ref="C58:D58"/>
    <mergeCell ref="C46:D46"/>
    <mergeCell ref="C31:D31"/>
    <mergeCell ref="C36:D36"/>
    <mergeCell ref="C37:D37"/>
  </mergeCells>
  <phoneticPr fontId="3"/>
  <dataValidations count="4">
    <dataValidation type="list" allowBlank="1" showInputMessage="1" showErrorMessage="1" sqref="C94 C47 C62 C54" xr:uid="{00000000-0002-0000-0100-000000000000}">
      <formula1>"青森市,弘前市,八戸市,黒石市,五所川原市,十和田市,三沢市,むつ市,つがる市,平川市,平内町,今別町,蓬田村,外ヶ浜町,鰺ヶ沢町,深浦町,西目屋村,藤崎町,大鰐町,田舎館村,板柳町,鶴田町,中泊町,野辺地町,七戸町,六戸町,横浜町,六戸町,東北町,六ヶ所村,おいらせ町,大間町,東通村,風間浦村,佐井村,三戸町,五戸町,田子町,南部町,階上町,新郷村"</formula1>
    </dataValidation>
    <dataValidation type="list" allowBlank="1" showInputMessage="1" showErrorMessage="1" sqref="C48 C23" xr:uid="{00000000-0002-0000-0100-000001000000}">
      <formula1>"　,S,H,R"</formula1>
    </dataValidation>
    <dataValidation type="list" allowBlank="1" showInputMessage="1" showErrorMessage="1" sqref="C22" xr:uid="{00000000-0002-0000-0100-000002000000}">
      <formula1>"男,女"</formula1>
    </dataValidation>
    <dataValidation type="list" allowBlank="1" showInputMessage="1" showErrorMessage="1" sqref="C2" xr:uid="{00000000-0002-0000-0100-000003000000}">
      <formula1>"　,青森県第１区,青森県第２区,青森県第３区"</formula1>
    </dataValidation>
  </dataValidations>
  <pageMargins left="0.78740157480314965" right="0.78740157480314965" top="0.98425196850393704" bottom="0.98425196850393704" header="0.51181102362204722" footer="0.51181102362204722"/>
  <pageSetup paperSize="8" scale="64"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3"/>
  <sheetViews>
    <sheetView showZeros="0" view="pageBreakPreview" zoomScaleNormal="100" zoomScaleSheetLayoutView="100" workbookViewId="0">
      <selection activeCell="A26" sqref="A26"/>
    </sheetView>
  </sheetViews>
  <sheetFormatPr defaultColWidth="9" defaultRowHeight="14"/>
  <cols>
    <col min="1" max="16384" width="9" style="90"/>
  </cols>
  <sheetData>
    <row r="1" spans="1:9">
      <c r="I1" s="193" t="s">
        <v>156</v>
      </c>
    </row>
    <row r="4" spans="1:9" ht="28">
      <c r="A4" s="528" t="s">
        <v>506</v>
      </c>
      <c r="B4" s="528"/>
      <c r="C4" s="528"/>
      <c r="D4" s="528"/>
      <c r="E4" s="528"/>
      <c r="F4" s="528"/>
      <c r="G4" s="528"/>
      <c r="H4" s="528"/>
      <c r="I4" s="528"/>
    </row>
    <row r="5" spans="1:9" ht="14.25" customHeight="1">
      <c r="A5" s="124"/>
      <c r="B5" s="124"/>
      <c r="C5" s="124"/>
      <c r="D5" s="124"/>
      <c r="E5" s="124"/>
      <c r="F5" s="124"/>
      <c r="G5" s="124"/>
      <c r="H5" s="124"/>
      <c r="I5" s="124"/>
    </row>
    <row r="6" spans="1:9" ht="14.25" customHeight="1">
      <c r="A6" s="124"/>
      <c r="B6" s="124"/>
      <c r="C6" s="124"/>
      <c r="D6" s="124"/>
      <c r="E6" s="124"/>
      <c r="F6" s="124"/>
      <c r="G6" s="124"/>
      <c r="H6" s="124"/>
      <c r="I6" s="124"/>
    </row>
    <row r="7" spans="1:9" ht="14.25" customHeight="1">
      <c r="A7" s="121"/>
      <c r="B7" s="124"/>
      <c r="C7" s="124"/>
      <c r="D7" s="124"/>
      <c r="E7" s="124"/>
      <c r="F7" s="124"/>
      <c r="G7" s="124"/>
      <c r="H7" s="124"/>
      <c r="I7" s="124"/>
    </row>
    <row r="8" spans="1:9" ht="18" customHeight="1">
      <c r="A8" s="477" t="s">
        <v>1225</v>
      </c>
      <c r="B8" s="477"/>
      <c r="C8" s="477"/>
      <c r="D8" s="477"/>
      <c r="E8" s="477"/>
      <c r="F8" s="632">
        <f>入力シート!G1</f>
        <v>46061</v>
      </c>
      <c r="G8" s="532"/>
      <c r="H8" s="533" t="s">
        <v>1226</v>
      </c>
      <c r="I8" s="533"/>
    </row>
    <row r="9" spans="1:9" ht="18" customHeight="1">
      <c r="A9" s="192" t="s">
        <v>865</v>
      </c>
      <c r="B9" s="194"/>
      <c r="C9" s="194"/>
      <c r="D9" s="204" t="str">
        <f>入力シート!C2</f>
        <v>青森県第１区</v>
      </c>
      <c r="E9" s="195" t="s">
        <v>591</v>
      </c>
      <c r="F9" s="194"/>
      <c r="G9" s="194"/>
      <c r="H9" s="194"/>
      <c r="I9" s="194"/>
    </row>
    <row r="10" spans="1:9" ht="18" customHeight="1">
      <c r="A10" s="192" t="s">
        <v>590</v>
      </c>
      <c r="B10" s="194"/>
      <c r="C10" s="194"/>
      <c r="D10" s="194"/>
      <c r="E10" s="194"/>
      <c r="F10" s="194"/>
      <c r="G10" s="194"/>
      <c r="H10" s="194"/>
      <c r="I10" s="194"/>
    </row>
    <row r="11" spans="1:9" ht="14.25" customHeight="1">
      <c r="A11" s="121"/>
      <c r="B11" s="124"/>
      <c r="C11" s="124"/>
      <c r="D11" s="124"/>
      <c r="E11" s="124"/>
      <c r="F11" s="124"/>
      <c r="G11" s="124"/>
      <c r="H11" s="124"/>
      <c r="I11" s="124"/>
    </row>
    <row r="12" spans="1:9" ht="14.25" customHeight="1">
      <c r="A12" s="121"/>
      <c r="B12" s="124"/>
      <c r="C12" s="124"/>
      <c r="D12" s="124"/>
      <c r="E12" s="124"/>
      <c r="F12" s="124"/>
      <c r="G12" s="124"/>
      <c r="H12" s="124"/>
      <c r="I12" s="124"/>
    </row>
    <row r="13" spans="1:9" ht="14.25" customHeight="1">
      <c r="A13" s="121"/>
      <c r="B13" s="444">
        <f>入力シート!C4</f>
        <v>46049</v>
      </c>
      <c r="C13" s="444"/>
      <c r="D13" s="444"/>
      <c r="E13" s="124"/>
      <c r="F13" s="124"/>
      <c r="G13" s="124"/>
      <c r="H13" s="124"/>
      <c r="I13" s="124"/>
    </row>
    <row r="14" spans="1:9" ht="14.25" customHeight="1">
      <c r="A14" s="121"/>
      <c r="B14" s="124"/>
      <c r="C14" s="124"/>
      <c r="D14" s="124"/>
      <c r="E14" s="124"/>
      <c r="F14" s="124"/>
      <c r="G14" s="124"/>
      <c r="H14" s="124"/>
      <c r="I14" s="124"/>
    </row>
    <row r="15" spans="1:9" ht="14.25" customHeight="1">
      <c r="A15" s="121"/>
      <c r="B15" s="124"/>
      <c r="C15" s="124"/>
      <c r="D15" s="124"/>
      <c r="E15" s="124"/>
      <c r="F15" s="124"/>
      <c r="G15" s="124"/>
      <c r="H15" s="124"/>
      <c r="I15" s="124"/>
    </row>
    <row r="16" spans="1:9" ht="14.25" customHeight="1">
      <c r="A16" s="121"/>
      <c r="B16" s="124"/>
      <c r="C16" s="124"/>
      <c r="D16" s="124"/>
      <c r="E16" s="124"/>
      <c r="F16" s="124"/>
      <c r="G16" s="124"/>
      <c r="H16" s="124"/>
      <c r="I16" s="124"/>
    </row>
    <row r="17" spans="1:9" ht="14.25" customHeight="1">
      <c r="A17" s="121"/>
      <c r="B17" s="124"/>
      <c r="C17" s="124"/>
      <c r="D17" s="124"/>
      <c r="E17" s="90" t="s">
        <v>413</v>
      </c>
      <c r="F17" s="124"/>
      <c r="G17" s="124"/>
      <c r="H17" s="124"/>
      <c r="I17" s="124"/>
    </row>
    <row r="18" spans="1:9" ht="14.25" customHeight="1">
      <c r="A18" s="121"/>
      <c r="B18" s="124"/>
      <c r="C18" s="124"/>
      <c r="D18" s="124"/>
      <c r="E18" s="124"/>
      <c r="F18" s="124"/>
      <c r="G18" s="124"/>
      <c r="H18" s="124"/>
      <c r="I18" s="124"/>
    </row>
    <row r="19" spans="1:9" ht="14.25" customHeight="1">
      <c r="A19" s="121"/>
      <c r="B19" s="124"/>
      <c r="C19" s="124"/>
      <c r="D19" s="124"/>
      <c r="E19" s="90" t="s">
        <v>452</v>
      </c>
      <c r="F19" s="264">
        <f>入力シート!C32</f>
        <v>0</v>
      </c>
      <c r="G19" s="124"/>
      <c r="H19" s="124"/>
      <c r="I19" s="124"/>
    </row>
    <row r="20" spans="1:9" ht="14.25" customHeight="1">
      <c r="A20" s="121"/>
      <c r="B20" s="124"/>
      <c r="C20" s="124"/>
      <c r="D20" s="124"/>
      <c r="E20" s="124"/>
      <c r="F20" s="124"/>
      <c r="G20" s="124"/>
      <c r="H20" s="124"/>
      <c r="I20" s="124"/>
    </row>
    <row r="21" spans="1:9">
      <c r="E21" s="90" t="s">
        <v>451</v>
      </c>
      <c r="F21" s="100">
        <f>入力シート!C18</f>
        <v>0</v>
      </c>
      <c r="G21" s="100">
        <f>入力シート!C20</f>
        <v>0</v>
      </c>
    </row>
    <row r="25" spans="1:9">
      <c r="A25" s="192" t="s">
        <v>1252</v>
      </c>
    </row>
    <row r="29" spans="1:9">
      <c r="A29" s="544" t="s">
        <v>454</v>
      </c>
      <c r="B29" s="544"/>
      <c r="C29" s="544"/>
      <c r="D29" s="544"/>
      <c r="E29" s="544"/>
      <c r="F29" s="544"/>
      <c r="G29" s="544"/>
      <c r="H29" s="544"/>
      <c r="I29" s="544"/>
    </row>
    <row r="32" spans="1:9" ht="14.25" customHeight="1"/>
    <row r="33" spans="1:9" ht="14.25" customHeight="1">
      <c r="A33" s="90" t="s">
        <v>507</v>
      </c>
    </row>
    <row r="34" spans="1:9" ht="14.25" customHeight="1"/>
    <row r="35" spans="1:9">
      <c r="A35" s="90" t="s">
        <v>508</v>
      </c>
      <c r="D35" s="125"/>
      <c r="E35" s="125"/>
      <c r="F35" s="125"/>
      <c r="G35" s="125"/>
      <c r="H35" s="91"/>
    </row>
    <row r="36" spans="1:9">
      <c r="D36" s="125"/>
      <c r="E36" s="125"/>
      <c r="F36" s="125"/>
      <c r="G36" s="125"/>
      <c r="H36" s="91"/>
    </row>
    <row r="37" spans="1:9">
      <c r="D37" s="125"/>
      <c r="E37" s="125"/>
      <c r="F37" s="125"/>
      <c r="G37" s="125"/>
      <c r="H37" s="91"/>
    </row>
    <row r="38" spans="1:9">
      <c r="D38" s="125"/>
      <c r="E38" s="125"/>
      <c r="F38" s="125"/>
      <c r="G38" s="125"/>
      <c r="H38" s="91"/>
    </row>
    <row r="39" spans="1:9">
      <c r="D39" s="125"/>
      <c r="E39" s="125"/>
      <c r="F39" s="125"/>
      <c r="G39" s="125"/>
      <c r="H39" s="91"/>
    </row>
    <row r="40" spans="1:9">
      <c r="D40" s="91"/>
      <c r="E40" s="91"/>
      <c r="F40" s="91"/>
      <c r="G40" s="91"/>
      <c r="H40" s="91"/>
    </row>
    <row r="41" spans="1:9">
      <c r="B41" s="98"/>
      <c r="C41" s="99"/>
    </row>
    <row r="42" spans="1:9">
      <c r="B42" s="98"/>
      <c r="C42" s="99"/>
    </row>
    <row r="43" spans="1:9">
      <c r="B43" s="98"/>
      <c r="C43" s="99"/>
    </row>
    <row r="44" spans="1:9">
      <c r="B44" s="98"/>
      <c r="C44" s="99"/>
    </row>
    <row r="45" spans="1:9">
      <c r="B45" s="98"/>
      <c r="C45" s="99"/>
    </row>
    <row r="46" spans="1:9">
      <c r="B46" s="98"/>
      <c r="C46" s="99"/>
    </row>
    <row r="47" spans="1:9">
      <c r="A47" s="351" t="s">
        <v>1203</v>
      </c>
      <c r="B47" s="113"/>
      <c r="C47" s="113"/>
      <c r="D47" s="113"/>
      <c r="E47" s="113"/>
      <c r="F47" s="113"/>
      <c r="G47" s="113"/>
      <c r="H47" s="113"/>
      <c r="I47" s="113"/>
    </row>
    <row r="48" spans="1:9">
      <c r="A48" s="351" t="s">
        <v>1204</v>
      </c>
      <c r="B48" s="113"/>
      <c r="C48" s="113"/>
      <c r="D48" s="113"/>
      <c r="E48" s="113"/>
      <c r="F48" s="113"/>
      <c r="G48" s="113"/>
      <c r="H48" s="113"/>
      <c r="I48" s="113"/>
    </row>
    <row r="49" spans="1:9">
      <c r="A49" s="351" t="s">
        <v>1205</v>
      </c>
      <c r="B49" s="113"/>
      <c r="C49" s="113"/>
      <c r="D49" s="113"/>
      <c r="E49" s="113"/>
      <c r="F49" s="113"/>
      <c r="G49" s="113"/>
      <c r="H49" s="113"/>
      <c r="I49" s="113"/>
    </row>
    <row r="50" spans="1:9">
      <c r="A50" s="351" t="s">
        <v>1206</v>
      </c>
      <c r="B50" s="113"/>
      <c r="C50" s="113"/>
      <c r="D50" s="113"/>
      <c r="E50" s="113"/>
      <c r="F50" s="113"/>
      <c r="G50" s="113"/>
      <c r="H50" s="113"/>
      <c r="I50" s="113"/>
    </row>
    <row r="53" spans="1:9">
      <c r="E53" s="97"/>
      <c r="F53" s="100"/>
      <c r="G53" s="100"/>
    </row>
  </sheetData>
  <mergeCells count="6">
    <mergeCell ref="A4:I4"/>
    <mergeCell ref="A29:I29"/>
    <mergeCell ref="B13:D13"/>
    <mergeCell ref="A8:E8"/>
    <mergeCell ref="F8:G8"/>
    <mergeCell ref="H8:I8"/>
  </mergeCells>
  <phoneticPr fontId="3"/>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61"/>
  <sheetViews>
    <sheetView showZeros="0" view="pageBreakPreview" topLeftCell="A4" zoomScaleNormal="100" zoomScaleSheetLayoutView="100" workbookViewId="0">
      <selection activeCell="A26" sqref="A26"/>
    </sheetView>
  </sheetViews>
  <sheetFormatPr defaultColWidth="9" defaultRowHeight="14"/>
  <cols>
    <col min="1" max="8" width="10.08984375" style="90" customWidth="1"/>
    <col min="9" max="9" width="8.6328125" style="90" customWidth="1"/>
    <col min="10" max="16384" width="9" style="90"/>
  </cols>
  <sheetData>
    <row r="1" spans="1:9">
      <c r="I1" s="193" t="s">
        <v>510</v>
      </c>
    </row>
    <row r="4" spans="1:9" ht="28">
      <c r="A4" s="528" t="s">
        <v>509</v>
      </c>
      <c r="B4" s="528"/>
      <c r="C4" s="528"/>
      <c r="D4" s="528"/>
      <c r="E4" s="528"/>
      <c r="F4" s="528"/>
      <c r="G4" s="528"/>
      <c r="H4" s="528"/>
      <c r="I4" s="528"/>
    </row>
    <row r="5" spans="1:9" ht="14.25" customHeight="1">
      <c r="A5" s="124"/>
      <c r="B5" s="124"/>
      <c r="C5" s="124"/>
      <c r="D5" s="124"/>
      <c r="E5" s="124"/>
      <c r="F5" s="124"/>
      <c r="G5" s="124"/>
      <c r="H5" s="124"/>
      <c r="I5" s="124"/>
    </row>
    <row r="6" spans="1:9" ht="14.25" customHeight="1">
      <c r="A6" s="124"/>
      <c r="B6" s="124"/>
      <c r="C6" s="124"/>
      <c r="D6" s="124"/>
      <c r="E6" s="124"/>
      <c r="F6" s="124"/>
      <c r="G6" s="124"/>
      <c r="H6" s="124"/>
      <c r="I6" s="124"/>
    </row>
    <row r="7" spans="1:9" ht="14.25" customHeight="1">
      <c r="A7" s="121"/>
      <c r="B7" s="124"/>
      <c r="C7" s="124"/>
      <c r="D7" s="124"/>
      <c r="E7" s="124"/>
      <c r="F7" s="124"/>
      <c r="G7" s="124"/>
      <c r="H7" s="124"/>
      <c r="I7" s="124"/>
    </row>
    <row r="8" spans="1:9" ht="18" customHeight="1">
      <c r="A8" s="328" t="s">
        <v>984</v>
      </c>
      <c r="B8" s="329"/>
      <c r="C8" s="329"/>
      <c r="D8" s="124"/>
      <c r="E8" s="124"/>
      <c r="F8" s="124"/>
      <c r="G8" s="124"/>
      <c r="H8" s="124"/>
      <c r="I8" s="124"/>
    </row>
    <row r="9" spans="1:9" ht="18" customHeight="1">
      <c r="A9" s="90" t="s">
        <v>304</v>
      </c>
      <c r="B9" s="124"/>
      <c r="C9" s="124"/>
      <c r="D9" s="124"/>
      <c r="E9" s="124"/>
      <c r="F9" s="124"/>
      <c r="G9" s="124"/>
      <c r="H9" s="124"/>
      <c r="I9" s="124"/>
    </row>
    <row r="10" spans="1:9" ht="18" customHeight="1">
      <c r="B10" s="124"/>
      <c r="C10" s="124"/>
      <c r="D10" s="124"/>
      <c r="E10" s="124"/>
      <c r="F10" s="124"/>
      <c r="G10" s="124"/>
      <c r="H10" s="124"/>
      <c r="I10" s="124"/>
    </row>
    <row r="11" spans="1:9" ht="14.25" customHeight="1">
      <c r="A11" s="121"/>
      <c r="B11" s="124"/>
      <c r="C11" s="124"/>
      <c r="D11" s="124"/>
      <c r="E11" s="124"/>
      <c r="F11" s="124"/>
      <c r="G11" s="124"/>
      <c r="H11" s="124"/>
      <c r="I11" s="124"/>
    </row>
    <row r="12" spans="1:9" ht="14.25" customHeight="1">
      <c r="A12" s="121"/>
      <c r="B12" s="124"/>
      <c r="C12" s="124"/>
      <c r="D12" s="124"/>
      <c r="E12" s="124"/>
      <c r="F12" s="124"/>
      <c r="G12" s="124"/>
      <c r="H12" s="124"/>
      <c r="I12" s="124"/>
    </row>
    <row r="13" spans="1:9" ht="14.25" customHeight="1">
      <c r="A13" s="121"/>
      <c r="B13" s="536" t="s">
        <v>977</v>
      </c>
      <c r="C13" s="536"/>
      <c r="D13" s="536"/>
      <c r="E13" s="124"/>
      <c r="F13" s="124"/>
      <c r="G13" s="124"/>
      <c r="H13" s="124"/>
      <c r="I13" s="124"/>
    </row>
    <row r="14" spans="1:9" ht="14.25" customHeight="1">
      <c r="A14" s="121"/>
      <c r="B14" s="124"/>
      <c r="C14" s="124"/>
      <c r="D14" s="124"/>
      <c r="E14" s="124"/>
      <c r="F14" s="124"/>
      <c r="G14" s="124"/>
      <c r="H14" s="124"/>
      <c r="I14" s="124"/>
    </row>
    <row r="15" spans="1:9" ht="14.25" customHeight="1">
      <c r="A15" s="121"/>
      <c r="B15" s="124"/>
      <c r="C15" s="124"/>
      <c r="D15" s="124"/>
      <c r="E15" s="124"/>
      <c r="F15" s="124"/>
      <c r="G15" s="124"/>
      <c r="H15" s="124"/>
      <c r="I15" s="124"/>
    </row>
    <row r="16" spans="1:9" ht="14.25" customHeight="1">
      <c r="A16" s="121"/>
      <c r="B16" s="124"/>
      <c r="C16" s="124"/>
      <c r="D16" s="124"/>
      <c r="E16" s="124"/>
      <c r="F16" s="124"/>
      <c r="G16" s="124"/>
      <c r="H16" s="124"/>
      <c r="I16" s="124"/>
    </row>
    <row r="17" spans="1:9" ht="14.25" customHeight="1">
      <c r="A17" s="121"/>
      <c r="B17" s="124"/>
      <c r="C17" s="124"/>
      <c r="D17" s="124"/>
      <c r="E17" s="90" t="s">
        <v>413</v>
      </c>
      <c r="F17" s="124"/>
      <c r="G17" s="124"/>
      <c r="H17" s="124"/>
      <c r="I17" s="124"/>
    </row>
    <row r="18" spans="1:9" ht="14.25" customHeight="1">
      <c r="A18" s="121"/>
      <c r="B18" s="124"/>
      <c r="C18" s="124"/>
      <c r="D18" s="124"/>
      <c r="E18" s="124"/>
      <c r="F18" s="124"/>
      <c r="G18" s="124"/>
      <c r="H18" s="124"/>
      <c r="I18" s="124"/>
    </row>
    <row r="19" spans="1:9" ht="14.25" customHeight="1">
      <c r="A19" s="121"/>
      <c r="B19" s="124"/>
      <c r="C19" s="124"/>
      <c r="D19" s="124"/>
      <c r="E19" s="90" t="s">
        <v>452</v>
      </c>
      <c r="F19" s="100">
        <f>入力シート!C32</f>
        <v>0</v>
      </c>
      <c r="G19" s="124"/>
      <c r="H19" s="124"/>
      <c r="I19" s="124"/>
    </row>
    <row r="20" spans="1:9" ht="14.25" customHeight="1">
      <c r="A20" s="121"/>
      <c r="B20" s="124"/>
      <c r="C20" s="124"/>
      <c r="D20" s="124"/>
      <c r="E20" s="124"/>
      <c r="F20" s="124"/>
      <c r="G20" s="124"/>
      <c r="H20" s="124"/>
      <c r="I20" s="124"/>
    </row>
    <row r="21" spans="1:9">
      <c r="E21" s="90" t="s">
        <v>451</v>
      </c>
      <c r="F21" s="100">
        <f>入力シート!C18</f>
        <v>0</v>
      </c>
      <c r="G21" s="100">
        <f>入力シート!C20</f>
        <v>0</v>
      </c>
    </row>
    <row r="25" spans="1:9">
      <c r="A25" s="192" t="s">
        <v>1253</v>
      </c>
    </row>
    <row r="38" spans="1:9">
      <c r="A38" s="351" t="s">
        <v>1207</v>
      </c>
      <c r="B38" s="113"/>
      <c r="C38" s="113"/>
      <c r="D38" s="113"/>
      <c r="E38" s="113"/>
      <c r="F38" s="113"/>
      <c r="G38" s="113"/>
      <c r="H38" s="113"/>
      <c r="I38" s="113"/>
    </row>
    <row r="39" spans="1:9">
      <c r="A39" s="351" t="s">
        <v>1208</v>
      </c>
      <c r="B39" s="113"/>
      <c r="C39" s="113"/>
      <c r="D39" s="113"/>
      <c r="E39" s="113"/>
      <c r="F39" s="113"/>
      <c r="G39" s="113"/>
      <c r="H39" s="113"/>
      <c r="I39" s="113"/>
    </row>
    <row r="40" spans="1:9">
      <c r="A40" s="351" t="s">
        <v>1109</v>
      </c>
      <c r="B40" s="113"/>
      <c r="C40" s="113"/>
      <c r="D40" s="113"/>
      <c r="E40" s="113"/>
      <c r="F40" s="113"/>
      <c r="G40" s="113"/>
      <c r="H40" s="113"/>
      <c r="I40" s="113"/>
    </row>
    <row r="41" spans="1:9">
      <c r="A41" s="192"/>
    </row>
    <row r="44" spans="1:9" ht="14.25" customHeight="1"/>
    <row r="45" spans="1:9" ht="14.25" customHeight="1"/>
    <row r="46" spans="1:9" ht="14.25" customHeight="1"/>
    <row r="53" spans="2:7">
      <c r="B53" s="98"/>
      <c r="C53" s="99"/>
    </row>
    <row r="54" spans="2:7">
      <c r="B54" s="98"/>
      <c r="C54" s="99"/>
    </row>
    <row r="56" spans="2:7">
      <c r="E56" s="97"/>
      <c r="F56" s="103"/>
    </row>
    <row r="61" spans="2:7">
      <c r="E61" s="97"/>
      <c r="F61" s="100"/>
      <c r="G61" s="100"/>
    </row>
  </sheetData>
  <mergeCells count="2">
    <mergeCell ref="A4:I4"/>
    <mergeCell ref="B13:D13"/>
  </mergeCells>
  <phoneticPr fontId="3"/>
  <pageMargins left="0.98425196850393704" right="0.59055118110236227" top="0.78740157480314965" bottom="0.78740157480314965" header="0.51181102362204722" footer="0.51181102362204722"/>
  <pageSetup paperSize="9" scale="92" orientation="portrait" blackAndWhite="1" horizontalDpi="200" verticalDpi="200"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3"/>
  <sheetViews>
    <sheetView showZeros="0" view="pageBreakPreview" zoomScaleNormal="100" zoomScaleSheetLayoutView="100" workbookViewId="0">
      <selection activeCell="A26" sqref="A26"/>
    </sheetView>
  </sheetViews>
  <sheetFormatPr defaultColWidth="9" defaultRowHeight="14"/>
  <cols>
    <col min="1" max="8" width="9" style="90"/>
    <col min="9" max="9" width="11.453125" style="90" customWidth="1"/>
    <col min="10" max="16384" width="9" style="90"/>
  </cols>
  <sheetData>
    <row r="1" spans="1:9">
      <c r="I1" s="193" t="s">
        <v>513</v>
      </c>
    </row>
    <row r="4" spans="1:9" ht="28">
      <c r="A4" s="528" t="s">
        <v>511</v>
      </c>
      <c r="B4" s="528"/>
      <c r="C4" s="528"/>
      <c r="D4" s="528"/>
      <c r="E4" s="528"/>
      <c r="F4" s="528"/>
      <c r="G4" s="528"/>
      <c r="H4" s="528"/>
      <c r="I4" s="528"/>
    </row>
    <row r="5" spans="1:9" ht="14.25" customHeight="1">
      <c r="A5" s="124"/>
      <c r="B5" s="124"/>
      <c r="C5" s="124"/>
      <c r="D5" s="124"/>
      <c r="E5" s="124"/>
      <c r="F5" s="124"/>
      <c r="G5" s="124"/>
      <c r="H5" s="124"/>
    </row>
    <row r="6" spans="1:9" ht="14.25" customHeight="1">
      <c r="A6" s="124"/>
      <c r="B6" s="124"/>
      <c r="C6" s="124"/>
      <c r="D6" s="124"/>
      <c r="E6" s="124"/>
      <c r="F6" s="124"/>
      <c r="G6" s="124"/>
      <c r="H6" s="124"/>
    </row>
    <row r="7" spans="1:9" ht="14.25" customHeight="1">
      <c r="A7" s="121"/>
      <c r="B7" s="124"/>
      <c r="C7" s="124"/>
      <c r="D7" s="124"/>
      <c r="E7" s="124"/>
      <c r="F7" s="124"/>
      <c r="G7" s="124"/>
      <c r="H7" s="124"/>
    </row>
    <row r="8" spans="1:9" ht="18" customHeight="1">
      <c r="A8" s="328" t="s">
        <v>985</v>
      </c>
      <c r="B8" s="329"/>
      <c r="C8" s="329"/>
      <c r="D8" s="124"/>
      <c r="E8" s="124"/>
      <c r="F8" s="124"/>
      <c r="G8" s="124"/>
      <c r="H8" s="124"/>
    </row>
    <row r="9" spans="1:9" ht="18" customHeight="1">
      <c r="A9" s="192"/>
      <c r="B9" s="124"/>
      <c r="C9" s="124"/>
      <c r="D9" s="124"/>
      <c r="E9" s="124"/>
      <c r="F9" s="124"/>
      <c r="G9" s="124"/>
      <c r="H9" s="124"/>
    </row>
    <row r="10" spans="1:9" ht="18" customHeight="1">
      <c r="B10" s="124"/>
      <c r="C10" s="124"/>
      <c r="D10" s="124"/>
      <c r="E10" s="124"/>
      <c r="F10" s="124"/>
      <c r="G10" s="124"/>
      <c r="H10" s="124"/>
    </row>
    <row r="11" spans="1:9" ht="14.25" customHeight="1">
      <c r="A11" s="121"/>
      <c r="B11" s="124"/>
      <c r="C11" s="124"/>
      <c r="D11" s="124"/>
      <c r="E11" s="124"/>
      <c r="F11" s="124"/>
      <c r="G11" s="124"/>
      <c r="H11" s="124"/>
    </row>
    <row r="12" spans="1:9" ht="14.25" customHeight="1">
      <c r="A12" s="121"/>
      <c r="B12" s="124"/>
      <c r="C12" s="124"/>
      <c r="D12" s="124"/>
      <c r="E12" s="124"/>
      <c r="F12" s="124"/>
      <c r="G12" s="124"/>
      <c r="H12" s="124"/>
    </row>
    <row r="13" spans="1:9" ht="14.25" customHeight="1">
      <c r="A13" s="121"/>
      <c r="B13" s="536" t="s">
        <v>977</v>
      </c>
      <c r="C13" s="536"/>
      <c r="D13" s="536"/>
      <c r="E13" s="124"/>
      <c r="F13" s="124"/>
      <c r="G13" s="124"/>
      <c r="H13" s="124"/>
    </row>
    <row r="14" spans="1:9" ht="14.25" customHeight="1">
      <c r="A14" s="121"/>
      <c r="B14" s="124"/>
      <c r="C14" s="124"/>
      <c r="D14" s="124"/>
      <c r="E14" s="124"/>
      <c r="F14" s="124"/>
      <c r="G14" s="124"/>
      <c r="H14" s="124"/>
    </row>
    <row r="15" spans="1:9" ht="14.25" customHeight="1">
      <c r="A15" s="121"/>
      <c r="B15" s="124"/>
      <c r="C15" s="124"/>
      <c r="D15" s="124"/>
      <c r="E15" s="124"/>
      <c r="F15" s="124"/>
      <c r="G15" s="124"/>
      <c r="H15" s="124"/>
    </row>
    <row r="16" spans="1:9" ht="14.25" customHeight="1">
      <c r="A16" s="121"/>
      <c r="B16" s="124"/>
      <c r="C16" s="124"/>
      <c r="D16" s="124"/>
      <c r="E16" s="124"/>
      <c r="F16" s="124"/>
      <c r="G16" s="124"/>
      <c r="H16" s="124"/>
    </row>
    <row r="17" spans="1:8" ht="14.25" customHeight="1">
      <c r="A17" s="121"/>
      <c r="B17" s="124"/>
      <c r="C17" s="124"/>
      <c r="E17" s="90" t="s">
        <v>413</v>
      </c>
      <c r="F17" s="124"/>
      <c r="G17" s="124"/>
      <c r="H17" s="124"/>
    </row>
    <row r="18" spans="1:8" ht="14.25" customHeight="1">
      <c r="A18" s="121"/>
      <c r="B18" s="124"/>
      <c r="C18" s="124"/>
      <c r="D18" s="124"/>
      <c r="E18" s="124"/>
      <c r="F18" s="124"/>
      <c r="G18" s="124"/>
      <c r="H18" s="124"/>
    </row>
    <row r="19" spans="1:8" ht="14.25" customHeight="1">
      <c r="A19" s="121"/>
      <c r="B19" s="124"/>
      <c r="C19" s="124"/>
      <c r="E19" s="90" t="s">
        <v>452</v>
      </c>
      <c r="F19" s="264">
        <f>入力シート!C32</f>
        <v>0</v>
      </c>
      <c r="G19" s="124"/>
      <c r="H19" s="124"/>
    </row>
    <row r="20" spans="1:8" ht="14.25" customHeight="1">
      <c r="A20" s="121"/>
      <c r="B20" s="124"/>
      <c r="C20" s="124"/>
      <c r="D20" s="124"/>
      <c r="E20" s="124"/>
      <c r="F20" s="124"/>
      <c r="G20" s="124"/>
      <c r="H20" s="124"/>
    </row>
    <row r="21" spans="1:8">
      <c r="E21" s="90" t="s">
        <v>451</v>
      </c>
      <c r="F21" s="100">
        <f>入力シート!C18</f>
        <v>0</v>
      </c>
      <c r="G21" s="100">
        <f>入力シート!C20</f>
        <v>0</v>
      </c>
    </row>
    <row r="25" spans="1:8">
      <c r="A25" s="192" t="s">
        <v>1253</v>
      </c>
    </row>
    <row r="31" spans="1:8" ht="14.25" customHeight="1"/>
    <row r="32" spans="1:8" ht="14.25" customHeight="1"/>
    <row r="33" spans="1:8" ht="14.25" customHeight="1"/>
    <row r="38" spans="1:8">
      <c r="A38" s="351" t="s">
        <v>1045</v>
      </c>
      <c r="B38" s="113"/>
      <c r="C38" s="113"/>
      <c r="D38" s="113"/>
      <c r="E38" s="113"/>
      <c r="F38" s="113"/>
      <c r="G38" s="113"/>
      <c r="H38" s="113"/>
    </row>
    <row r="39" spans="1:8">
      <c r="A39" s="351" t="s">
        <v>1046</v>
      </c>
      <c r="B39" s="113"/>
      <c r="C39" s="113"/>
      <c r="D39" s="113"/>
      <c r="E39" s="113"/>
      <c r="F39" s="113"/>
      <c r="G39" s="113"/>
      <c r="H39" s="113"/>
    </row>
    <row r="40" spans="1:8">
      <c r="A40" s="351" t="s">
        <v>1047</v>
      </c>
      <c r="B40" s="113"/>
      <c r="C40" s="113"/>
      <c r="D40" s="113"/>
      <c r="E40" s="113"/>
      <c r="F40" s="113"/>
      <c r="G40" s="113"/>
      <c r="H40" s="113"/>
    </row>
    <row r="41" spans="1:8">
      <c r="A41" s="351" t="s">
        <v>1048</v>
      </c>
      <c r="B41" s="113"/>
      <c r="C41" s="113"/>
      <c r="D41" s="113"/>
      <c r="E41" s="113"/>
      <c r="F41" s="113"/>
      <c r="G41" s="113"/>
      <c r="H41" s="113"/>
    </row>
    <row r="43" spans="1:8">
      <c r="E43" s="97"/>
      <c r="F43" s="100"/>
      <c r="G43" s="100"/>
    </row>
  </sheetData>
  <mergeCells count="2">
    <mergeCell ref="B13:D13"/>
    <mergeCell ref="A4:I4"/>
  </mergeCells>
  <phoneticPr fontId="3"/>
  <pageMargins left="0.78740157480314965" right="0.59055118110236227" top="0.78740157480314965" bottom="0.78740157480314965" header="0.51181102362204722" footer="0.51181102362204722"/>
  <pageSetup paperSize="9" scale="96" orientation="portrait" blackAndWhite="1" horizontalDpi="200" verticalDpi="200"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7"/>
  <sheetViews>
    <sheetView showZeros="0" view="pageBreakPreview" zoomScaleNormal="100" zoomScaleSheetLayoutView="100" workbookViewId="0">
      <selection activeCell="A9" sqref="A9"/>
    </sheetView>
  </sheetViews>
  <sheetFormatPr defaultColWidth="9" defaultRowHeight="14"/>
  <cols>
    <col min="1" max="16384" width="9" style="192"/>
  </cols>
  <sheetData>
    <row r="1" spans="1:9">
      <c r="I1" s="193" t="s">
        <v>344</v>
      </c>
    </row>
    <row r="3" spans="1:9">
      <c r="G3" s="197"/>
      <c r="H3" s="197"/>
      <c r="I3" s="233" t="s">
        <v>986</v>
      </c>
    </row>
    <row r="8" spans="1:9">
      <c r="A8" s="192" t="s">
        <v>1253</v>
      </c>
    </row>
    <row r="13" spans="1:9">
      <c r="F13" s="193" t="s">
        <v>854</v>
      </c>
      <c r="G13" s="184" t="str">
        <f>入力シート!C2</f>
        <v>青森県第１区</v>
      </c>
    </row>
    <row r="16" spans="1:9">
      <c r="D16" s="533" t="s">
        <v>1049</v>
      </c>
      <c r="E16" s="533"/>
      <c r="F16" s="203">
        <f>入力シート!C18</f>
        <v>0</v>
      </c>
      <c r="G16" s="203">
        <f>入力シート!C20</f>
        <v>0</v>
      </c>
    </row>
    <row r="20" spans="1:9" ht="16.5">
      <c r="A20" s="505" t="s">
        <v>347</v>
      </c>
      <c r="B20" s="505"/>
      <c r="C20" s="505"/>
      <c r="D20" s="505"/>
      <c r="E20" s="505"/>
      <c r="F20" s="505"/>
      <c r="G20" s="505"/>
      <c r="H20" s="505"/>
      <c r="I20" s="505"/>
    </row>
    <row r="21" spans="1:9" ht="14.25" customHeight="1">
      <c r="A21" s="124"/>
      <c r="B21" s="124"/>
      <c r="C21" s="124"/>
      <c r="D21" s="124"/>
      <c r="E21" s="124"/>
      <c r="F21" s="124"/>
      <c r="G21" s="124"/>
      <c r="H21" s="124"/>
    </row>
    <row r="22" spans="1:9" ht="14.25" customHeight="1">
      <c r="A22" s="124"/>
      <c r="B22" s="124"/>
      <c r="C22" s="124"/>
      <c r="D22" s="124"/>
      <c r="E22" s="124"/>
      <c r="F22" s="124"/>
      <c r="G22" s="124"/>
      <c r="H22" s="124"/>
    </row>
    <row r="23" spans="1:9" ht="14.25" customHeight="1">
      <c r="A23" s="194"/>
      <c r="B23" s="124"/>
      <c r="C23" s="124"/>
      <c r="D23" s="124"/>
      <c r="E23" s="124"/>
      <c r="F23" s="124"/>
      <c r="G23" s="124"/>
      <c r="H23" s="124"/>
    </row>
    <row r="24" spans="1:9" ht="18" customHeight="1">
      <c r="A24" s="195" t="s">
        <v>348</v>
      </c>
      <c r="B24" s="124"/>
      <c r="C24" s="124"/>
      <c r="D24" s="124"/>
      <c r="E24" s="124"/>
      <c r="F24" s="124"/>
      <c r="G24" s="124"/>
      <c r="H24" s="124"/>
    </row>
    <row r="25" spans="1:9" ht="18" customHeight="1">
      <c r="A25" s="192" t="s">
        <v>349</v>
      </c>
      <c r="B25" s="124"/>
      <c r="C25" s="124"/>
      <c r="D25" s="124"/>
      <c r="E25" s="124"/>
      <c r="F25" s="124"/>
      <c r="G25" s="124"/>
      <c r="H25" s="124"/>
    </row>
    <row r="26" spans="1:9" ht="14.25" customHeight="1">
      <c r="A26" s="194"/>
      <c r="B26" s="124"/>
      <c r="C26" s="124"/>
      <c r="D26" s="124"/>
      <c r="E26" s="124"/>
      <c r="F26" s="124"/>
      <c r="G26" s="124"/>
      <c r="H26" s="124"/>
    </row>
    <row r="28" spans="1:9">
      <c r="A28" s="477" t="s">
        <v>454</v>
      </c>
      <c r="B28" s="477"/>
      <c r="C28" s="477"/>
      <c r="D28" s="477"/>
      <c r="E28" s="477"/>
      <c r="F28" s="477"/>
      <c r="G28" s="477"/>
      <c r="H28" s="477"/>
    </row>
    <row r="30" spans="1:9" ht="14.25" customHeight="1"/>
    <row r="31" spans="1:9" ht="14.25" customHeight="1">
      <c r="A31" s="192" t="s">
        <v>351</v>
      </c>
      <c r="D31" s="184" t="s">
        <v>352</v>
      </c>
    </row>
    <row r="32" spans="1:9" ht="14.25" customHeight="1"/>
    <row r="33" spans="1:8">
      <c r="A33" s="192" t="s">
        <v>350</v>
      </c>
      <c r="D33" s="330" t="s">
        <v>184</v>
      </c>
      <c r="E33" s="310" t="s">
        <v>957</v>
      </c>
      <c r="F33" s="184"/>
      <c r="G33" s="184"/>
    </row>
    <row r="34" spans="1:8">
      <c r="D34" s="184"/>
      <c r="E34" s="184"/>
      <c r="F34" s="184"/>
      <c r="G34" s="184"/>
    </row>
    <row r="35" spans="1:8">
      <c r="D35" s="184"/>
      <c r="E35" s="184"/>
      <c r="F35" s="184"/>
      <c r="G35" s="184"/>
    </row>
    <row r="36" spans="1:8">
      <c r="D36" s="184"/>
      <c r="E36" s="184"/>
      <c r="F36" s="184"/>
      <c r="G36" s="184"/>
    </row>
    <row r="37" spans="1:8">
      <c r="D37" s="184"/>
      <c r="E37" s="184"/>
      <c r="F37" s="184"/>
      <c r="G37" s="184"/>
    </row>
    <row r="38" spans="1:8">
      <c r="D38" s="184"/>
      <c r="E38" s="184"/>
      <c r="F38" s="184"/>
      <c r="G38" s="184"/>
    </row>
    <row r="39" spans="1:8">
      <c r="D39" s="184"/>
      <c r="E39" s="184"/>
      <c r="F39" s="184"/>
      <c r="G39" s="184"/>
    </row>
    <row r="40" spans="1:8">
      <c r="D40" s="184"/>
      <c r="E40" s="184"/>
      <c r="F40" s="184"/>
      <c r="G40" s="184"/>
    </row>
    <row r="41" spans="1:8">
      <c r="D41" s="184"/>
      <c r="E41" s="184"/>
      <c r="F41" s="184"/>
      <c r="G41" s="184"/>
    </row>
    <row r="42" spans="1:8">
      <c r="D42" s="184"/>
      <c r="E42" s="184"/>
      <c r="F42" s="184"/>
      <c r="G42" s="184"/>
    </row>
    <row r="43" spans="1:8">
      <c r="D43" s="184"/>
      <c r="E43" s="184"/>
      <c r="F43" s="184"/>
      <c r="G43" s="184"/>
    </row>
    <row r="44" spans="1:8">
      <c r="D44" s="184"/>
      <c r="E44" s="184"/>
      <c r="F44" s="184"/>
      <c r="G44" s="184"/>
    </row>
    <row r="45" spans="1:8">
      <c r="D45" s="184"/>
      <c r="E45" s="184"/>
      <c r="F45" s="184"/>
      <c r="G45" s="184"/>
    </row>
    <row r="46" spans="1:8">
      <c r="A46" s="351" t="s">
        <v>1209</v>
      </c>
      <c r="B46" s="113"/>
      <c r="C46" s="113"/>
      <c r="D46" s="113"/>
      <c r="E46" s="113"/>
      <c r="F46" s="113"/>
      <c r="G46" s="113"/>
      <c r="H46" s="113"/>
    </row>
    <row r="47" spans="1:8">
      <c r="A47" s="351" t="s">
        <v>1210</v>
      </c>
      <c r="B47" s="113"/>
      <c r="C47" s="113"/>
      <c r="D47" s="113"/>
      <c r="E47" s="113"/>
      <c r="F47" s="113"/>
      <c r="G47" s="113"/>
      <c r="H47" s="113"/>
    </row>
    <row r="48" spans="1:8">
      <c r="A48" s="351" t="s">
        <v>1205</v>
      </c>
      <c r="B48" s="113"/>
      <c r="C48" s="113"/>
      <c r="D48" s="113"/>
      <c r="E48" s="113"/>
      <c r="F48" s="113"/>
      <c r="G48" s="113"/>
      <c r="H48" s="113"/>
    </row>
    <row r="49" spans="1:8">
      <c r="A49" s="351" t="s">
        <v>1206</v>
      </c>
      <c r="B49" s="113"/>
      <c r="C49" s="113"/>
      <c r="D49" s="113"/>
      <c r="E49" s="113"/>
      <c r="F49" s="113"/>
      <c r="G49" s="113"/>
      <c r="H49" s="113"/>
    </row>
    <row r="50" spans="1:8">
      <c r="B50" s="196"/>
      <c r="C50" s="195"/>
    </row>
    <row r="52" spans="1:8">
      <c r="E52" s="193"/>
      <c r="F52" s="191"/>
    </row>
    <row r="57" spans="1:8">
      <c r="E57" s="193"/>
      <c r="F57" s="184"/>
      <c r="G57" s="184"/>
    </row>
  </sheetData>
  <mergeCells count="3">
    <mergeCell ref="A28:H28"/>
    <mergeCell ref="D16:E16"/>
    <mergeCell ref="A20:I20"/>
  </mergeCells>
  <phoneticPr fontId="3"/>
  <dataValidations count="1">
    <dataValidation type="list" allowBlank="1" showInputMessage="1" showErrorMessage="1" sqref="D33" xr:uid="{00000000-0002-0000-1600-000000000000}">
      <formula1>"　,１,２"</formula1>
    </dataValidation>
  </dataValidations>
  <pageMargins left="0.98425196850393704" right="0.59055118110236227" top="0.78740157480314965" bottom="0.78740157480314965" header="0.51181102362204722" footer="0.51181102362204722"/>
  <pageSetup paperSize="9" scale="96" orientation="portrait" blackAndWhite="1" horizontalDpi="200" verticalDpi="200"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43"/>
  <sheetViews>
    <sheetView showZeros="0" view="pageBreakPreview" topLeftCell="A16" zoomScaleNormal="100" zoomScaleSheetLayoutView="100" workbookViewId="0">
      <selection activeCell="G25" sqref="G25"/>
    </sheetView>
  </sheetViews>
  <sheetFormatPr defaultColWidth="5.90625" defaultRowHeight="14"/>
  <cols>
    <col min="1" max="13" width="5.90625" style="90" customWidth="1"/>
    <col min="14" max="14" width="6.7265625" style="90" customWidth="1"/>
    <col min="15" max="16384" width="5.90625" style="90"/>
  </cols>
  <sheetData>
    <row r="1" spans="1:14">
      <c r="N1" s="193" t="s">
        <v>346</v>
      </c>
    </row>
    <row r="3" spans="1:14" ht="28">
      <c r="A3" s="539" t="s">
        <v>514</v>
      </c>
      <c r="B3" s="539"/>
      <c r="C3" s="539"/>
      <c r="D3" s="539"/>
      <c r="E3" s="539"/>
      <c r="F3" s="539"/>
      <c r="G3" s="539"/>
      <c r="H3" s="539"/>
      <c r="I3" s="539"/>
      <c r="J3" s="539"/>
      <c r="K3" s="539"/>
      <c r="L3" s="539"/>
      <c r="M3" s="539"/>
      <c r="N3" s="539"/>
    </row>
    <row r="5" spans="1:14">
      <c r="K5" s="633" t="s">
        <v>987</v>
      </c>
      <c r="L5" s="634"/>
      <c r="M5" s="634"/>
      <c r="N5" s="634"/>
    </row>
    <row r="7" spans="1:14">
      <c r="B7" s="204" t="str">
        <f>入力シート!C94</f>
        <v>五所川原市</v>
      </c>
      <c r="C7" s="90" t="s">
        <v>515</v>
      </c>
    </row>
    <row r="10" spans="1:14" ht="14.25" customHeight="1">
      <c r="E10" s="90" t="s">
        <v>413</v>
      </c>
      <c r="G10" s="184">
        <f>入力シート!C18</f>
        <v>0</v>
      </c>
      <c r="H10" s="184"/>
      <c r="I10" s="184">
        <f>入力シート!C20</f>
        <v>0</v>
      </c>
      <c r="J10" s="101"/>
    </row>
    <row r="11" spans="1:14" ht="14.25" customHeight="1">
      <c r="G11" s="192"/>
      <c r="H11" s="192"/>
      <c r="I11" s="192"/>
    </row>
    <row r="12" spans="1:14" ht="14.25" customHeight="1">
      <c r="G12" s="192"/>
      <c r="H12" s="192"/>
      <c r="I12" s="192"/>
    </row>
    <row r="13" spans="1:14" ht="14.25" customHeight="1">
      <c r="E13" s="99" t="s">
        <v>516</v>
      </c>
      <c r="G13" s="184">
        <f>入力シート!C32</f>
        <v>0</v>
      </c>
      <c r="H13" s="192"/>
      <c r="I13" s="192"/>
    </row>
    <row r="14" spans="1:14" ht="14.25" customHeight="1">
      <c r="E14" s="99"/>
    </row>
    <row r="15" spans="1:14" ht="14.25" customHeight="1">
      <c r="E15" s="195" t="s">
        <v>173</v>
      </c>
      <c r="G15" s="229"/>
      <c r="H15" s="229"/>
      <c r="I15" s="229"/>
      <c r="J15" s="229"/>
      <c r="K15" s="229"/>
      <c r="L15" s="229"/>
      <c r="M15" s="229"/>
      <c r="N15" s="229"/>
    </row>
    <row r="16" spans="1:14" ht="14.25" customHeight="1">
      <c r="E16" s="195"/>
    </row>
    <row r="17" spans="1:14" ht="14.25" customHeight="1">
      <c r="E17" s="99" t="s">
        <v>517</v>
      </c>
      <c r="G17" s="100">
        <f>入力シート!C36</f>
        <v>0</v>
      </c>
    </row>
    <row r="20" spans="1:14" ht="24" customHeight="1">
      <c r="A20" s="90" t="s">
        <v>518</v>
      </c>
    </row>
    <row r="21" spans="1:14" ht="24" customHeight="1">
      <c r="A21" s="90" t="s">
        <v>519</v>
      </c>
    </row>
    <row r="22" spans="1:14">
      <c r="H22" s="100"/>
    </row>
    <row r="23" spans="1:14" ht="24" customHeight="1">
      <c r="A23" s="544" t="s">
        <v>454</v>
      </c>
      <c r="B23" s="544"/>
      <c r="C23" s="544"/>
      <c r="D23" s="544"/>
      <c r="E23" s="544"/>
      <c r="F23" s="544"/>
      <c r="G23" s="544"/>
      <c r="H23" s="544"/>
      <c r="I23" s="544"/>
      <c r="J23" s="544"/>
      <c r="K23" s="544"/>
      <c r="L23" s="544"/>
      <c r="M23" s="544"/>
      <c r="N23" s="544"/>
    </row>
    <row r="24" spans="1:14" ht="14.25" customHeight="1"/>
    <row r="25" spans="1:14" ht="18" customHeight="1"/>
    <row r="26" spans="1:14" ht="18" customHeight="1">
      <c r="A26" s="126"/>
      <c r="B26" s="122"/>
      <c r="C26" s="123"/>
      <c r="D26" s="122"/>
      <c r="E26" s="122"/>
      <c r="F26" s="122"/>
      <c r="G26" s="122"/>
      <c r="H26" s="127" t="s">
        <v>311</v>
      </c>
      <c r="I26" s="635" t="s">
        <v>521</v>
      </c>
      <c r="J26" s="636"/>
      <c r="K26" s="636"/>
      <c r="L26" s="637"/>
      <c r="M26" s="126" t="s">
        <v>311</v>
      </c>
      <c r="N26" s="123"/>
    </row>
    <row r="27" spans="1:14" ht="18" customHeight="1">
      <c r="A27" s="641" t="s">
        <v>375</v>
      </c>
      <c r="B27" s="535"/>
      <c r="C27" s="642"/>
      <c r="D27" s="646">
        <f>入力シート!C18</f>
        <v>0</v>
      </c>
      <c r="E27" s="647"/>
      <c r="F27" s="647">
        <f>入力シート!C20</f>
        <v>0</v>
      </c>
      <c r="G27" s="647"/>
      <c r="H27" s="128"/>
      <c r="I27" s="90" t="s">
        <v>523</v>
      </c>
      <c r="M27" s="129"/>
      <c r="N27" s="130"/>
    </row>
    <row r="28" spans="1:14" ht="18" customHeight="1">
      <c r="A28" s="131"/>
      <c r="B28" s="110"/>
      <c r="C28" s="132"/>
      <c r="D28" s="110"/>
      <c r="E28" s="110"/>
      <c r="F28" s="110"/>
      <c r="G28" s="110"/>
      <c r="H28" s="133" t="s">
        <v>520</v>
      </c>
      <c r="I28" s="638" t="s">
        <v>522</v>
      </c>
      <c r="J28" s="639"/>
      <c r="K28" s="639"/>
      <c r="L28" s="640"/>
      <c r="M28" s="131" t="s">
        <v>524</v>
      </c>
      <c r="N28" s="132"/>
    </row>
    <row r="29" spans="1:14" ht="36" customHeight="1">
      <c r="A29" s="567" t="s">
        <v>525</v>
      </c>
      <c r="B29" s="568"/>
      <c r="C29" s="569"/>
      <c r="D29" s="232" t="s">
        <v>986</v>
      </c>
      <c r="E29" s="134"/>
      <c r="F29" s="135"/>
      <c r="G29" s="135"/>
      <c r="H29" s="135"/>
      <c r="I29" s="135"/>
      <c r="J29" s="135"/>
      <c r="K29" s="135"/>
      <c r="L29" s="135"/>
      <c r="M29" s="135"/>
      <c r="N29" s="136"/>
    </row>
    <row r="30" spans="1:14" ht="36" customHeight="1">
      <c r="A30" s="651" t="s">
        <v>526</v>
      </c>
      <c r="B30" s="555" t="s">
        <v>527</v>
      </c>
      <c r="C30" s="557"/>
      <c r="D30" s="648"/>
      <c r="E30" s="649"/>
      <c r="F30" s="649"/>
      <c r="G30" s="649"/>
      <c r="H30" s="649"/>
      <c r="I30" s="649"/>
      <c r="J30" s="649"/>
      <c r="K30" s="649"/>
      <c r="L30" s="649"/>
      <c r="M30" s="649"/>
      <c r="N30" s="650"/>
    </row>
    <row r="31" spans="1:14" ht="36" customHeight="1">
      <c r="A31" s="652"/>
      <c r="B31" s="555" t="s">
        <v>528</v>
      </c>
      <c r="C31" s="557"/>
      <c r="D31" s="648"/>
      <c r="E31" s="649"/>
      <c r="F31" s="649"/>
      <c r="G31" s="649"/>
      <c r="H31" s="649"/>
      <c r="I31" s="649"/>
      <c r="J31" s="649"/>
      <c r="K31" s="649"/>
      <c r="L31" s="649"/>
      <c r="M31" s="649"/>
      <c r="N31" s="650"/>
    </row>
    <row r="32" spans="1:14" ht="36" customHeight="1">
      <c r="A32" s="555" t="s">
        <v>529</v>
      </c>
      <c r="B32" s="556"/>
      <c r="C32" s="557"/>
      <c r="D32" s="643"/>
      <c r="E32" s="644"/>
      <c r="F32" s="644"/>
      <c r="G32" s="644"/>
      <c r="H32" s="644"/>
      <c r="I32" s="644"/>
      <c r="J32" s="644"/>
      <c r="K32" s="644"/>
      <c r="L32" s="644"/>
      <c r="M32" s="644"/>
      <c r="N32" s="645"/>
    </row>
    <row r="34" spans="1:14">
      <c r="B34" s="109"/>
      <c r="C34" s="113"/>
      <c r="D34" s="113"/>
    </row>
    <row r="35" spans="1:14">
      <c r="A35" s="351" t="s">
        <v>1211</v>
      </c>
      <c r="B35" s="113"/>
      <c r="C35" s="113"/>
      <c r="D35" s="113"/>
      <c r="E35" s="113"/>
      <c r="F35" s="113"/>
      <c r="G35" s="113"/>
      <c r="H35" s="113"/>
      <c r="I35" s="113"/>
      <c r="J35" s="192"/>
      <c r="K35" s="192"/>
      <c r="L35" s="192"/>
      <c r="M35" s="192"/>
      <c r="N35" s="192"/>
    </row>
    <row r="36" spans="1:14">
      <c r="A36" s="351" t="s">
        <v>1210</v>
      </c>
      <c r="B36" s="113"/>
      <c r="C36" s="113"/>
      <c r="D36" s="113"/>
      <c r="E36" s="113"/>
      <c r="F36" s="113"/>
      <c r="G36" s="113"/>
      <c r="H36" s="113"/>
      <c r="I36" s="113"/>
      <c r="J36" s="192"/>
      <c r="K36" s="192"/>
      <c r="L36" s="192"/>
      <c r="M36" s="192"/>
      <c r="N36" s="192"/>
    </row>
    <row r="37" spans="1:14">
      <c r="A37" s="351" t="s">
        <v>1205</v>
      </c>
      <c r="B37" s="113"/>
      <c r="C37" s="113"/>
      <c r="D37" s="113"/>
      <c r="E37" s="113"/>
      <c r="F37" s="113"/>
      <c r="G37" s="113"/>
      <c r="H37" s="113"/>
      <c r="I37" s="113"/>
      <c r="J37" s="192"/>
      <c r="K37" s="192"/>
      <c r="L37" s="192"/>
      <c r="M37" s="192"/>
      <c r="N37" s="192"/>
    </row>
    <row r="38" spans="1:14">
      <c r="A38" s="351" t="s">
        <v>1206</v>
      </c>
      <c r="B38" s="113"/>
      <c r="C38" s="113"/>
      <c r="D38" s="113"/>
      <c r="E38" s="113"/>
      <c r="F38" s="113"/>
      <c r="G38" s="113"/>
      <c r="H38" s="113"/>
      <c r="I38" s="113"/>
      <c r="J38" s="192"/>
      <c r="K38" s="192"/>
      <c r="L38" s="192"/>
      <c r="M38" s="192"/>
      <c r="N38" s="192"/>
    </row>
    <row r="39" spans="1:14">
      <c r="B39" s="98"/>
      <c r="C39" s="105"/>
      <c r="D39" s="105"/>
      <c r="H39" s="100"/>
    </row>
    <row r="40" spans="1:14">
      <c r="B40" s="98"/>
      <c r="C40" s="105"/>
      <c r="D40" s="105"/>
      <c r="H40" s="100"/>
    </row>
    <row r="41" spans="1:14">
      <c r="B41" s="98"/>
      <c r="C41" s="105"/>
      <c r="D41" s="105"/>
    </row>
    <row r="42" spans="1:14">
      <c r="B42" s="98"/>
      <c r="C42" s="105"/>
      <c r="D42" s="105"/>
      <c r="G42" s="100"/>
    </row>
    <row r="43" spans="1:14">
      <c r="B43" s="98"/>
      <c r="C43" s="105"/>
      <c r="D43" s="105"/>
    </row>
  </sheetData>
  <mergeCells count="16">
    <mergeCell ref="D32:N32"/>
    <mergeCell ref="B31:C31"/>
    <mergeCell ref="D27:E27"/>
    <mergeCell ref="F27:G27"/>
    <mergeCell ref="D30:N30"/>
    <mergeCell ref="D31:N31"/>
    <mergeCell ref="A32:C32"/>
    <mergeCell ref="A30:A31"/>
    <mergeCell ref="B30:C30"/>
    <mergeCell ref="A3:N3"/>
    <mergeCell ref="A23:N23"/>
    <mergeCell ref="K5:N5"/>
    <mergeCell ref="A29:C29"/>
    <mergeCell ref="I26:L26"/>
    <mergeCell ref="I28:L28"/>
    <mergeCell ref="A27:C27"/>
  </mergeCells>
  <phoneticPr fontId="3"/>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A1:O51"/>
  <sheetViews>
    <sheetView showZeros="0" view="pageBreakPreview" zoomScaleNormal="100" zoomScaleSheetLayoutView="100" workbookViewId="0"/>
  </sheetViews>
  <sheetFormatPr defaultColWidth="5.90625" defaultRowHeight="14"/>
  <cols>
    <col min="1" max="2" width="5.90625" style="90"/>
    <col min="3" max="3" width="6.7265625" style="90" customWidth="1"/>
    <col min="4" max="14" width="5.90625" style="90"/>
    <col min="15" max="15" width="10" style="90" customWidth="1"/>
    <col min="16" max="16384" width="5.90625" style="90"/>
  </cols>
  <sheetData>
    <row r="1" spans="1:15">
      <c r="O1" s="97" t="s">
        <v>544</v>
      </c>
    </row>
    <row r="2" spans="1:15">
      <c r="O2" s="97"/>
    </row>
    <row r="3" spans="1:15" ht="28">
      <c r="A3" s="539" t="s">
        <v>536</v>
      </c>
      <c r="B3" s="539"/>
      <c r="C3" s="539"/>
      <c r="D3" s="539"/>
      <c r="E3" s="539"/>
      <c r="F3" s="539"/>
      <c r="G3" s="539"/>
      <c r="H3" s="539"/>
      <c r="I3" s="539"/>
      <c r="J3" s="539"/>
      <c r="K3" s="539"/>
      <c r="L3" s="539"/>
      <c r="M3" s="539"/>
      <c r="N3" s="539"/>
    </row>
    <row r="5" spans="1:15">
      <c r="M5" s="114"/>
      <c r="N5" s="114"/>
      <c r="O5" s="214" t="s">
        <v>987</v>
      </c>
    </row>
    <row r="7" spans="1:15">
      <c r="A7" s="90" t="s">
        <v>469</v>
      </c>
      <c r="O7" s="109"/>
    </row>
    <row r="9" spans="1:15">
      <c r="J9" s="195"/>
      <c r="K9" s="195"/>
      <c r="L9" s="204" t="str">
        <f>入力シート!C1</f>
        <v>令和8年2月8日執行衆議院小選挙区選出議員選挙</v>
      </c>
      <c r="M9" s="184" t="str">
        <f>入力シート!C2</f>
        <v>青森県第１区</v>
      </c>
    </row>
    <row r="11" spans="1:15">
      <c r="H11" s="193" t="s">
        <v>375</v>
      </c>
      <c r="J11" s="102">
        <f>入力シート!C18</f>
        <v>0</v>
      </c>
      <c r="K11" s="100"/>
      <c r="L11" s="100">
        <f>入力シート!C20</f>
        <v>0</v>
      </c>
    </row>
    <row r="13" spans="1:15">
      <c r="A13" s="90" t="s">
        <v>217</v>
      </c>
    </row>
    <row r="14" spans="1:15" ht="14.25" customHeight="1">
      <c r="F14" s="100"/>
    </row>
    <row r="15" spans="1:15" ht="14.25" customHeight="1">
      <c r="A15" s="544" t="s">
        <v>454</v>
      </c>
      <c r="B15" s="544"/>
      <c r="C15" s="544"/>
      <c r="D15" s="544"/>
      <c r="E15" s="544"/>
      <c r="F15" s="544"/>
      <c r="G15" s="544"/>
      <c r="H15" s="544"/>
      <c r="I15" s="544"/>
      <c r="J15" s="544"/>
      <c r="K15" s="544"/>
      <c r="L15" s="544"/>
      <c r="M15" s="544"/>
      <c r="N15" s="544"/>
      <c r="O15" s="544"/>
    </row>
    <row r="16" spans="1:15" ht="14.25" customHeight="1">
      <c r="A16" s="121"/>
      <c r="B16" s="121"/>
      <c r="C16" s="121"/>
      <c r="D16" s="121"/>
      <c r="E16" s="121"/>
      <c r="F16" s="121"/>
      <c r="G16" s="121"/>
      <c r="H16" s="121"/>
      <c r="I16" s="121"/>
      <c r="J16" s="121"/>
      <c r="K16" s="121"/>
      <c r="L16" s="121"/>
      <c r="M16" s="121"/>
      <c r="N16" s="121"/>
    </row>
    <row r="17" spans="1:15" ht="14.25" customHeight="1">
      <c r="A17" s="90" t="s">
        <v>546</v>
      </c>
    </row>
    <row r="18" spans="1:15" ht="14.25" customHeight="1">
      <c r="G18" s="101"/>
    </row>
    <row r="19" spans="1:15" ht="14.25" customHeight="1">
      <c r="A19" s="635" t="s">
        <v>547</v>
      </c>
      <c r="B19" s="636"/>
      <c r="C19" s="637"/>
      <c r="D19" s="682" t="s">
        <v>314</v>
      </c>
      <c r="E19" s="683"/>
      <c r="F19" s="683"/>
      <c r="G19" s="683"/>
      <c r="H19" s="684"/>
      <c r="I19" s="635" t="s">
        <v>549</v>
      </c>
      <c r="J19" s="636"/>
      <c r="K19" s="636"/>
      <c r="L19" s="636"/>
      <c r="M19" s="636"/>
      <c r="N19" s="637"/>
      <c r="O19" s="688" t="s">
        <v>534</v>
      </c>
    </row>
    <row r="20" spans="1:15" ht="14.25" customHeight="1">
      <c r="A20" s="691"/>
      <c r="B20" s="544"/>
      <c r="C20" s="692"/>
      <c r="D20" s="685"/>
      <c r="E20" s="686"/>
      <c r="F20" s="686"/>
      <c r="G20" s="686"/>
      <c r="H20" s="687"/>
      <c r="I20" s="638"/>
      <c r="J20" s="639"/>
      <c r="K20" s="639"/>
      <c r="L20" s="639"/>
      <c r="M20" s="639"/>
      <c r="N20" s="640"/>
      <c r="O20" s="689"/>
    </row>
    <row r="21" spans="1:15" ht="14.25" customHeight="1">
      <c r="A21" s="691"/>
      <c r="B21" s="544"/>
      <c r="C21" s="692"/>
      <c r="D21" s="685"/>
      <c r="E21" s="686"/>
      <c r="F21" s="686"/>
      <c r="G21" s="686"/>
      <c r="H21" s="687"/>
      <c r="I21" s="635" t="s">
        <v>548</v>
      </c>
      <c r="J21" s="636"/>
      <c r="K21" s="637"/>
      <c r="L21" s="693" t="s">
        <v>305</v>
      </c>
      <c r="M21" s="694"/>
      <c r="N21" s="695"/>
      <c r="O21" s="689"/>
    </row>
    <row r="22" spans="1:15" ht="14.25" customHeight="1">
      <c r="A22" s="638"/>
      <c r="B22" s="639"/>
      <c r="C22" s="640"/>
      <c r="D22" s="685"/>
      <c r="E22" s="686"/>
      <c r="F22" s="686"/>
      <c r="G22" s="686"/>
      <c r="H22" s="687"/>
      <c r="I22" s="638"/>
      <c r="J22" s="639"/>
      <c r="K22" s="640"/>
      <c r="L22" s="696"/>
      <c r="M22" s="697"/>
      <c r="N22" s="698"/>
      <c r="O22" s="690"/>
    </row>
    <row r="23" spans="1:15" ht="18.75" customHeight="1">
      <c r="A23" s="129"/>
      <c r="C23" s="130"/>
      <c r="D23" s="712"/>
      <c r="E23" s="713"/>
      <c r="F23" s="713"/>
      <c r="G23" s="713"/>
      <c r="H23" s="714"/>
      <c r="I23" s="712"/>
      <c r="J23" s="713"/>
      <c r="K23" s="714"/>
      <c r="L23" s="721"/>
      <c r="M23" s="722"/>
      <c r="N23" s="723"/>
      <c r="O23" s="688"/>
    </row>
    <row r="24" spans="1:15" ht="18.75" customHeight="1">
      <c r="A24" s="699" t="s">
        <v>988</v>
      </c>
      <c r="B24" s="677"/>
      <c r="C24" s="678"/>
      <c r="D24" s="715"/>
      <c r="E24" s="716"/>
      <c r="F24" s="716"/>
      <c r="G24" s="716"/>
      <c r="H24" s="717"/>
      <c r="I24" s="715"/>
      <c r="J24" s="716"/>
      <c r="K24" s="717"/>
      <c r="L24" s="724"/>
      <c r="M24" s="725"/>
      <c r="N24" s="726"/>
      <c r="O24" s="689"/>
    </row>
    <row r="25" spans="1:15" ht="18.75" customHeight="1">
      <c r="A25" s="131"/>
      <c r="B25" s="110"/>
      <c r="C25" s="132"/>
      <c r="D25" s="718"/>
      <c r="E25" s="719"/>
      <c r="F25" s="719"/>
      <c r="G25" s="719"/>
      <c r="H25" s="720"/>
      <c r="I25" s="718"/>
      <c r="J25" s="719"/>
      <c r="K25" s="720"/>
      <c r="L25" s="727"/>
      <c r="M25" s="728"/>
      <c r="N25" s="729"/>
      <c r="O25" s="690"/>
    </row>
    <row r="27" spans="1:15">
      <c r="A27" s="90" t="s">
        <v>550</v>
      </c>
    </row>
    <row r="28" spans="1:15" ht="14.25" customHeight="1"/>
    <row r="29" spans="1:15" ht="14.25" customHeight="1">
      <c r="A29" s="126"/>
      <c r="B29" s="123" t="s">
        <v>0</v>
      </c>
      <c r="C29" s="635" t="s">
        <v>547</v>
      </c>
      <c r="D29" s="636"/>
      <c r="E29" s="637"/>
      <c r="F29" s="682" t="s">
        <v>314</v>
      </c>
      <c r="G29" s="683"/>
      <c r="H29" s="683"/>
      <c r="I29" s="683"/>
      <c r="J29" s="683"/>
      <c r="K29" s="635" t="s">
        <v>549</v>
      </c>
      <c r="L29" s="636"/>
      <c r="M29" s="636"/>
      <c r="N29" s="637"/>
      <c r="O29" s="637" t="s">
        <v>534</v>
      </c>
    </row>
    <row r="30" spans="1:15" ht="14.25" customHeight="1">
      <c r="A30" s="129"/>
      <c r="B30" s="130"/>
      <c r="C30" s="691"/>
      <c r="D30" s="544"/>
      <c r="E30" s="692"/>
      <c r="F30" s="685"/>
      <c r="G30" s="686"/>
      <c r="H30" s="686"/>
      <c r="I30" s="686"/>
      <c r="J30" s="686"/>
      <c r="K30" s="638"/>
      <c r="L30" s="639"/>
      <c r="M30" s="639"/>
      <c r="N30" s="640"/>
      <c r="O30" s="692"/>
    </row>
    <row r="31" spans="1:15" ht="14.25" customHeight="1">
      <c r="A31" s="129" t="s">
        <v>1</v>
      </c>
      <c r="B31" s="140"/>
      <c r="C31" s="691"/>
      <c r="D31" s="544"/>
      <c r="E31" s="692"/>
      <c r="F31" s="685"/>
      <c r="G31" s="686"/>
      <c r="H31" s="686"/>
      <c r="I31" s="686"/>
      <c r="J31" s="686"/>
      <c r="K31" s="708" t="s">
        <v>551</v>
      </c>
      <c r="L31" s="709"/>
      <c r="M31" s="693" t="s">
        <v>306</v>
      </c>
      <c r="N31" s="695"/>
      <c r="O31" s="692"/>
    </row>
    <row r="32" spans="1:15" ht="14.25" customHeight="1">
      <c r="A32" s="131"/>
      <c r="B32" s="132"/>
      <c r="C32" s="638"/>
      <c r="D32" s="639"/>
      <c r="E32" s="640"/>
      <c r="F32" s="685"/>
      <c r="G32" s="686"/>
      <c r="H32" s="686"/>
      <c r="I32" s="686"/>
      <c r="J32" s="686"/>
      <c r="K32" s="710"/>
      <c r="L32" s="711"/>
      <c r="M32" s="696"/>
      <c r="N32" s="698"/>
      <c r="O32" s="640"/>
    </row>
    <row r="33" spans="1:15" ht="19.5" customHeight="1">
      <c r="A33" s="701" t="s">
        <v>231</v>
      </c>
      <c r="B33" s="702"/>
      <c r="C33" s="673"/>
      <c r="D33" s="674"/>
      <c r="E33" s="675"/>
      <c r="F33" s="700"/>
      <c r="G33" s="659"/>
      <c r="H33" s="659"/>
      <c r="I33" s="659"/>
      <c r="J33" s="660"/>
      <c r="K33" s="700"/>
      <c r="L33" s="660"/>
      <c r="M33" s="667"/>
      <c r="N33" s="668"/>
      <c r="O33" s="705"/>
    </row>
    <row r="34" spans="1:15" ht="19.5" customHeight="1">
      <c r="A34" s="701"/>
      <c r="B34" s="702"/>
      <c r="C34" s="676"/>
      <c r="D34" s="677"/>
      <c r="E34" s="678"/>
      <c r="F34" s="661"/>
      <c r="G34" s="662"/>
      <c r="H34" s="662"/>
      <c r="I34" s="662"/>
      <c r="J34" s="663"/>
      <c r="K34" s="661"/>
      <c r="L34" s="663"/>
      <c r="M34" s="669"/>
      <c r="N34" s="670"/>
      <c r="O34" s="706"/>
    </row>
    <row r="35" spans="1:15" ht="19.5" customHeight="1">
      <c r="A35" s="701"/>
      <c r="B35" s="702"/>
      <c r="C35" s="679"/>
      <c r="D35" s="680"/>
      <c r="E35" s="681"/>
      <c r="F35" s="664"/>
      <c r="G35" s="665"/>
      <c r="H35" s="665"/>
      <c r="I35" s="665"/>
      <c r="J35" s="666"/>
      <c r="K35" s="664"/>
      <c r="L35" s="666"/>
      <c r="M35" s="671"/>
      <c r="N35" s="672"/>
      <c r="O35" s="707"/>
    </row>
    <row r="36" spans="1:15" ht="19.5" customHeight="1">
      <c r="A36" s="656" t="s">
        <v>3</v>
      </c>
      <c r="B36" s="657"/>
      <c r="C36" s="673"/>
      <c r="D36" s="674"/>
      <c r="E36" s="675"/>
      <c r="F36" s="703"/>
      <c r="G36" s="659"/>
      <c r="H36" s="659"/>
      <c r="I36" s="659"/>
      <c r="J36" s="660"/>
      <c r="K36" s="704"/>
      <c r="L36" s="660"/>
      <c r="M36" s="667"/>
      <c r="N36" s="668"/>
      <c r="O36" s="705"/>
    </row>
    <row r="37" spans="1:15" ht="19.5" customHeight="1">
      <c r="A37" s="656"/>
      <c r="B37" s="657"/>
      <c r="C37" s="676"/>
      <c r="D37" s="677"/>
      <c r="E37" s="678"/>
      <c r="F37" s="661"/>
      <c r="G37" s="662"/>
      <c r="H37" s="662"/>
      <c r="I37" s="662"/>
      <c r="J37" s="663"/>
      <c r="K37" s="661"/>
      <c r="L37" s="663"/>
      <c r="M37" s="669"/>
      <c r="N37" s="670"/>
      <c r="O37" s="706"/>
    </row>
    <row r="38" spans="1:15" ht="19.5" customHeight="1">
      <c r="A38" s="656"/>
      <c r="B38" s="657"/>
      <c r="C38" s="679"/>
      <c r="D38" s="680"/>
      <c r="E38" s="681"/>
      <c r="F38" s="664"/>
      <c r="G38" s="665"/>
      <c r="H38" s="665"/>
      <c r="I38" s="665"/>
      <c r="J38" s="666"/>
      <c r="K38" s="664"/>
      <c r="L38" s="666"/>
      <c r="M38" s="671"/>
      <c r="N38" s="672"/>
      <c r="O38" s="707"/>
    </row>
    <row r="39" spans="1:15" ht="19.5" customHeight="1">
      <c r="A39" s="656" t="s">
        <v>4</v>
      </c>
      <c r="B39" s="657"/>
      <c r="C39" s="673"/>
      <c r="D39" s="674"/>
      <c r="E39" s="675"/>
      <c r="F39" s="658"/>
      <c r="G39" s="659"/>
      <c r="H39" s="659"/>
      <c r="I39" s="659"/>
      <c r="J39" s="660"/>
      <c r="K39" s="658"/>
      <c r="L39" s="660"/>
      <c r="M39" s="667"/>
      <c r="N39" s="668"/>
      <c r="O39" s="653"/>
    </row>
    <row r="40" spans="1:15" ht="19.5" customHeight="1">
      <c r="A40" s="656"/>
      <c r="B40" s="657"/>
      <c r="C40" s="676"/>
      <c r="D40" s="677"/>
      <c r="E40" s="678"/>
      <c r="F40" s="661"/>
      <c r="G40" s="662"/>
      <c r="H40" s="662"/>
      <c r="I40" s="662"/>
      <c r="J40" s="663"/>
      <c r="K40" s="661"/>
      <c r="L40" s="663"/>
      <c r="M40" s="669"/>
      <c r="N40" s="670"/>
      <c r="O40" s="654"/>
    </row>
    <row r="41" spans="1:15" ht="19.5" customHeight="1">
      <c r="A41" s="656"/>
      <c r="B41" s="657"/>
      <c r="C41" s="679"/>
      <c r="D41" s="680"/>
      <c r="E41" s="681"/>
      <c r="F41" s="664"/>
      <c r="G41" s="665"/>
      <c r="H41" s="665"/>
      <c r="I41" s="665"/>
      <c r="J41" s="666"/>
      <c r="K41" s="664"/>
      <c r="L41" s="666"/>
      <c r="M41" s="671"/>
      <c r="N41" s="672"/>
      <c r="O41" s="655"/>
    </row>
    <row r="42" spans="1:15" ht="14.25" customHeight="1">
      <c r="B42" s="109"/>
      <c r="C42" s="113"/>
      <c r="D42" s="113"/>
    </row>
    <row r="43" spans="1:15">
      <c r="A43" s="113" t="s">
        <v>5</v>
      </c>
      <c r="B43" s="243"/>
      <c r="C43" s="105"/>
      <c r="D43" s="105"/>
    </row>
    <row r="44" spans="1:15">
      <c r="A44" s="113" t="s">
        <v>1051</v>
      </c>
      <c r="B44" s="243"/>
      <c r="C44" s="105"/>
      <c r="D44" s="105"/>
    </row>
    <row r="45" spans="1:15">
      <c r="A45" s="113" t="s">
        <v>1052</v>
      </c>
      <c r="B45" s="243"/>
      <c r="C45" s="105"/>
      <c r="D45" s="105"/>
    </row>
    <row r="46" spans="1:15">
      <c r="A46" s="113" t="s">
        <v>1053</v>
      </c>
      <c r="B46" s="243"/>
      <c r="C46" s="105"/>
      <c r="D46" s="105"/>
    </row>
    <row r="47" spans="1:15">
      <c r="A47" s="113" t="s">
        <v>1054</v>
      </c>
      <c r="B47" s="243"/>
      <c r="C47" s="105"/>
      <c r="D47" s="105"/>
      <c r="H47" s="100"/>
    </row>
    <row r="48" spans="1:15">
      <c r="A48" s="113" t="s">
        <v>1212</v>
      </c>
      <c r="B48" s="243"/>
      <c r="C48" s="105"/>
      <c r="D48" s="105"/>
      <c r="H48" s="100"/>
    </row>
    <row r="49" spans="1:7">
      <c r="A49" s="113"/>
      <c r="B49" s="243" t="s">
        <v>1055</v>
      </c>
      <c r="C49" s="105"/>
      <c r="D49" s="105"/>
    </row>
    <row r="50" spans="1:7">
      <c r="A50" s="113"/>
      <c r="B50" s="113" t="s">
        <v>1056</v>
      </c>
      <c r="C50" s="105"/>
      <c r="D50" s="105"/>
      <c r="G50" s="100"/>
    </row>
    <row r="51" spans="1:7">
      <c r="B51" s="98"/>
      <c r="C51" s="105"/>
      <c r="D51" s="105"/>
    </row>
  </sheetData>
  <mergeCells count="37">
    <mergeCell ref="O23:O25"/>
    <mergeCell ref="F29:J32"/>
    <mergeCell ref="K31:L32"/>
    <mergeCell ref="I21:K22"/>
    <mergeCell ref="O29:O32"/>
    <mergeCell ref="K29:N30"/>
    <mergeCell ref="D23:H25"/>
    <mergeCell ref="I23:K25"/>
    <mergeCell ref="L23:N25"/>
    <mergeCell ref="O33:O35"/>
    <mergeCell ref="O36:O38"/>
    <mergeCell ref="C36:E38"/>
    <mergeCell ref="C33:E35"/>
    <mergeCell ref="K33:L35"/>
    <mergeCell ref="M33:N35"/>
    <mergeCell ref="A24:C24"/>
    <mergeCell ref="A36:B38"/>
    <mergeCell ref="M31:N32"/>
    <mergeCell ref="F33:J35"/>
    <mergeCell ref="C29:E32"/>
    <mergeCell ref="M36:N38"/>
    <mergeCell ref="A33:B35"/>
    <mergeCell ref="F36:J38"/>
    <mergeCell ref="K36:L38"/>
    <mergeCell ref="A3:N3"/>
    <mergeCell ref="D19:H22"/>
    <mergeCell ref="O19:O22"/>
    <mergeCell ref="A19:C22"/>
    <mergeCell ref="L21:N22"/>
    <mergeCell ref="I19:N20"/>
    <mergeCell ref="A15:O15"/>
    <mergeCell ref="O39:O41"/>
    <mergeCell ref="A39:B41"/>
    <mergeCell ref="F39:J41"/>
    <mergeCell ref="K39:L41"/>
    <mergeCell ref="M39:N41"/>
    <mergeCell ref="C39:E41"/>
  </mergeCells>
  <phoneticPr fontId="3"/>
  <pageMargins left="0.78740157480314965" right="0.19685039370078741" top="0.78740157480314965" bottom="0.78740157480314965" header="0.51181102362204722" footer="0.51181102362204722"/>
  <pageSetup paperSize="9" scale="93" orientation="portrait" blackAndWhite="1" horizontalDpi="200" verticalDpi="200"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O44"/>
  <sheetViews>
    <sheetView showZeros="0" view="pageBreakPreview" topLeftCell="A15" zoomScaleNormal="100" zoomScaleSheetLayoutView="100" workbookViewId="0">
      <selection activeCell="M32" sqref="M32"/>
    </sheetView>
  </sheetViews>
  <sheetFormatPr defaultColWidth="5.90625" defaultRowHeight="14"/>
  <cols>
    <col min="1" max="14" width="5.90625" style="90" customWidth="1"/>
    <col min="15" max="15" width="6.7265625" style="90" customWidth="1"/>
    <col min="16" max="16384" width="5.90625" style="90"/>
  </cols>
  <sheetData>
    <row r="1" spans="1:15">
      <c r="O1" s="97" t="s">
        <v>406</v>
      </c>
    </row>
    <row r="3" spans="1:15" ht="28">
      <c r="A3" s="539" t="s">
        <v>6</v>
      </c>
      <c r="B3" s="539"/>
      <c r="C3" s="539"/>
      <c r="D3" s="539"/>
      <c r="E3" s="539"/>
      <c r="F3" s="539"/>
      <c r="G3" s="539"/>
      <c r="H3" s="539"/>
      <c r="I3" s="539"/>
      <c r="J3" s="539"/>
      <c r="K3" s="539"/>
      <c r="L3" s="539"/>
      <c r="M3" s="539"/>
      <c r="N3" s="539"/>
      <c r="O3" s="539"/>
    </row>
    <row r="5" spans="1:15">
      <c r="A5" s="90" t="s">
        <v>269</v>
      </c>
      <c r="L5" s="141"/>
      <c r="M5" s="141"/>
      <c r="N5" s="141"/>
    </row>
    <row r="6" spans="1:15">
      <c r="L6" s="141"/>
      <c r="M6" s="141"/>
      <c r="N6" s="141"/>
    </row>
    <row r="7" spans="1:15">
      <c r="B7" s="202" t="s">
        <v>989</v>
      </c>
      <c r="C7" s="114"/>
      <c r="D7" s="114"/>
      <c r="E7" s="91"/>
      <c r="F7" s="91"/>
    </row>
    <row r="9" spans="1:15">
      <c r="J9" s="97" t="str">
        <f>入力シート!C1</f>
        <v>令和8年2月8日執行衆議院小選挙区選出議員選挙</v>
      </c>
      <c r="K9" s="184" t="str">
        <f>入力シート!C2</f>
        <v>青森県第１区</v>
      </c>
    </row>
    <row r="11" spans="1:15">
      <c r="H11" s="97" t="s">
        <v>413</v>
      </c>
      <c r="J11" s="102">
        <f>入力シート!C18</f>
        <v>0</v>
      </c>
      <c r="K11" s="100"/>
      <c r="L11" s="100">
        <f>入力シート!C20</f>
        <v>0</v>
      </c>
    </row>
    <row r="12" spans="1:15" ht="14.25" customHeight="1">
      <c r="F12" s="100"/>
    </row>
    <row r="13" spans="1:15" ht="14.25" customHeight="1">
      <c r="A13" s="544" t="s">
        <v>454</v>
      </c>
      <c r="B13" s="544"/>
      <c r="C13" s="544"/>
      <c r="D13" s="544"/>
      <c r="E13" s="544"/>
      <c r="F13" s="544"/>
      <c r="G13" s="544"/>
      <c r="H13" s="544"/>
      <c r="I13" s="544"/>
      <c r="J13" s="544"/>
      <c r="K13" s="544"/>
      <c r="L13" s="544"/>
      <c r="M13" s="544"/>
      <c r="N13" s="544"/>
      <c r="O13" s="544"/>
    </row>
    <row r="14" spans="1:15" ht="14.25" customHeight="1">
      <c r="A14" s="121"/>
      <c r="B14" s="121"/>
      <c r="C14" s="121"/>
      <c r="D14" s="121"/>
      <c r="E14" s="121"/>
      <c r="F14" s="121"/>
      <c r="G14" s="121"/>
      <c r="H14" s="121"/>
      <c r="I14" s="121"/>
      <c r="J14" s="121"/>
      <c r="K14" s="121"/>
      <c r="L14" s="121"/>
      <c r="M14" s="121"/>
      <c r="N14" s="121"/>
    </row>
    <row r="15" spans="1:15" ht="24" customHeight="1">
      <c r="A15" s="752" t="s">
        <v>7</v>
      </c>
      <c r="B15" s="753"/>
      <c r="C15" s="753"/>
      <c r="D15" s="753"/>
      <c r="E15" s="754"/>
      <c r="F15" s="142"/>
      <c r="G15" s="755" t="s">
        <v>303</v>
      </c>
      <c r="H15" s="755"/>
      <c r="I15" s="755"/>
      <c r="J15" s="756"/>
      <c r="K15" s="143"/>
      <c r="L15" s="144"/>
      <c r="M15" s="144"/>
      <c r="N15" s="144"/>
      <c r="O15" s="145"/>
    </row>
    <row r="16" spans="1:15" ht="24" customHeight="1">
      <c r="A16" s="739" t="s">
        <v>9</v>
      </c>
      <c r="B16" s="479"/>
      <c r="C16" s="479"/>
      <c r="D16" s="479"/>
      <c r="E16" s="740"/>
      <c r="F16" s="146" t="s">
        <v>315</v>
      </c>
      <c r="G16" s="757"/>
      <c r="H16" s="757"/>
      <c r="I16" s="757"/>
      <c r="J16" s="758"/>
      <c r="K16" s="741" t="s">
        <v>10</v>
      </c>
      <c r="L16" s="742"/>
      <c r="M16" s="742"/>
      <c r="N16" s="742"/>
      <c r="O16" s="743"/>
    </row>
    <row r="17" spans="1:15" ht="24" customHeight="1">
      <c r="A17" s="749" t="s">
        <v>316</v>
      </c>
      <c r="B17" s="750"/>
      <c r="C17" s="750"/>
      <c r="D17" s="750"/>
      <c r="E17" s="751"/>
      <c r="F17" s="147"/>
      <c r="G17" s="759"/>
      <c r="H17" s="759"/>
      <c r="I17" s="759"/>
      <c r="J17" s="760"/>
      <c r="K17" s="147"/>
      <c r="L17" s="148"/>
      <c r="M17" s="148"/>
      <c r="N17" s="148"/>
      <c r="O17" s="149"/>
    </row>
    <row r="18" spans="1:15" ht="24" customHeight="1">
      <c r="A18" s="752" t="s">
        <v>308</v>
      </c>
      <c r="B18" s="753"/>
      <c r="C18" s="753"/>
      <c r="D18" s="753"/>
      <c r="E18" s="754"/>
      <c r="F18" s="712"/>
      <c r="G18" s="713"/>
      <c r="H18" s="713"/>
      <c r="I18" s="713"/>
      <c r="J18" s="713"/>
      <c r="K18" s="713"/>
      <c r="L18" s="713"/>
      <c r="M18" s="713"/>
      <c r="N18" s="713"/>
      <c r="O18" s="714"/>
    </row>
    <row r="19" spans="1:15" ht="24" customHeight="1">
      <c r="A19" s="739" t="s">
        <v>8</v>
      </c>
      <c r="B19" s="479"/>
      <c r="C19" s="479"/>
      <c r="D19" s="479"/>
      <c r="E19" s="740"/>
      <c r="F19" s="715"/>
      <c r="G19" s="716"/>
      <c r="H19" s="716"/>
      <c r="I19" s="716"/>
      <c r="J19" s="716"/>
      <c r="K19" s="716"/>
      <c r="L19" s="716"/>
      <c r="M19" s="716"/>
      <c r="N19" s="716"/>
      <c r="O19" s="717"/>
    </row>
    <row r="20" spans="1:15" ht="24" customHeight="1">
      <c r="A20" s="749" t="s">
        <v>990</v>
      </c>
      <c r="B20" s="750"/>
      <c r="C20" s="750"/>
      <c r="D20" s="750"/>
      <c r="E20" s="751"/>
      <c r="F20" s="718"/>
      <c r="G20" s="719"/>
      <c r="H20" s="719"/>
      <c r="I20" s="719"/>
      <c r="J20" s="719"/>
      <c r="K20" s="719"/>
      <c r="L20" s="719"/>
      <c r="M20" s="719"/>
      <c r="N20" s="719"/>
      <c r="O20" s="720"/>
    </row>
    <row r="21" spans="1:15" ht="33" customHeight="1">
      <c r="A21" s="730" t="s">
        <v>991</v>
      </c>
      <c r="B21" s="731"/>
      <c r="C21" s="731"/>
      <c r="D21" s="731"/>
      <c r="E21" s="732"/>
      <c r="F21" s="744" t="s">
        <v>11</v>
      </c>
      <c r="G21" s="745"/>
      <c r="H21" s="746"/>
      <c r="I21" s="744" t="s">
        <v>12</v>
      </c>
      <c r="J21" s="745"/>
      <c r="K21" s="745"/>
      <c r="L21" s="746"/>
      <c r="M21" s="744" t="s">
        <v>534</v>
      </c>
      <c r="N21" s="745"/>
      <c r="O21" s="746"/>
    </row>
    <row r="22" spans="1:15" ht="33" customHeight="1">
      <c r="A22" s="733"/>
      <c r="B22" s="734"/>
      <c r="C22" s="734"/>
      <c r="D22" s="734"/>
      <c r="E22" s="735"/>
      <c r="F22" s="736" t="s">
        <v>992</v>
      </c>
      <c r="G22" s="737"/>
      <c r="H22" s="738"/>
      <c r="I22" s="747"/>
      <c r="J22" s="748"/>
      <c r="K22" s="748"/>
      <c r="L22" s="158" t="s">
        <v>2</v>
      </c>
      <c r="M22" s="744"/>
      <c r="N22" s="745"/>
      <c r="O22" s="746"/>
    </row>
    <row r="23" spans="1:15" ht="33" customHeight="1">
      <c r="A23" s="733"/>
      <c r="B23" s="734"/>
      <c r="C23" s="734"/>
      <c r="D23" s="734"/>
      <c r="E23" s="735"/>
      <c r="F23" s="736" t="s">
        <v>992</v>
      </c>
      <c r="G23" s="737"/>
      <c r="H23" s="738"/>
      <c r="I23" s="747"/>
      <c r="J23" s="748"/>
      <c r="K23" s="748"/>
      <c r="L23" s="158" t="s">
        <v>2</v>
      </c>
      <c r="M23" s="744"/>
      <c r="N23" s="745"/>
      <c r="O23" s="746"/>
    </row>
    <row r="24" spans="1:15">
      <c r="A24" s="113"/>
      <c r="B24" s="113"/>
      <c r="C24" s="113"/>
      <c r="D24" s="113"/>
      <c r="E24" s="113"/>
      <c r="F24" s="113"/>
      <c r="G24" s="113"/>
      <c r="H24" s="113"/>
      <c r="I24" s="113"/>
      <c r="J24" s="113"/>
      <c r="K24" s="113"/>
      <c r="L24" s="113"/>
      <c r="M24" s="113"/>
      <c r="N24" s="113"/>
      <c r="O24" s="113"/>
    </row>
    <row r="25" spans="1:15">
      <c r="A25" s="113" t="s">
        <v>270</v>
      </c>
      <c r="B25" s="113"/>
      <c r="C25" s="113"/>
      <c r="D25" s="113"/>
      <c r="E25" s="113"/>
      <c r="F25" s="113"/>
      <c r="G25" s="113"/>
      <c r="H25" s="113"/>
      <c r="I25" s="113"/>
      <c r="J25" s="113"/>
      <c r="K25" s="113"/>
      <c r="L25" s="113"/>
      <c r="M25" s="113"/>
      <c r="N25" s="113"/>
      <c r="O25" s="113"/>
    </row>
    <row r="26" spans="1:15">
      <c r="A26" s="113" t="s">
        <v>317</v>
      </c>
      <c r="B26" s="113"/>
      <c r="C26" s="113"/>
      <c r="D26" s="113"/>
      <c r="E26" s="113"/>
      <c r="F26" s="113"/>
      <c r="G26" s="113"/>
      <c r="H26" s="113"/>
      <c r="I26" s="113"/>
      <c r="J26" s="113"/>
      <c r="K26" s="113"/>
      <c r="L26" s="113"/>
      <c r="M26" s="113"/>
      <c r="N26" s="113"/>
      <c r="O26" s="113"/>
    </row>
    <row r="27" spans="1:15">
      <c r="A27" s="113" t="s">
        <v>318</v>
      </c>
      <c r="B27" s="113"/>
      <c r="C27" s="113"/>
      <c r="D27" s="113"/>
      <c r="E27" s="113"/>
      <c r="F27" s="113"/>
      <c r="G27" s="113"/>
      <c r="H27" s="113"/>
      <c r="I27" s="113"/>
      <c r="J27" s="113"/>
      <c r="K27" s="113"/>
      <c r="L27" s="113"/>
      <c r="M27" s="113"/>
      <c r="N27" s="113"/>
      <c r="O27" s="113"/>
    </row>
    <row r="28" spans="1:15">
      <c r="A28" s="113" t="s">
        <v>319</v>
      </c>
      <c r="B28" s="113"/>
    </row>
    <row r="29" spans="1:15">
      <c r="A29" s="113" t="s">
        <v>320</v>
      </c>
      <c r="B29" s="113"/>
      <c r="C29" s="113"/>
      <c r="D29" s="113"/>
      <c r="E29" s="113"/>
      <c r="F29" s="113"/>
      <c r="G29" s="113"/>
      <c r="H29" s="113"/>
      <c r="I29" s="113"/>
      <c r="J29" s="113"/>
      <c r="K29" s="113"/>
    </row>
    <row r="30" spans="1:15">
      <c r="A30" s="113" t="s">
        <v>13</v>
      </c>
      <c r="B30" s="113"/>
    </row>
    <row r="31" spans="1:15">
      <c r="A31" s="113" t="s">
        <v>14</v>
      </c>
      <c r="B31" s="113"/>
    </row>
    <row r="32" spans="1:15">
      <c r="A32" s="113" t="s">
        <v>1230</v>
      </c>
      <c r="B32" s="113"/>
    </row>
    <row r="33" spans="1:15">
      <c r="A33" s="113" t="s">
        <v>321</v>
      </c>
    </row>
    <row r="34" spans="1:15">
      <c r="A34" s="113" t="s">
        <v>322</v>
      </c>
    </row>
    <row r="35" spans="1:15">
      <c r="A35" s="113" t="s">
        <v>993</v>
      </c>
    </row>
    <row r="36" spans="1:15">
      <c r="A36" s="113" t="s">
        <v>994</v>
      </c>
    </row>
    <row r="37" spans="1:15">
      <c r="A37" s="113" t="s">
        <v>323</v>
      </c>
    </row>
    <row r="38" spans="1:15">
      <c r="A38" s="113" t="s">
        <v>324</v>
      </c>
    </row>
    <row r="39" spans="1:15">
      <c r="A39" s="113" t="s">
        <v>995</v>
      </c>
    </row>
    <row r="40" spans="1:15">
      <c r="A40" s="113" t="s">
        <v>271</v>
      </c>
    </row>
    <row r="41" spans="1:15">
      <c r="A41" s="113" t="s">
        <v>325</v>
      </c>
    </row>
    <row r="42" spans="1:15">
      <c r="A42" s="113" t="s">
        <v>326</v>
      </c>
    </row>
    <row r="43" spans="1:15">
      <c r="A43" s="113" t="s">
        <v>996</v>
      </c>
      <c r="B43" s="113"/>
      <c r="C43" s="113"/>
      <c r="D43" s="113"/>
      <c r="E43" s="113"/>
      <c r="F43" s="113"/>
      <c r="G43" s="113"/>
      <c r="H43" s="113"/>
      <c r="I43" s="113"/>
      <c r="J43" s="113"/>
      <c r="K43" s="113"/>
      <c r="L43" s="113"/>
      <c r="M43" s="113"/>
      <c r="N43" s="113"/>
      <c r="O43" s="113"/>
    </row>
    <row r="44" spans="1:15">
      <c r="A44" s="113" t="s">
        <v>997</v>
      </c>
      <c r="B44" s="113"/>
      <c r="C44" s="113"/>
      <c r="D44" s="113"/>
      <c r="E44" s="113"/>
      <c r="F44" s="113"/>
      <c r="G44" s="113"/>
      <c r="H44" s="113"/>
      <c r="I44" s="113"/>
      <c r="J44" s="113"/>
      <c r="K44" s="113"/>
      <c r="L44" s="113"/>
      <c r="M44" s="113"/>
      <c r="N44" s="113"/>
      <c r="O44" s="113"/>
    </row>
  </sheetData>
  <mergeCells count="23">
    <mergeCell ref="A3:O3"/>
    <mergeCell ref="A17:E17"/>
    <mergeCell ref="A18:E18"/>
    <mergeCell ref="A19:E19"/>
    <mergeCell ref="A20:E20"/>
    <mergeCell ref="G15:J17"/>
    <mergeCell ref="A15:E15"/>
    <mergeCell ref="A21:E21"/>
    <mergeCell ref="A22:E22"/>
    <mergeCell ref="A23:E23"/>
    <mergeCell ref="F22:H22"/>
    <mergeCell ref="A13:O13"/>
    <mergeCell ref="F18:O20"/>
    <mergeCell ref="A16:E16"/>
    <mergeCell ref="K16:O16"/>
    <mergeCell ref="F23:H23"/>
    <mergeCell ref="F21:H21"/>
    <mergeCell ref="I21:L21"/>
    <mergeCell ref="M21:O21"/>
    <mergeCell ref="I22:K22"/>
    <mergeCell ref="I23:K23"/>
    <mergeCell ref="M22:O22"/>
    <mergeCell ref="M23:O23"/>
  </mergeCells>
  <phoneticPr fontId="3"/>
  <pageMargins left="0.98425196850393704" right="0.55118110236220474" top="0.78740157480314965" bottom="0.78740157480314965" header="0.51181102362204722" footer="0.51181102362204722"/>
  <pageSetup paperSize="9" scale="94" orientation="portrait" blackAndWhite="1" horizontalDpi="200" verticalDpi="200"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O55"/>
  <sheetViews>
    <sheetView showZeros="0" view="pageBreakPreview" zoomScaleNormal="100" zoomScaleSheetLayoutView="100" workbookViewId="0"/>
  </sheetViews>
  <sheetFormatPr defaultColWidth="5.90625" defaultRowHeight="14"/>
  <cols>
    <col min="1" max="9" width="5.90625" style="90" customWidth="1"/>
    <col min="10" max="10" width="6.26953125" style="90" customWidth="1"/>
    <col min="11" max="14" width="5.90625" style="90" customWidth="1"/>
    <col min="15" max="15" width="6.7265625" style="90" customWidth="1"/>
    <col min="16" max="16384" width="5.90625" style="90"/>
  </cols>
  <sheetData>
    <row r="1" spans="1:15">
      <c r="O1" s="97" t="s">
        <v>411</v>
      </c>
    </row>
    <row r="3" spans="1:15" ht="28">
      <c r="A3" s="539" t="s">
        <v>16</v>
      </c>
      <c r="B3" s="539"/>
      <c r="C3" s="539"/>
      <c r="D3" s="539"/>
      <c r="E3" s="539"/>
      <c r="F3" s="539"/>
      <c r="G3" s="539"/>
      <c r="H3" s="539"/>
      <c r="I3" s="539"/>
      <c r="J3" s="539"/>
      <c r="K3" s="539"/>
      <c r="L3" s="539"/>
      <c r="M3" s="539"/>
      <c r="N3" s="539"/>
      <c r="O3" s="539"/>
    </row>
    <row r="4" spans="1:15" ht="21" customHeight="1">
      <c r="A4" s="544" t="s">
        <v>17</v>
      </c>
      <c r="B4" s="544"/>
      <c r="C4" s="544"/>
      <c r="D4" s="544"/>
      <c r="E4" s="544"/>
      <c r="F4" s="544"/>
      <c r="G4" s="544"/>
      <c r="H4" s="544"/>
      <c r="I4" s="544"/>
      <c r="J4" s="544"/>
      <c r="K4" s="544"/>
      <c r="L4" s="544"/>
      <c r="M4" s="544"/>
      <c r="N4" s="544"/>
      <c r="O4" s="544"/>
    </row>
    <row r="5" spans="1:15" ht="21" customHeight="1">
      <c r="K5" s="764" t="s">
        <v>986</v>
      </c>
      <c r="L5" s="765"/>
      <c r="M5" s="765"/>
      <c r="N5" s="765"/>
      <c r="O5" s="765"/>
    </row>
    <row r="6" spans="1:15">
      <c r="L6" s="141"/>
      <c r="M6" s="141"/>
      <c r="N6" s="141"/>
    </row>
    <row r="7" spans="1:15" ht="21" customHeight="1">
      <c r="A7" s="90" t="s">
        <v>18</v>
      </c>
      <c r="B7" s="141"/>
      <c r="C7" s="141"/>
      <c r="D7" s="141"/>
    </row>
    <row r="8" spans="1:15">
      <c r="B8" s="141"/>
      <c r="C8" s="141"/>
      <c r="D8" s="141"/>
    </row>
    <row r="9" spans="1:15" ht="21" customHeight="1">
      <c r="B9" s="141"/>
      <c r="C9" s="141"/>
      <c r="D9" s="141"/>
      <c r="E9" s="90" t="s">
        <v>227</v>
      </c>
      <c r="I9" s="716"/>
      <c r="J9" s="716"/>
      <c r="K9" s="716"/>
      <c r="L9" s="716"/>
      <c r="M9" s="716"/>
      <c r="N9" s="716"/>
    </row>
    <row r="10" spans="1:15" ht="21" customHeight="1">
      <c r="B10" s="141"/>
      <c r="C10" s="141"/>
      <c r="D10" s="141"/>
      <c r="E10" s="90" t="s">
        <v>228</v>
      </c>
      <c r="I10" s="716"/>
      <c r="J10" s="716"/>
      <c r="K10" s="716"/>
      <c r="L10" s="716"/>
      <c r="M10" s="716"/>
      <c r="N10" s="716"/>
      <c r="O10" s="97"/>
    </row>
    <row r="11" spans="1:15" ht="21" customHeight="1">
      <c r="B11" s="141"/>
      <c r="C11" s="141"/>
      <c r="D11" s="141"/>
      <c r="E11" s="90" t="s">
        <v>229</v>
      </c>
      <c r="I11" s="716"/>
      <c r="J11" s="716"/>
      <c r="K11" s="716"/>
      <c r="L11" s="716"/>
      <c r="M11" s="716"/>
      <c r="N11" s="716"/>
    </row>
    <row r="12" spans="1:15" ht="21" customHeight="1">
      <c r="B12" s="141"/>
      <c r="C12" s="141"/>
      <c r="D12" s="141"/>
      <c r="E12" s="90" t="s">
        <v>19</v>
      </c>
      <c r="I12" s="766"/>
      <c r="J12" s="766"/>
      <c r="K12" s="766"/>
      <c r="L12" s="766"/>
      <c r="M12" s="766"/>
      <c r="N12" s="766"/>
    </row>
    <row r="13" spans="1:15">
      <c r="B13" s="141"/>
      <c r="C13" s="141"/>
      <c r="D13" s="141"/>
    </row>
    <row r="14" spans="1:15">
      <c r="A14" s="192" t="s">
        <v>597</v>
      </c>
      <c r="B14" s="141"/>
      <c r="C14" s="141"/>
      <c r="D14" s="141"/>
    </row>
    <row r="15" spans="1:15">
      <c r="B15" s="141"/>
      <c r="C15" s="141"/>
      <c r="D15" s="141"/>
    </row>
    <row r="16" spans="1:15">
      <c r="B16" s="141"/>
      <c r="C16" s="141"/>
      <c r="D16" s="141"/>
    </row>
    <row r="17" spans="1:15">
      <c r="A17" s="544" t="s">
        <v>454</v>
      </c>
      <c r="B17" s="544"/>
      <c r="C17" s="544"/>
      <c r="D17" s="544"/>
      <c r="E17" s="544"/>
      <c r="F17" s="544"/>
      <c r="G17" s="544"/>
      <c r="H17" s="544"/>
      <c r="I17" s="544"/>
      <c r="J17" s="544"/>
      <c r="K17" s="544"/>
      <c r="L17" s="544"/>
      <c r="M17" s="544"/>
      <c r="N17" s="544"/>
      <c r="O17" s="544"/>
    </row>
    <row r="18" spans="1:15">
      <c r="B18" s="141"/>
      <c r="C18" s="141"/>
      <c r="D18" s="141"/>
    </row>
    <row r="19" spans="1:15" ht="26.25" customHeight="1">
      <c r="A19" s="90" t="s">
        <v>20</v>
      </c>
      <c r="B19" s="141"/>
      <c r="C19" s="141"/>
      <c r="D19" s="767">
        <f>公営３内訳１!R19</f>
        <v>0</v>
      </c>
      <c r="E19" s="767"/>
      <c r="F19" s="767"/>
      <c r="G19" s="90" t="s">
        <v>2</v>
      </c>
    </row>
    <row r="20" spans="1:15">
      <c r="B20" s="141"/>
      <c r="C20" s="141"/>
      <c r="D20" s="141"/>
    </row>
    <row r="21" spans="1:15" ht="21" customHeight="1">
      <c r="A21" s="90" t="s">
        <v>21</v>
      </c>
      <c r="B21" s="141"/>
      <c r="C21" s="141"/>
      <c r="D21" s="141"/>
    </row>
    <row r="22" spans="1:15" ht="21" customHeight="1">
      <c r="A22" s="90" t="s">
        <v>22</v>
      </c>
      <c r="B22" s="141"/>
      <c r="C22" s="141"/>
      <c r="D22" s="141"/>
    </row>
    <row r="24" spans="1:15" ht="21" customHeight="1">
      <c r="A24" s="150" t="s">
        <v>327</v>
      </c>
      <c r="B24" s="184" t="str">
        <f>入力シート!C1</f>
        <v>令和8年2月8日執行衆議院小選挙区選出議員選挙</v>
      </c>
      <c r="J24" s="195"/>
      <c r="K24" s="191" t="str">
        <f>入力シート!C2</f>
        <v>青森県第１区</v>
      </c>
      <c r="L24" s="195"/>
    </row>
    <row r="26" spans="1:15" ht="21" customHeight="1">
      <c r="A26" s="90" t="s">
        <v>23</v>
      </c>
      <c r="E26" s="102">
        <f>入力シート!C18</f>
        <v>0</v>
      </c>
      <c r="F26" s="100"/>
      <c r="G26" s="100">
        <f>入力シート!C20</f>
        <v>0</v>
      </c>
    </row>
    <row r="27" spans="1:15" ht="14.25" customHeight="1">
      <c r="F27" s="100"/>
    </row>
    <row r="28" spans="1:15" ht="21" customHeight="1">
      <c r="A28" s="90" t="s">
        <v>219</v>
      </c>
      <c r="E28" s="151"/>
      <c r="F28" s="100"/>
      <c r="I28" s="151"/>
    </row>
    <row r="29" spans="1:15" ht="23.25" customHeight="1">
      <c r="B29" s="555" t="s">
        <v>220</v>
      </c>
      <c r="C29" s="556"/>
      <c r="D29" s="557"/>
      <c r="E29" s="769"/>
      <c r="F29" s="770"/>
      <c r="G29" s="770"/>
      <c r="H29" s="771"/>
      <c r="I29" s="555" t="s">
        <v>224</v>
      </c>
      <c r="J29" s="557"/>
      <c r="K29" s="769"/>
      <c r="L29" s="770"/>
      <c r="M29" s="770"/>
      <c r="N29" s="771"/>
    </row>
    <row r="30" spans="1:15" ht="23.25" customHeight="1">
      <c r="B30" s="555" t="s">
        <v>221</v>
      </c>
      <c r="C30" s="556"/>
      <c r="D30" s="557"/>
      <c r="E30" s="761"/>
      <c r="F30" s="762"/>
      <c r="G30" s="762"/>
      <c r="H30" s="763"/>
      <c r="I30" s="555" t="s">
        <v>225</v>
      </c>
      <c r="J30" s="557"/>
      <c r="K30" s="761"/>
      <c r="L30" s="762"/>
      <c r="M30" s="762"/>
      <c r="N30" s="763"/>
    </row>
    <row r="31" spans="1:15" ht="23.25" customHeight="1">
      <c r="B31" s="555" t="s">
        <v>222</v>
      </c>
      <c r="C31" s="556"/>
      <c r="D31" s="557"/>
      <c r="E31" s="769"/>
      <c r="F31" s="770"/>
      <c r="G31" s="770"/>
      <c r="H31" s="771"/>
      <c r="I31" s="555" t="s">
        <v>226</v>
      </c>
      <c r="J31" s="557"/>
      <c r="K31" s="761"/>
      <c r="L31" s="762"/>
      <c r="M31" s="762"/>
      <c r="N31" s="763"/>
    </row>
    <row r="32" spans="1:15" ht="23.25" customHeight="1">
      <c r="B32" s="567" t="s">
        <v>328</v>
      </c>
      <c r="C32" s="568"/>
      <c r="D32" s="569"/>
      <c r="E32" s="772"/>
      <c r="F32" s="773"/>
      <c r="G32" s="773"/>
      <c r="H32" s="773"/>
      <c r="I32" s="773"/>
      <c r="J32" s="773"/>
      <c r="K32" s="773"/>
      <c r="L32" s="773"/>
      <c r="M32" s="773"/>
      <c r="N32" s="774"/>
    </row>
    <row r="33" spans="1:15" ht="23.25" customHeight="1">
      <c r="B33" s="775" t="s">
        <v>223</v>
      </c>
      <c r="C33" s="776"/>
      <c r="D33" s="777"/>
      <c r="E33" s="778"/>
      <c r="F33" s="779"/>
      <c r="G33" s="779"/>
      <c r="H33" s="779"/>
      <c r="I33" s="779"/>
      <c r="J33" s="779"/>
      <c r="K33" s="779"/>
      <c r="L33" s="779"/>
      <c r="M33" s="779"/>
      <c r="N33" s="780"/>
    </row>
    <row r="34" spans="1:15" ht="23.25" customHeight="1">
      <c r="E34" s="151"/>
      <c r="F34" s="100"/>
    </row>
    <row r="35" spans="1:15" ht="14.25" customHeight="1">
      <c r="A35" s="113" t="s">
        <v>1057</v>
      </c>
      <c r="B35" s="113"/>
      <c r="F35" s="100"/>
    </row>
    <row r="36" spans="1:15" ht="14.25" customHeight="1">
      <c r="A36" s="113" t="s">
        <v>1058</v>
      </c>
      <c r="B36" s="113"/>
      <c r="F36" s="100"/>
    </row>
    <row r="37" spans="1:15" ht="14.25" customHeight="1">
      <c r="A37" s="113" t="s">
        <v>1059</v>
      </c>
      <c r="B37" s="162"/>
      <c r="F37" s="100"/>
    </row>
    <row r="38" spans="1:15" ht="14.25" customHeight="1">
      <c r="A38" s="113" t="s">
        <v>1060</v>
      </c>
      <c r="B38" s="113"/>
      <c r="C38" s="121"/>
      <c r="D38" s="121"/>
      <c r="E38" s="121"/>
      <c r="F38" s="121"/>
      <c r="G38" s="121"/>
      <c r="H38" s="121"/>
      <c r="I38" s="121"/>
      <c r="J38" s="121"/>
      <c r="K38" s="121"/>
      <c r="L38" s="121"/>
      <c r="M38" s="121"/>
      <c r="N38" s="121"/>
      <c r="O38" s="121"/>
    </row>
    <row r="39" spans="1:15" ht="14.25" customHeight="1">
      <c r="A39" s="113" t="s">
        <v>1061</v>
      </c>
      <c r="B39" s="113"/>
    </row>
    <row r="40" spans="1:15">
      <c r="A40" s="113" t="s">
        <v>1062</v>
      </c>
      <c r="B40" s="113"/>
    </row>
    <row r="41" spans="1:15">
      <c r="A41" s="113" t="s">
        <v>24</v>
      </c>
      <c r="B41" s="113"/>
    </row>
    <row r="42" spans="1:15">
      <c r="A42" s="113" t="s">
        <v>1063</v>
      </c>
      <c r="B42" s="113"/>
    </row>
    <row r="43" spans="1:15">
      <c r="A43" s="113" t="s">
        <v>1064</v>
      </c>
      <c r="B43" s="113"/>
    </row>
    <row r="44" spans="1:15">
      <c r="A44" s="113" t="s">
        <v>1065</v>
      </c>
      <c r="B44" s="113"/>
    </row>
    <row r="45" spans="1:15">
      <c r="A45" s="113"/>
      <c r="B45" s="113" t="s">
        <v>1066</v>
      </c>
    </row>
    <row r="46" spans="1:15">
      <c r="A46" s="113"/>
      <c r="B46" s="113" t="s">
        <v>1067</v>
      </c>
    </row>
    <row r="47" spans="1:15">
      <c r="A47" s="113"/>
      <c r="B47" s="113" t="s">
        <v>1068</v>
      </c>
    </row>
    <row r="48" spans="1:15">
      <c r="A48" s="192"/>
    </row>
    <row r="49" spans="1:9">
      <c r="A49" s="192"/>
    </row>
    <row r="53" spans="1:9">
      <c r="H53" s="768"/>
      <c r="I53" s="768"/>
    </row>
    <row r="55" spans="1:9">
      <c r="H55" s="768"/>
      <c r="I55" s="768"/>
    </row>
  </sheetData>
  <mergeCells count="25">
    <mergeCell ref="H55:I55"/>
    <mergeCell ref="H53:I53"/>
    <mergeCell ref="E29:H29"/>
    <mergeCell ref="B31:D31"/>
    <mergeCell ref="B32:D32"/>
    <mergeCell ref="E32:N32"/>
    <mergeCell ref="B33:D33"/>
    <mergeCell ref="E33:N33"/>
    <mergeCell ref="B30:D30"/>
    <mergeCell ref="B29:D29"/>
    <mergeCell ref="E31:H31"/>
    <mergeCell ref="I29:J29"/>
    <mergeCell ref="K29:N29"/>
    <mergeCell ref="E30:H30"/>
    <mergeCell ref="I30:J30"/>
    <mergeCell ref="K30:N30"/>
    <mergeCell ref="I31:J31"/>
    <mergeCell ref="K31:N31"/>
    <mergeCell ref="A3:O3"/>
    <mergeCell ref="A4:O4"/>
    <mergeCell ref="A17:O17"/>
    <mergeCell ref="K5:O5"/>
    <mergeCell ref="I12:N12"/>
    <mergeCell ref="I9:N11"/>
    <mergeCell ref="D19:F19"/>
  </mergeCells>
  <phoneticPr fontId="3"/>
  <pageMargins left="0.78740157480314965" right="0.35433070866141736" top="0.59055118110236227" bottom="0.59055118110236227" header="0.51181102362204722" footer="0.51181102362204722"/>
  <pageSetup paperSize="9" scale="98" orientation="portrait" blackAndWhite="1" horizontalDpi="200" verticalDpi="20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T21"/>
  <sheetViews>
    <sheetView showZeros="0" view="pageBreakPreview" topLeftCell="A4" zoomScaleNormal="100" zoomScaleSheetLayoutView="100" workbookViewId="0">
      <selection activeCell="R19" sqref="R19"/>
    </sheetView>
  </sheetViews>
  <sheetFormatPr defaultColWidth="5.90625" defaultRowHeight="13"/>
  <cols>
    <col min="1" max="3" width="5.90625" customWidth="1"/>
    <col min="4" max="4" width="3.453125" bestFit="1" customWidth="1"/>
    <col min="5" max="5" width="7.453125" bestFit="1" customWidth="1"/>
    <col min="6" max="6" width="5.6328125" customWidth="1"/>
    <col min="7" max="7" width="3.453125" bestFit="1" customWidth="1"/>
    <col min="8" max="8" width="3.7265625" customWidth="1"/>
    <col min="9" max="10" width="4.08984375" customWidth="1"/>
    <col min="11" max="11" width="9.36328125" customWidth="1"/>
    <col min="12" max="12" width="3.453125" customWidth="1"/>
    <col min="13" max="14" width="3.7265625" customWidth="1"/>
    <col min="15" max="15" width="3.453125" customWidth="1"/>
    <col min="16" max="17" width="4.08984375" customWidth="1"/>
    <col min="18" max="18" width="8.6328125" bestFit="1" customWidth="1"/>
    <col min="19" max="19" width="3.453125" bestFit="1" customWidth="1"/>
    <col min="20" max="20" width="8" customWidth="1"/>
    <col min="24" max="24" width="8.453125" bestFit="1" customWidth="1"/>
  </cols>
  <sheetData>
    <row r="1" spans="1:20" ht="14">
      <c r="A1" s="1"/>
      <c r="B1" s="1"/>
      <c r="C1" s="1"/>
      <c r="D1" s="1"/>
      <c r="E1" s="1"/>
      <c r="F1" s="1"/>
      <c r="G1" s="1"/>
      <c r="H1" s="1"/>
      <c r="I1" s="1"/>
      <c r="J1" s="1"/>
      <c r="K1" s="1"/>
      <c r="L1" s="1"/>
      <c r="M1" s="1"/>
      <c r="N1" s="1"/>
      <c r="O1" s="1"/>
      <c r="P1" s="1"/>
      <c r="Q1" s="1"/>
      <c r="R1" s="1"/>
      <c r="S1" s="1"/>
      <c r="T1" s="2" t="s">
        <v>998</v>
      </c>
    </row>
    <row r="2" spans="1:20" ht="39" customHeight="1">
      <c r="A2" s="792" t="s">
        <v>25</v>
      </c>
      <c r="B2" s="792"/>
      <c r="C2" s="792"/>
      <c r="D2" s="792"/>
      <c r="E2" s="792"/>
      <c r="F2" s="792"/>
      <c r="G2" s="792"/>
      <c r="H2" s="792"/>
      <c r="I2" s="792"/>
      <c r="J2" s="792"/>
      <c r="K2" s="792"/>
      <c r="L2" s="792"/>
      <c r="M2" s="792"/>
      <c r="N2" s="792"/>
      <c r="O2" s="792"/>
      <c r="P2" s="792"/>
      <c r="Q2" s="792"/>
      <c r="R2" s="792"/>
      <c r="S2" s="792"/>
      <c r="T2" s="792"/>
    </row>
    <row r="3" spans="1:20" ht="14">
      <c r="A3" s="793" t="s">
        <v>26</v>
      </c>
      <c r="B3" s="793"/>
      <c r="C3" s="793"/>
      <c r="D3" s="793"/>
      <c r="E3" s="793"/>
      <c r="F3" s="793"/>
      <c r="G3" s="793"/>
      <c r="H3" s="793"/>
      <c r="I3" s="793"/>
      <c r="J3" s="793"/>
      <c r="K3" s="793"/>
      <c r="L3" s="793"/>
      <c r="M3" s="793"/>
      <c r="N3" s="793"/>
      <c r="O3" s="793"/>
      <c r="P3" s="793"/>
      <c r="Q3" s="793"/>
      <c r="R3" s="793"/>
      <c r="S3" s="793"/>
      <c r="T3" s="793"/>
    </row>
    <row r="4" spans="1:20" ht="14">
      <c r="A4" s="1"/>
      <c r="B4" s="1"/>
      <c r="C4" s="1"/>
      <c r="D4" s="1"/>
      <c r="E4" s="1"/>
      <c r="F4" s="1"/>
      <c r="G4" s="1"/>
      <c r="H4" s="1"/>
      <c r="I4" s="1"/>
      <c r="J4" s="1"/>
      <c r="K4" s="1"/>
      <c r="L4" s="1"/>
      <c r="M4" s="1"/>
      <c r="N4" s="1"/>
      <c r="O4" s="1"/>
      <c r="P4" s="1"/>
      <c r="Q4" s="1"/>
      <c r="R4" s="1"/>
      <c r="S4" s="1"/>
      <c r="T4" s="1"/>
    </row>
    <row r="5" spans="1:20" ht="39" customHeight="1">
      <c r="A5" s="794" t="s">
        <v>27</v>
      </c>
      <c r="B5" s="795"/>
      <c r="C5" s="796"/>
      <c r="D5" s="784" t="s">
        <v>31</v>
      </c>
      <c r="E5" s="785"/>
      <c r="F5" s="785"/>
      <c r="G5" s="785"/>
      <c r="H5" s="785"/>
      <c r="I5" s="785"/>
      <c r="J5" s="786"/>
      <c r="K5" s="784" t="s">
        <v>28</v>
      </c>
      <c r="L5" s="785"/>
      <c r="M5" s="785"/>
      <c r="N5" s="785"/>
      <c r="O5" s="785"/>
      <c r="P5" s="785"/>
      <c r="Q5" s="786"/>
      <c r="R5" s="794" t="s">
        <v>29</v>
      </c>
      <c r="S5" s="797"/>
      <c r="T5" s="64" t="s">
        <v>534</v>
      </c>
    </row>
    <row r="6" spans="1:20">
      <c r="A6" s="57"/>
      <c r="B6" s="58"/>
      <c r="C6" s="59"/>
      <c r="D6" s="57"/>
      <c r="E6" s="25" t="s">
        <v>2</v>
      </c>
      <c r="F6" s="58"/>
      <c r="G6" s="63" t="s">
        <v>283</v>
      </c>
      <c r="H6" s="58"/>
      <c r="J6" s="24" t="s">
        <v>2</v>
      </c>
      <c r="K6" s="25"/>
      <c r="L6" s="25" t="s">
        <v>2</v>
      </c>
      <c r="M6" s="58"/>
      <c r="N6" s="63" t="s">
        <v>283</v>
      </c>
      <c r="O6" s="58"/>
      <c r="P6" s="63"/>
      <c r="Q6" s="63" t="s">
        <v>2</v>
      </c>
      <c r="R6" s="57"/>
      <c r="S6" s="59"/>
      <c r="T6" s="64"/>
    </row>
    <row r="7" spans="1:20" ht="23.25" customHeight="1">
      <c r="A7" s="798" t="s">
        <v>999</v>
      </c>
      <c r="B7" s="799"/>
      <c r="C7" s="800"/>
      <c r="D7" s="9" t="s">
        <v>30</v>
      </c>
      <c r="E7" s="66"/>
      <c r="F7" s="27" t="s">
        <v>282</v>
      </c>
      <c r="G7" s="10">
        <v>1</v>
      </c>
      <c r="H7" s="27" t="s">
        <v>284</v>
      </c>
      <c r="I7" s="787">
        <f>E7*G7</f>
        <v>0</v>
      </c>
      <c r="J7" s="788"/>
      <c r="K7" s="789">
        <v>64500</v>
      </c>
      <c r="L7" s="790"/>
      <c r="M7" s="26" t="s">
        <v>285</v>
      </c>
      <c r="N7" s="10">
        <v>1</v>
      </c>
      <c r="O7" s="27" t="s">
        <v>284</v>
      </c>
      <c r="P7" s="787">
        <f>K7*N7</f>
        <v>64500</v>
      </c>
      <c r="Q7" s="788"/>
      <c r="R7" s="67">
        <f>IF(((I7)&gt;=(P7)),P7,I7)</f>
        <v>0</v>
      </c>
      <c r="S7" s="11" t="s">
        <v>2</v>
      </c>
      <c r="T7" s="23"/>
    </row>
    <row r="8" spans="1:20" ht="36.75" customHeight="1">
      <c r="A8" s="801" t="s">
        <v>999</v>
      </c>
      <c r="B8" s="802"/>
      <c r="C8" s="803"/>
      <c r="D8" s="12" t="s">
        <v>30</v>
      </c>
      <c r="E8" s="18"/>
      <c r="F8" s="8" t="s">
        <v>282</v>
      </c>
      <c r="G8" s="13">
        <v>1</v>
      </c>
      <c r="H8" s="8" t="s">
        <v>284</v>
      </c>
      <c r="I8" s="787">
        <f>E8*G8</f>
        <v>0</v>
      </c>
      <c r="J8" s="788"/>
      <c r="K8" s="789">
        <v>64500</v>
      </c>
      <c r="L8" s="790"/>
      <c r="M8" s="60" t="s">
        <v>285</v>
      </c>
      <c r="N8" s="13">
        <v>1</v>
      </c>
      <c r="O8" s="8" t="s">
        <v>284</v>
      </c>
      <c r="P8" s="787">
        <f>K8*N8</f>
        <v>64500</v>
      </c>
      <c r="Q8" s="788"/>
      <c r="R8" s="67">
        <f>IF(((I8)&gt;=(P8)),P8,I8)</f>
        <v>0</v>
      </c>
      <c r="S8" s="14" t="s">
        <v>2</v>
      </c>
      <c r="T8" s="15"/>
    </row>
    <row r="9" spans="1:20" ht="36.75" customHeight="1">
      <c r="A9" s="801" t="s">
        <v>999</v>
      </c>
      <c r="B9" s="802"/>
      <c r="C9" s="803"/>
      <c r="D9" s="12" t="s">
        <v>30</v>
      </c>
      <c r="E9" s="18"/>
      <c r="F9" s="8" t="s">
        <v>282</v>
      </c>
      <c r="G9" s="13">
        <v>1</v>
      </c>
      <c r="H9" s="8" t="s">
        <v>284</v>
      </c>
      <c r="I9" s="787">
        <f>E9*G9</f>
        <v>0</v>
      </c>
      <c r="J9" s="788"/>
      <c r="K9" s="789">
        <v>64500</v>
      </c>
      <c r="L9" s="790"/>
      <c r="M9" s="60" t="s">
        <v>285</v>
      </c>
      <c r="N9" s="13">
        <v>1</v>
      </c>
      <c r="O9" s="8" t="s">
        <v>284</v>
      </c>
      <c r="P9" s="787">
        <f>K9*N9</f>
        <v>64500</v>
      </c>
      <c r="Q9" s="788"/>
      <c r="R9" s="67">
        <f>IF(((I9)&gt;=(P9)),P9,I9)</f>
        <v>0</v>
      </c>
      <c r="S9" s="14" t="s">
        <v>2</v>
      </c>
      <c r="T9" s="15"/>
    </row>
    <row r="10" spans="1:20" ht="36.75" customHeight="1">
      <c r="A10" s="801" t="s">
        <v>999</v>
      </c>
      <c r="B10" s="802"/>
      <c r="C10" s="803"/>
      <c r="D10" s="12" t="s">
        <v>430</v>
      </c>
      <c r="E10" s="18"/>
      <c r="F10" s="8" t="s">
        <v>282</v>
      </c>
      <c r="G10" s="13">
        <v>1</v>
      </c>
      <c r="H10" s="8" t="s">
        <v>284</v>
      </c>
      <c r="I10" s="787">
        <f t="shared" ref="I10:I17" si="0">E10*G10</f>
        <v>0</v>
      </c>
      <c r="J10" s="788"/>
      <c r="K10" s="789">
        <v>64500</v>
      </c>
      <c r="L10" s="790"/>
      <c r="M10" s="60" t="s">
        <v>285</v>
      </c>
      <c r="N10" s="13">
        <v>1</v>
      </c>
      <c r="O10" s="8" t="s">
        <v>284</v>
      </c>
      <c r="P10" s="787">
        <f t="shared" ref="P10:P17" si="1">K10*N10</f>
        <v>64500</v>
      </c>
      <c r="Q10" s="788"/>
      <c r="R10" s="67">
        <f t="shared" ref="R10:R17" si="2">IF(((I10)&gt;=(P10)),P10,I10)</f>
        <v>0</v>
      </c>
      <c r="S10" s="14" t="s">
        <v>2</v>
      </c>
      <c r="T10" s="15"/>
    </row>
    <row r="11" spans="1:20" ht="36.75" customHeight="1">
      <c r="A11" s="801" t="s">
        <v>999</v>
      </c>
      <c r="B11" s="802"/>
      <c r="C11" s="803"/>
      <c r="D11" s="12" t="s">
        <v>430</v>
      </c>
      <c r="E11" s="18"/>
      <c r="F11" s="8" t="s">
        <v>282</v>
      </c>
      <c r="G11" s="13">
        <v>1</v>
      </c>
      <c r="H11" s="8" t="s">
        <v>284</v>
      </c>
      <c r="I11" s="787">
        <f t="shared" si="0"/>
        <v>0</v>
      </c>
      <c r="J11" s="788"/>
      <c r="K11" s="789">
        <v>64500</v>
      </c>
      <c r="L11" s="790"/>
      <c r="M11" s="60" t="s">
        <v>285</v>
      </c>
      <c r="N11" s="13">
        <v>1</v>
      </c>
      <c r="O11" s="8" t="s">
        <v>284</v>
      </c>
      <c r="P11" s="787">
        <f t="shared" si="1"/>
        <v>64500</v>
      </c>
      <c r="Q11" s="788"/>
      <c r="R11" s="67">
        <f t="shared" si="2"/>
        <v>0</v>
      </c>
      <c r="S11" s="14" t="s">
        <v>2</v>
      </c>
      <c r="T11" s="15"/>
    </row>
    <row r="12" spans="1:20" ht="36.75" customHeight="1">
      <c r="A12" s="801" t="s">
        <v>999</v>
      </c>
      <c r="B12" s="802"/>
      <c r="C12" s="803"/>
      <c r="D12" s="12" t="s">
        <v>430</v>
      </c>
      <c r="E12" s="18"/>
      <c r="F12" s="8" t="s">
        <v>282</v>
      </c>
      <c r="G12" s="13">
        <v>1</v>
      </c>
      <c r="H12" s="8" t="s">
        <v>284</v>
      </c>
      <c r="I12" s="787">
        <f t="shared" si="0"/>
        <v>0</v>
      </c>
      <c r="J12" s="788"/>
      <c r="K12" s="789">
        <v>64500</v>
      </c>
      <c r="L12" s="790"/>
      <c r="M12" s="60" t="s">
        <v>285</v>
      </c>
      <c r="N12" s="13">
        <v>1</v>
      </c>
      <c r="O12" s="8" t="s">
        <v>284</v>
      </c>
      <c r="P12" s="787">
        <f t="shared" si="1"/>
        <v>64500</v>
      </c>
      <c r="Q12" s="788"/>
      <c r="R12" s="67">
        <f t="shared" si="2"/>
        <v>0</v>
      </c>
      <c r="S12" s="14" t="s">
        <v>2</v>
      </c>
      <c r="T12" s="15"/>
    </row>
    <row r="13" spans="1:20" ht="36.75" customHeight="1">
      <c r="A13" s="801" t="s">
        <v>999</v>
      </c>
      <c r="B13" s="802"/>
      <c r="C13" s="803"/>
      <c r="D13" s="12" t="s">
        <v>430</v>
      </c>
      <c r="E13" s="18"/>
      <c r="F13" s="8" t="s">
        <v>282</v>
      </c>
      <c r="G13" s="13">
        <v>1</v>
      </c>
      <c r="H13" s="8" t="s">
        <v>284</v>
      </c>
      <c r="I13" s="787">
        <f t="shared" si="0"/>
        <v>0</v>
      </c>
      <c r="J13" s="788"/>
      <c r="K13" s="789">
        <v>64500</v>
      </c>
      <c r="L13" s="790"/>
      <c r="M13" s="60" t="s">
        <v>285</v>
      </c>
      <c r="N13" s="13">
        <v>1</v>
      </c>
      <c r="O13" s="8" t="s">
        <v>284</v>
      </c>
      <c r="P13" s="787">
        <f t="shared" si="1"/>
        <v>64500</v>
      </c>
      <c r="Q13" s="788"/>
      <c r="R13" s="67">
        <f t="shared" si="2"/>
        <v>0</v>
      </c>
      <c r="S13" s="14" t="s">
        <v>2</v>
      </c>
      <c r="T13" s="15"/>
    </row>
    <row r="14" spans="1:20" ht="36.75" customHeight="1">
      <c r="A14" s="801" t="s">
        <v>999</v>
      </c>
      <c r="B14" s="802"/>
      <c r="C14" s="803"/>
      <c r="D14" s="12" t="s">
        <v>430</v>
      </c>
      <c r="E14" s="18"/>
      <c r="F14" s="8" t="s">
        <v>282</v>
      </c>
      <c r="G14" s="13">
        <v>1</v>
      </c>
      <c r="H14" s="8" t="s">
        <v>284</v>
      </c>
      <c r="I14" s="787">
        <f t="shared" si="0"/>
        <v>0</v>
      </c>
      <c r="J14" s="788"/>
      <c r="K14" s="789">
        <v>64500</v>
      </c>
      <c r="L14" s="790"/>
      <c r="M14" s="60" t="s">
        <v>285</v>
      </c>
      <c r="N14" s="13">
        <v>1</v>
      </c>
      <c r="O14" s="8" t="s">
        <v>284</v>
      </c>
      <c r="P14" s="787">
        <f t="shared" si="1"/>
        <v>64500</v>
      </c>
      <c r="Q14" s="788"/>
      <c r="R14" s="67">
        <f t="shared" si="2"/>
        <v>0</v>
      </c>
      <c r="S14" s="14" t="s">
        <v>2</v>
      </c>
      <c r="T14" s="15"/>
    </row>
    <row r="15" spans="1:20" ht="36.75" customHeight="1">
      <c r="A15" s="801" t="s">
        <v>999</v>
      </c>
      <c r="B15" s="802"/>
      <c r="C15" s="803"/>
      <c r="D15" s="12" t="s">
        <v>430</v>
      </c>
      <c r="E15" s="18"/>
      <c r="F15" s="8" t="s">
        <v>282</v>
      </c>
      <c r="G15" s="13">
        <v>1</v>
      </c>
      <c r="H15" s="8" t="s">
        <v>284</v>
      </c>
      <c r="I15" s="787">
        <f t="shared" si="0"/>
        <v>0</v>
      </c>
      <c r="J15" s="788"/>
      <c r="K15" s="789">
        <v>64500</v>
      </c>
      <c r="L15" s="790"/>
      <c r="M15" s="60" t="s">
        <v>285</v>
      </c>
      <c r="N15" s="13">
        <v>1</v>
      </c>
      <c r="O15" s="8" t="s">
        <v>284</v>
      </c>
      <c r="P15" s="787">
        <f t="shared" si="1"/>
        <v>64500</v>
      </c>
      <c r="Q15" s="788"/>
      <c r="R15" s="67">
        <f t="shared" si="2"/>
        <v>0</v>
      </c>
      <c r="S15" s="14" t="s">
        <v>2</v>
      </c>
      <c r="T15" s="15"/>
    </row>
    <row r="16" spans="1:20" ht="36.75" customHeight="1">
      <c r="A16" s="801" t="s">
        <v>999</v>
      </c>
      <c r="B16" s="802"/>
      <c r="C16" s="803"/>
      <c r="D16" s="12" t="s">
        <v>430</v>
      </c>
      <c r="E16" s="18"/>
      <c r="F16" s="8" t="s">
        <v>282</v>
      </c>
      <c r="G16" s="13">
        <v>1</v>
      </c>
      <c r="H16" s="8" t="s">
        <v>284</v>
      </c>
      <c r="I16" s="787">
        <f t="shared" si="0"/>
        <v>0</v>
      </c>
      <c r="J16" s="788"/>
      <c r="K16" s="789">
        <v>64500</v>
      </c>
      <c r="L16" s="790"/>
      <c r="M16" s="60" t="s">
        <v>285</v>
      </c>
      <c r="N16" s="13">
        <v>1</v>
      </c>
      <c r="O16" s="8" t="s">
        <v>284</v>
      </c>
      <c r="P16" s="787">
        <f t="shared" si="1"/>
        <v>64500</v>
      </c>
      <c r="Q16" s="788"/>
      <c r="R16" s="67">
        <f t="shared" si="2"/>
        <v>0</v>
      </c>
      <c r="S16" s="14" t="s">
        <v>2</v>
      </c>
      <c r="T16" s="15"/>
    </row>
    <row r="17" spans="1:20" ht="36.75" customHeight="1">
      <c r="A17" s="801" t="s">
        <v>999</v>
      </c>
      <c r="B17" s="802"/>
      <c r="C17" s="803"/>
      <c r="D17" s="12" t="s">
        <v>430</v>
      </c>
      <c r="E17" s="18"/>
      <c r="F17" s="8" t="s">
        <v>282</v>
      </c>
      <c r="G17" s="13">
        <v>1</v>
      </c>
      <c r="H17" s="8" t="s">
        <v>284</v>
      </c>
      <c r="I17" s="787">
        <f t="shared" si="0"/>
        <v>0</v>
      </c>
      <c r="J17" s="788"/>
      <c r="K17" s="789">
        <v>64500</v>
      </c>
      <c r="L17" s="790"/>
      <c r="M17" s="60" t="s">
        <v>285</v>
      </c>
      <c r="N17" s="13">
        <v>1</v>
      </c>
      <c r="O17" s="8" t="s">
        <v>284</v>
      </c>
      <c r="P17" s="787">
        <f t="shared" si="1"/>
        <v>64500</v>
      </c>
      <c r="Q17" s="788"/>
      <c r="R17" s="67">
        <f t="shared" si="2"/>
        <v>0</v>
      </c>
      <c r="S17" s="14" t="s">
        <v>2</v>
      </c>
      <c r="T17" s="15"/>
    </row>
    <row r="18" spans="1:20" ht="36.75" customHeight="1">
      <c r="A18" s="801" t="s">
        <v>999</v>
      </c>
      <c r="B18" s="802"/>
      <c r="C18" s="803"/>
      <c r="D18" s="12" t="s">
        <v>30</v>
      </c>
      <c r="E18" s="18"/>
      <c r="F18" s="8" t="s">
        <v>282</v>
      </c>
      <c r="G18" s="13">
        <v>1</v>
      </c>
      <c r="H18" s="8" t="s">
        <v>284</v>
      </c>
      <c r="I18" s="787">
        <f>E18*G18</f>
        <v>0</v>
      </c>
      <c r="J18" s="788"/>
      <c r="K18" s="789">
        <v>64500</v>
      </c>
      <c r="L18" s="790"/>
      <c r="M18" s="60" t="s">
        <v>285</v>
      </c>
      <c r="N18" s="13">
        <v>1</v>
      </c>
      <c r="O18" s="8" t="s">
        <v>284</v>
      </c>
      <c r="P18" s="787">
        <f>K18*N18</f>
        <v>64500</v>
      </c>
      <c r="Q18" s="788"/>
      <c r="R18" s="67">
        <f>IF(((I18)&gt;=(P18)),P18,I18)</f>
        <v>0</v>
      </c>
      <c r="S18" s="14" t="s">
        <v>2</v>
      </c>
      <c r="T18" s="15"/>
    </row>
    <row r="19" spans="1:20" ht="36.75" customHeight="1">
      <c r="A19" s="791" t="s">
        <v>32</v>
      </c>
      <c r="B19" s="791"/>
      <c r="C19" s="791"/>
      <c r="D19" s="781"/>
      <c r="E19" s="782"/>
      <c r="F19" s="782"/>
      <c r="G19" s="782"/>
      <c r="H19" s="782"/>
      <c r="I19" s="782"/>
      <c r="J19" s="783"/>
      <c r="K19" s="781"/>
      <c r="L19" s="782"/>
      <c r="M19" s="782"/>
      <c r="N19" s="782"/>
      <c r="O19" s="782"/>
      <c r="P19" s="782"/>
      <c r="Q19" s="783"/>
      <c r="R19" s="19">
        <f>SUM(R7:R18)</f>
        <v>0</v>
      </c>
      <c r="S19" s="6" t="s">
        <v>2</v>
      </c>
      <c r="T19" s="17"/>
    </row>
    <row r="21" spans="1:20">
      <c r="A21" t="s">
        <v>33</v>
      </c>
    </row>
  </sheetData>
  <mergeCells count="57">
    <mergeCell ref="A17:C17"/>
    <mergeCell ref="I17:J17"/>
    <mergeCell ref="K17:L17"/>
    <mergeCell ref="P17:Q17"/>
    <mergeCell ref="A15:C15"/>
    <mergeCell ref="I15:J15"/>
    <mergeCell ref="K15:L15"/>
    <mergeCell ref="P15:Q15"/>
    <mergeCell ref="I16:J16"/>
    <mergeCell ref="K16:L16"/>
    <mergeCell ref="A11:C11"/>
    <mergeCell ref="I11:J11"/>
    <mergeCell ref="I12:J12"/>
    <mergeCell ref="A13:C13"/>
    <mergeCell ref="P16:Q16"/>
    <mergeCell ref="I13:J13"/>
    <mergeCell ref="K13:L13"/>
    <mergeCell ref="P13:Q13"/>
    <mergeCell ref="I14:J14"/>
    <mergeCell ref="K14:L14"/>
    <mergeCell ref="P14:Q14"/>
    <mergeCell ref="D19:J19"/>
    <mergeCell ref="A19:C19"/>
    <mergeCell ref="A2:T2"/>
    <mergeCell ref="A3:T3"/>
    <mergeCell ref="D5:J5"/>
    <mergeCell ref="A5:C5"/>
    <mergeCell ref="R5:S5"/>
    <mergeCell ref="A7:C7"/>
    <mergeCell ref="A8:C8"/>
    <mergeCell ref="A9:C9"/>
    <mergeCell ref="A18:C18"/>
    <mergeCell ref="A10:C10"/>
    <mergeCell ref="A12:C12"/>
    <mergeCell ref="A14:C14"/>
    <mergeCell ref="A16:C16"/>
    <mergeCell ref="I10:J10"/>
    <mergeCell ref="I7:J7"/>
    <mergeCell ref="I8:J8"/>
    <mergeCell ref="I9:J9"/>
    <mergeCell ref="I18:J18"/>
    <mergeCell ref="K7:L7"/>
    <mergeCell ref="K8:L8"/>
    <mergeCell ref="K9:L9"/>
    <mergeCell ref="K18:L18"/>
    <mergeCell ref="K10:L10"/>
    <mergeCell ref="K11:L11"/>
    <mergeCell ref="K19:Q19"/>
    <mergeCell ref="K5:Q5"/>
    <mergeCell ref="P7:Q7"/>
    <mergeCell ref="P8:Q8"/>
    <mergeCell ref="P9:Q9"/>
    <mergeCell ref="P18:Q18"/>
    <mergeCell ref="P10:Q10"/>
    <mergeCell ref="P11:Q11"/>
    <mergeCell ref="K12:L12"/>
    <mergeCell ref="P12:Q12"/>
  </mergeCells>
  <phoneticPr fontId="3"/>
  <pageMargins left="0.59055118110236227" right="0.19685039370078741" top="0.78740157480314965" bottom="0.78740157480314965" header="0.51181102362204722" footer="0.51181102362204722"/>
  <pageSetup paperSize="9" scale="90" orientation="portrait" blackAndWhite="1" horizontalDpi="200" verticalDpi="20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015CC-992E-4BC9-8BAD-7C9194DE6FC2}">
  <sheetPr>
    <tabColor theme="8" tint="0.59999389629810485"/>
  </sheetPr>
  <dimension ref="A1:O141"/>
  <sheetViews>
    <sheetView showZeros="0" view="pageBreakPreview" zoomScaleNormal="100" zoomScaleSheetLayoutView="100" workbookViewId="0">
      <selection activeCell="L24" sqref="L24"/>
    </sheetView>
  </sheetViews>
  <sheetFormatPr defaultColWidth="5.90625" defaultRowHeight="14"/>
  <cols>
    <col min="1" max="9" width="5.90625" style="192" customWidth="1"/>
    <col min="10" max="10" width="6.6328125" style="192" customWidth="1"/>
    <col min="11" max="14" width="5.90625" style="192" customWidth="1"/>
    <col min="15" max="15" width="6.7265625" style="192" customWidth="1"/>
    <col min="16" max="16384" width="5.90625" style="192"/>
  </cols>
  <sheetData>
    <row r="1" spans="1:15">
      <c r="O1" s="193" t="s">
        <v>411</v>
      </c>
    </row>
    <row r="3" spans="1:15" ht="28">
      <c r="A3" s="539" t="s">
        <v>16</v>
      </c>
      <c r="B3" s="539"/>
      <c r="C3" s="539"/>
      <c r="D3" s="539"/>
      <c r="E3" s="539"/>
      <c r="F3" s="539"/>
      <c r="G3" s="539"/>
      <c r="H3" s="539"/>
      <c r="I3" s="539"/>
      <c r="J3" s="539"/>
      <c r="K3" s="539"/>
      <c r="L3" s="539"/>
      <c r="M3" s="539"/>
      <c r="N3" s="539"/>
      <c r="O3" s="539"/>
    </row>
    <row r="4" spans="1:15" ht="21" customHeight="1">
      <c r="A4" s="477" t="s">
        <v>17</v>
      </c>
      <c r="B4" s="477"/>
      <c r="C4" s="477"/>
      <c r="D4" s="477"/>
      <c r="E4" s="477"/>
      <c r="F4" s="477"/>
      <c r="G4" s="477"/>
      <c r="H4" s="477"/>
      <c r="I4" s="477"/>
      <c r="J4" s="477"/>
      <c r="K4" s="477"/>
      <c r="L4" s="477"/>
      <c r="M4" s="477"/>
      <c r="N4" s="477"/>
      <c r="O4" s="477"/>
    </row>
    <row r="5" spans="1:15" ht="21" customHeight="1">
      <c r="K5" s="764" t="s">
        <v>986</v>
      </c>
      <c r="L5" s="764"/>
      <c r="M5" s="764"/>
      <c r="N5" s="764"/>
      <c r="O5" s="764"/>
    </row>
    <row r="6" spans="1:15">
      <c r="L6" s="217"/>
      <c r="M6" s="217"/>
      <c r="N6" s="217"/>
    </row>
    <row r="7" spans="1:15" ht="21" customHeight="1">
      <c r="A7" s="192" t="s">
        <v>18</v>
      </c>
      <c r="B7" s="217"/>
      <c r="C7" s="217"/>
      <c r="D7" s="217"/>
    </row>
    <row r="8" spans="1:15">
      <c r="B8" s="217"/>
      <c r="C8" s="217"/>
      <c r="D8" s="217"/>
    </row>
    <row r="9" spans="1:15" ht="21" customHeight="1">
      <c r="B9" s="217"/>
      <c r="C9" s="217"/>
      <c r="D9" s="217"/>
      <c r="E9" s="192" t="s">
        <v>227</v>
      </c>
      <c r="I9" s="823"/>
      <c r="J9" s="823"/>
      <c r="K9" s="823"/>
      <c r="L9" s="823"/>
      <c r="M9" s="823"/>
      <c r="N9" s="823"/>
    </row>
    <row r="10" spans="1:15" ht="21" customHeight="1">
      <c r="B10" s="217"/>
      <c r="C10" s="217"/>
      <c r="D10" s="217"/>
      <c r="E10" s="192" t="s">
        <v>228</v>
      </c>
      <c r="I10" s="823"/>
      <c r="J10" s="823"/>
      <c r="K10" s="823"/>
      <c r="L10" s="823"/>
      <c r="M10" s="823"/>
      <c r="N10" s="823"/>
    </row>
    <row r="11" spans="1:15" ht="21" customHeight="1">
      <c r="B11" s="217"/>
      <c r="C11" s="217"/>
      <c r="D11" s="217"/>
      <c r="E11" s="192" t="s">
        <v>229</v>
      </c>
      <c r="I11" s="823"/>
      <c r="J11" s="823"/>
      <c r="K11" s="823"/>
      <c r="L11" s="823"/>
      <c r="M11" s="823"/>
      <c r="N11" s="823"/>
      <c r="O11" s="193"/>
    </row>
    <row r="12" spans="1:15" ht="21" customHeight="1">
      <c r="B12" s="217"/>
      <c r="C12" s="217"/>
      <c r="D12" s="217"/>
      <c r="E12" s="192" t="s">
        <v>19</v>
      </c>
      <c r="I12" s="824"/>
      <c r="J12" s="824"/>
      <c r="K12" s="824"/>
      <c r="L12" s="824"/>
      <c r="M12" s="824"/>
      <c r="N12" s="824"/>
    </row>
    <row r="13" spans="1:15">
      <c r="B13" s="217"/>
      <c r="C13" s="217"/>
      <c r="D13" s="217"/>
    </row>
    <row r="14" spans="1:15">
      <c r="A14" s="192" t="s">
        <v>597</v>
      </c>
      <c r="B14" s="217"/>
      <c r="C14" s="217"/>
      <c r="D14" s="217"/>
    </row>
    <row r="15" spans="1:15">
      <c r="B15" s="217"/>
      <c r="C15" s="217"/>
      <c r="D15" s="217"/>
    </row>
    <row r="16" spans="1:15">
      <c r="B16" s="217"/>
      <c r="C16" s="217"/>
      <c r="D16" s="217"/>
    </row>
    <row r="17" spans="1:15">
      <c r="A17" s="477" t="s">
        <v>454</v>
      </c>
      <c r="B17" s="477"/>
      <c r="C17" s="477"/>
      <c r="D17" s="477"/>
      <c r="E17" s="477"/>
      <c r="F17" s="477"/>
      <c r="G17" s="477"/>
      <c r="H17" s="477"/>
      <c r="I17" s="477"/>
      <c r="J17" s="477"/>
      <c r="K17" s="477"/>
      <c r="L17" s="477"/>
      <c r="M17" s="477"/>
      <c r="N17" s="477"/>
      <c r="O17" s="477"/>
    </row>
    <row r="18" spans="1:15">
      <c r="B18" s="217"/>
      <c r="C18" s="217"/>
      <c r="D18" s="217"/>
    </row>
    <row r="19" spans="1:15" ht="26.25" customHeight="1">
      <c r="A19" s="192" t="s">
        <v>20</v>
      </c>
      <c r="B19" s="217"/>
      <c r="C19" s="217"/>
      <c r="D19" s="826">
        <f>公営３内訳２!R23</f>
        <v>0</v>
      </c>
      <c r="E19" s="826"/>
      <c r="F19" s="826"/>
      <c r="G19" s="192" t="s">
        <v>2</v>
      </c>
    </row>
    <row r="20" spans="1:15">
      <c r="B20" s="217"/>
      <c r="C20" s="217"/>
      <c r="D20" s="217"/>
    </row>
    <row r="21" spans="1:15" ht="21" customHeight="1">
      <c r="A21" s="192" t="s">
        <v>21</v>
      </c>
      <c r="B21" s="217"/>
      <c r="C21" s="217"/>
      <c r="D21" s="217"/>
    </row>
    <row r="22" spans="1:15" ht="21" customHeight="1">
      <c r="A22" s="192" t="s">
        <v>22</v>
      </c>
      <c r="B22" s="217"/>
      <c r="C22" s="217"/>
      <c r="D22" s="217"/>
    </row>
    <row r="24" spans="1:15" ht="21" customHeight="1">
      <c r="A24" s="218" t="s">
        <v>256</v>
      </c>
      <c r="B24" s="184" t="str">
        <f>入力シート!C1</f>
        <v>令和8年2月8日執行衆議院小選挙区選出議員選挙</v>
      </c>
      <c r="J24" s="184"/>
      <c r="K24" s="184" t="str">
        <f>入力シート!C2</f>
        <v>青森県第１区</v>
      </c>
      <c r="L24" s="184"/>
    </row>
    <row r="26" spans="1:15" s="90" customFormat="1" ht="21" customHeight="1">
      <c r="A26" s="90" t="s">
        <v>23</v>
      </c>
      <c r="E26" s="102">
        <f>入力シート!C18</f>
        <v>0</v>
      </c>
      <c r="F26" s="100"/>
      <c r="G26" s="100">
        <f>入力シート!C20</f>
        <v>0</v>
      </c>
    </row>
    <row r="27" spans="1:15" ht="14.25" customHeight="1">
      <c r="F27" s="184"/>
    </row>
    <row r="28" spans="1:15" ht="21" customHeight="1">
      <c r="A28" s="192" t="s">
        <v>219</v>
      </c>
      <c r="E28" s="151"/>
      <c r="F28" s="184"/>
      <c r="I28" s="151"/>
    </row>
    <row r="29" spans="1:15" ht="23.25" customHeight="1">
      <c r="B29" s="600" t="s">
        <v>220</v>
      </c>
      <c r="C29" s="815"/>
      <c r="D29" s="816"/>
      <c r="E29" s="820"/>
      <c r="F29" s="821"/>
      <c r="G29" s="821"/>
      <c r="H29" s="822"/>
      <c r="I29" s="600" t="s">
        <v>224</v>
      </c>
      <c r="J29" s="816"/>
      <c r="K29" s="820"/>
      <c r="L29" s="821"/>
      <c r="M29" s="821"/>
      <c r="N29" s="822"/>
    </row>
    <row r="30" spans="1:15" ht="23.25" customHeight="1">
      <c r="B30" s="600" t="s">
        <v>221</v>
      </c>
      <c r="C30" s="815"/>
      <c r="D30" s="816"/>
      <c r="E30" s="817"/>
      <c r="F30" s="818"/>
      <c r="G30" s="818"/>
      <c r="H30" s="819"/>
      <c r="I30" s="600" t="s">
        <v>225</v>
      </c>
      <c r="J30" s="816"/>
      <c r="K30" s="817"/>
      <c r="L30" s="818"/>
      <c r="M30" s="818"/>
      <c r="N30" s="819"/>
    </row>
    <row r="31" spans="1:15" ht="23.25" customHeight="1">
      <c r="B31" s="600" t="s">
        <v>222</v>
      </c>
      <c r="C31" s="815"/>
      <c r="D31" s="816"/>
      <c r="E31" s="820"/>
      <c r="F31" s="821"/>
      <c r="G31" s="821"/>
      <c r="H31" s="822"/>
      <c r="I31" s="600" t="s">
        <v>226</v>
      </c>
      <c r="J31" s="816"/>
      <c r="K31" s="817"/>
      <c r="L31" s="818"/>
      <c r="M31" s="818"/>
      <c r="N31" s="819"/>
    </row>
    <row r="32" spans="1:15" ht="23.25" customHeight="1">
      <c r="B32" s="601" t="s">
        <v>174</v>
      </c>
      <c r="C32" s="804"/>
      <c r="D32" s="805"/>
      <c r="E32" s="806"/>
      <c r="F32" s="807"/>
      <c r="G32" s="807"/>
      <c r="H32" s="807"/>
      <c r="I32" s="807"/>
      <c r="J32" s="807"/>
      <c r="K32" s="807"/>
      <c r="L32" s="807"/>
      <c r="M32" s="807"/>
      <c r="N32" s="808"/>
    </row>
    <row r="33" spans="1:15" ht="23.25" customHeight="1">
      <c r="B33" s="809" t="s">
        <v>223</v>
      </c>
      <c r="C33" s="810"/>
      <c r="D33" s="811"/>
      <c r="E33" s="812"/>
      <c r="F33" s="813"/>
      <c r="G33" s="813"/>
      <c r="H33" s="813"/>
      <c r="I33" s="813"/>
      <c r="J33" s="813"/>
      <c r="K33" s="813"/>
      <c r="L33" s="813"/>
      <c r="M33" s="813"/>
      <c r="N33" s="814"/>
    </row>
    <row r="34" spans="1:15" ht="14.25" customHeight="1">
      <c r="E34" s="151"/>
      <c r="F34" s="184"/>
    </row>
    <row r="35" spans="1:15" ht="14.25" customHeight="1">
      <c r="A35" s="113" t="s">
        <v>1057</v>
      </c>
      <c r="B35" s="113"/>
      <c r="C35" s="113"/>
      <c r="D35" s="113"/>
      <c r="E35" s="113"/>
      <c r="F35" s="264"/>
      <c r="G35" s="113"/>
      <c r="H35" s="113"/>
      <c r="I35" s="113"/>
      <c r="J35" s="113"/>
      <c r="K35" s="113"/>
      <c r="L35" s="113"/>
      <c r="M35" s="113"/>
      <c r="N35" s="113"/>
      <c r="O35" s="113"/>
    </row>
    <row r="36" spans="1:15" ht="14.25" customHeight="1">
      <c r="A36" s="113" t="s">
        <v>1058</v>
      </c>
      <c r="B36" s="113"/>
      <c r="C36" s="113"/>
      <c r="D36" s="113"/>
      <c r="E36" s="113"/>
      <c r="F36" s="264"/>
      <c r="G36" s="113"/>
      <c r="H36" s="113"/>
      <c r="I36" s="113"/>
      <c r="J36" s="113"/>
      <c r="K36" s="113"/>
      <c r="L36" s="113"/>
      <c r="M36" s="113"/>
      <c r="N36" s="113"/>
      <c r="O36" s="113"/>
    </row>
    <row r="37" spans="1:15" ht="14.25" customHeight="1">
      <c r="A37" s="113" t="s">
        <v>1059</v>
      </c>
      <c r="B37" s="162"/>
      <c r="C37" s="162"/>
      <c r="D37" s="162"/>
      <c r="E37" s="162"/>
      <c r="F37" s="162"/>
      <c r="G37" s="162"/>
      <c r="H37" s="162"/>
      <c r="I37" s="162"/>
      <c r="J37" s="162"/>
      <c r="K37" s="162"/>
      <c r="L37" s="162"/>
      <c r="M37" s="162"/>
      <c r="N37" s="162"/>
      <c r="O37" s="162"/>
    </row>
    <row r="38" spans="1:15" ht="14.25" customHeight="1">
      <c r="A38" s="113" t="s">
        <v>1060</v>
      </c>
      <c r="B38" s="113"/>
      <c r="C38" s="113"/>
      <c r="D38" s="113"/>
      <c r="E38" s="113"/>
      <c r="F38" s="113"/>
      <c r="G38" s="113"/>
      <c r="H38" s="113"/>
      <c r="I38" s="113"/>
      <c r="J38" s="113"/>
      <c r="K38" s="113"/>
      <c r="L38" s="113"/>
      <c r="M38" s="113"/>
      <c r="N38" s="113"/>
      <c r="O38" s="113"/>
    </row>
    <row r="39" spans="1:15">
      <c r="A39" s="113" t="s">
        <v>1061</v>
      </c>
      <c r="B39" s="113"/>
      <c r="C39" s="113"/>
      <c r="D39" s="113"/>
      <c r="E39" s="113"/>
      <c r="F39" s="113"/>
      <c r="G39" s="113"/>
      <c r="H39" s="113"/>
      <c r="I39" s="113"/>
      <c r="J39" s="113"/>
      <c r="K39" s="113"/>
      <c r="L39" s="113"/>
      <c r="M39" s="113"/>
      <c r="N39" s="113"/>
      <c r="O39" s="113"/>
    </row>
    <row r="40" spans="1:15">
      <c r="A40" s="113" t="s">
        <v>1062</v>
      </c>
      <c r="B40" s="113"/>
      <c r="C40" s="113"/>
      <c r="D40" s="113"/>
      <c r="E40" s="113"/>
      <c r="F40" s="113"/>
      <c r="G40" s="113"/>
      <c r="H40" s="113"/>
      <c r="I40" s="113"/>
      <c r="J40" s="113"/>
      <c r="K40" s="113"/>
      <c r="L40" s="113"/>
      <c r="M40" s="113"/>
      <c r="N40" s="113"/>
      <c r="O40" s="113"/>
    </row>
    <row r="41" spans="1:15">
      <c r="A41" s="113" t="s">
        <v>24</v>
      </c>
      <c r="B41" s="113"/>
      <c r="C41" s="113"/>
      <c r="D41" s="113"/>
      <c r="E41" s="113"/>
      <c r="F41" s="113"/>
      <c r="G41" s="113"/>
      <c r="H41" s="113"/>
      <c r="I41" s="113"/>
      <c r="J41" s="113"/>
      <c r="K41" s="113"/>
      <c r="L41" s="113"/>
      <c r="M41" s="113"/>
      <c r="N41" s="113"/>
      <c r="O41" s="113"/>
    </row>
    <row r="42" spans="1:15">
      <c r="A42" s="113" t="s">
        <v>1063</v>
      </c>
      <c r="B42" s="113"/>
      <c r="C42" s="113"/>
      <c r="D42" s="113"/>
      <c r="E42" s="113"/>
      <c r="F42" s="113"/>
      <c r="G42" s="113"/>
      <c r="H42" s="113"/>
      <c r="I42" s="113"/>
      <c r="J42" s="113"/>
      <c r="K42" s="113"/>
      <c r="L42" s="113"/>
      <c r="M42" s="113"/>
      <c r="N42" s="113"/>
      <c r="O42" s="113"/>
    </row>
    <row r="43" spans="1:15">
      <c r="A43" s="113" t="s">
        <v>1064</v>
      </c>
      <c r="B43" s="113"/>
      <c r="C43" s="113"/>
      <c r="D43" s="113"/>
      <c r="E43" s="113"/>
      <c r="F43" s="113"/>
      <c r="G43" s="113"/>
      <c r="H43" s="113"/>
      <c r="I43" s="113"/>
      <c r="J43" s="113"/>
      <c r="K43" s="113"/>
      <c r="L43" s="113"/>
      <c r="M43" s="113"/>
      <c r="N43" s="113"/>
      <c r="O43" s="113"/>
    </row>
    <row r="44" spans="1:15">
      <c r="A44" s="113" t="s">
        <v>1065</v>
      </c>
      <c r="B44" s="113"/>
      <c r="C44" s="113"/>
      <c r="D44" s="113"/>
      <c r="E44" s="113"/>
      <c r="F44" s="113"/>
      <c r="G44" s="113"/>
      <c r="H44" s="113"/>
      <c r="I44" s="113"/>
      <c r="J44" s="113"/>
      <c r="K44" s="113"/>
      <c r="L44" s="113"/>
      <c r="M44" s="113"/>
      <c r="N44" s="113"/>
      <c r="O44" s="113"/>
    </row>
    <row r="45" spans="1:15">
      <c r="A45" s="113"/>
      <c r="B45" s="113" t="s">
        <v>1066</v>
      </c>
      <c r="C45" s="113"/>
      <c r="D45" s="113"/>
      <c r="E45" s="113"/>
      <c r="F45" s="113"/>
      <c r="G45" s="113"/>
      <c r="H45" s="113"/>
      <c r="I45" s="113"/>
      <c r="J45" s="113"/>
      <c r="K45" s="113"/>
      <c r="L45" s="113"/>
      <c r="M45" s="113"/>
      <c r="N45" s="113"/>
      <c r="O45" s="113"/>
    </row>
    <row r="46" spans="1:15">
      <c r="A46" s="113"/>
      <c r="B46" s="113" t="s">
        <v>1067</v>
      </c>
      <c r="C46" s="113"/>
      <c r="D46" s="113"/>
      <c r="E46" s="113"/>
      <c r="F46" s="113"/>
      <c r="G46" s="113"/>
      <c r="H46" s="113"/>
      <c r="I46" s="113"/>
      <c r="J46" s="113"/>
      <c r="K46" s="113"/>
      <c r="L46" s="113"/>
      <c r="M46" s="113"/>
      <c r="N46" s="113"/>
      <c r="O46" s="113"/>
    </row>
    <row r="47" spans="1:15">
      <c r="A47" s="113"/>
      <c r="B47" s="113" t="s">
        <v>1068</v>
      </c>
      <c r="C47" s="113"/>
      <c r="D47" s="113"/>
      <c r="E47" s="113"/>
      <c r="F47" s="113"/>
      <c r="G47" s="113"/>
      <c r="H47" s="113"/>
      <c r="I47" s="113"/>
      <c r="J47" s="113"/>
      <c r="K47" s="113"/>
      <c r="L47" s="113"/>
      <c r="M47" s="113"/>
      <c r="N47" s="113"/>
      <c r="O47" s="113"/>
    </row>
    <row r="48" spans="1:15">
      <c r="O48" s="193" t="s">
        <v>411</v>
      </c>
    </row>
    <row r="50" spans="1:15" ht="28">
      <c r="A50" s="539" t="s">
        <v>16</v>
      </c>
      <c r="B50" s="539"/>
      <c r="C50" s="539"/>
      <c r="D50" s="539"/>
      <c r="E50" s="539"/>
      <c r="F50" s="539"/>
      <c r="G50" s="539"/>
      <c r="H50" s="539"/>
      <c r="I50" s="539"/>
      <c r="J50" s="539"/>
      <c r="K50" s="539"/>
      <c r="L50" s="539"/>
      <c r="M50" s="539"/>
      <c r="N50" s="539"/>
      <c r="O50" s="539"/>
    </row>
    <row r="51" spans="1:15" ht="21" customHeight="1">
      <c r="A51" s="477" t="s">
        <v>17</v>
      </c>
      <c r="B51" s="477"/>
      <c r="C51" s="477"/>
      <c r="D51" s="477"/>
      <c r="E51" s="477"/>
      <c r="F51" s="477"/>
      <c r="G51" s="477"/>
      <c r="H51" s="477"/>
      <c r="I51" s="477"/>
      <c r="J51" s="477"/>
      <c r="K51" s="477"/>
      <c r="L51" s="477"/>
      <c r="M51" s="477"/>
      <c r="N51" s="477"/>
      <c r="O51" s="477"/>
    </row>
    <row r="52" spans="1:15" ht="21" customHeight="1">
      <c r="K52" s="764" t="s">
        <v>986</v>
      </c>
      <c r="L52" s="764"/>
      <c r="M52" s="764"/>
      <c r="N52" s="764"/>
      <c r="O52" s="764"/>
    </row>
    <row r="53" spans="1:15">
      <c r="L53" s="217"/>
      <c r="M53" s="217"/>
      <c r="N53" s="217"/>
    </row>
    <row r="54" spans="1:15" ht="21" customHeight="1">
      <c r="A54" s="192" t="s">
        <v>18</v>
      </c>
      <c r="B54" s="217"/>
      <c r="C54" s="217"/>
      <c r="D54" s="217"/>
    </row>
    <row r="55" spans="1:15">
      <c r="B55" s="217"/>
      <c r="C55" s="217"/>
      <c r="D55" s="217"/>
    </row>
    <row r="56" spans="1:15" ht="21" customHeight="1">
      <c r="B56" s="217"/>
      <c r="C56" s="217"/>
      <c r="D56" s="217"/>
      <c r="E56" s="192" t="s">
        <v>227</v>
      </c>
      <c r="I56" s="823"/>
      <c r="J56" s="823"/>
      <c r="K56" s="823"/>
      <c r="L56" s="823"/>
      <c r="M56" s="823"/>
      <c r="N56" s="823"/>
    </row>
    <row r="57" spans="1:15" ht="21" customHeight="1">
      <c r="B57" s="217"/>
      <c r="C57" s="217"/>
      <c r="D57" s="217"/>
      <c r="E57" s="192" t="s">
        <v>228</v>
      </c>
      <c r="I57" s="823"/>
      <c r="J57" s="823"/>
      <c r="K57" s="823"/>
      <c r="L57" s="823"/>
      <c r="M57" s="823"/>
      <c r="N57" s="823"/>
    </row>
    <row r="58" spans="1:15" ht="21" customHeight="1">
      <c r="B58" s="217"/>
      <c r="C58" s="217"/>
      <c r="D58" s="217"/>
      <c r="E58" s="192" t="s">
        <v>229</v>
      </c>
      <c r="I58" s="823"/>
      <c r="J58" s="823"/>
      <c r="K58" s="823"/>
      <c r="L58" s="823"/>
      <c r="M58" s="823"/>
      <c r="N58" s="823"/>
      <c r="O58" s="193"/>
    </row>
    <row r="59" spans="1:15" ht="21" customHeight="1">
      <c r="B59" s="217"/>
      <c r="C59" s="217"/>
      <c r="D59" s="217"/>
      <c r="E59" s="192" t="s">
        <v>19</v>
      </c>
      <c r="I59" s="824"/>
      <c r="J59" s="824"/>
      <c r="K59" s="824"/>
      <c r="L59" s="824"/>
      <c r="M59" s="824"/>
      <c r="N59" s="824"/>
    </row>
    <row r="60" spans="1:15">
      <c r="B60" s="217"/>
      <c r="C60" s="217"/>
      <c r="D60" s="217"/>
    </row>
    <row r="61" spans="1:15">
      <c r="A61" s="192" t="s">
        <v>597</v>
      </c>
      <c r="B61" s="217"/>
      <c r="C61" s="217"/>
      <c r="D61" s="217"/>
    </row>
    <row r="62" spans="1:15">
      <c r="B62" s="217"/>
      <c r="C62" s="217"/>
      <c r="D62" s="217"/>
    </row>
    <row r="63" spans="1:15">
      <c r="B63" s="217"/>
      <c r="C63" s="217"/>
      <c r="D63" s="217"/>
    </row>
    <row r="64" spans="1:15">
      <c r="A64" s="477" t="s">
        <v>454</v>
      </c>
      <c r="B64" s="477"/>
      <c r="C64" s="477"/>
      <c r="D64" s="477"/>
      <c r="E64" s="477"/>
      <c r="F64" s="477"/>
      <c r="G64" s="477"/>
      <c r="H64" s="477"/>
      <c r="I64" s="477"/>
      <c r="J64" s="477"/>
      <c r="K64" s="477"/>
      <c r="L64" s="477"/>
      <c r="M64" s="477"/>
      <c r="N64" s="477"/>
      <c r="O64" s="477"/>
    </row>
    <row r="65" spans="1:14">
      <c r="B65" s="217"/>
      <c r="C65" s="217"/>
      <c r="D65" s="217"/>
    </row>
    <row r="66" spans="1:14" ht="26.25" customHeight="1">
      <c r="A66" s="192" t="s">
        <v>20</v>
      </c>
      <c r="B66" s="217"/>
      <c r="C66" s="217"/>
      <c r="D66" s="825">
        <f>公営３内訳２!R48</f>
        <v>0</v>
      </c>
      <c r="E66" s="825"/>
      <c r="F66" s="825"/>
      <c r="G66" s="192" t="s">
        <v>2</v>
      </c>
    </row>
    <row r="67" spans="1:14">
      <c r="B67" s="217"/>
      <c r="C67" s="217"/>
      <c r="D67" s="217"/>
    </row>
    <row r="68" spans="1:14" ht="21" customHeight="1">
      <c r="A68" s="192" t="s">
        <v>21</v>
      </c>
      <c r="B68" s="217"/>
      <c r="C68" s="217"/>
      <c r="D68" s="217"/>
    </row>
    <row r="69" spans="1:14" ht="21" customHeight="1">
      <c r="A69" s="192" t="s">
        <v>22</v>
      </c>
      <c r="B69" s="217"/>
      <c r="C69" s="217"/>
      <c r="D69" s="217"/>
    </row>
    <row r="71" spans="1:14" ht="21" customHeight="1">
      <c r="A71" s="218" t="s">
        <v>256</v>
      </c>
      <c r="B71" s="184" t="str">
        <f>入力シート!C1</f>
        <v>令和8年2月8日執行衆議院小選挙区選出議員選挙</v>
      </c>
      <c r="J71" s="184"/>
      <c r="K71" s="184" t="str">
        <f>入力シート!C2</f>
        <v>青森県第１区</v>
      </c>
      <c r="L71" s="184"/>
    </row>
    <row r="73" spans="1:14" ht="21" customHeight="1">
      <c r="A73" s="192" t="s">
        <v>23</v>
      </c>
      <c r="E73" s="102">
        <f>入力シート!C18</f>
        <v>0</v>
      </c>
      <c r="F73" s="100"/>
      <c r="G73" s="100">
        <f>入力シート!C20</f>
        <v>0</v>
      </c>
    </row>
    <row r="74" spans="1:14">
      <c r="F74" s="184"/>
    </row>
    <row r="75" spans="1:14" ht="21" customHeight="1">
      <c r="A75" s="192" t="s">
        <v>219</v>
      </c>
      <c r="E75" s="151"/>
      <c r="F75" s="184"/>
      <c r="I75" s="151"/>
    </row>
    <row r="76" spans="1:14" ht="23.25" customHeight="1">
      <c r="B76" s="600" t="s">
        <v>220</v>
      </c>
      <c r="C76" s="815"/>
      <c r="D76" s="816"/>
      <c r="E76" s="820"/>
      <c r="F76" s="821"/>
      <c r="G76" s="821"/>
      <c r="H76" s="822"/>
      <c r="I76" s="600" t="s">
        <v>224</v>
      </c>
      <c r="J76" s="816"/>
      <c r="K76" s="820"/>
      <c r="L76" s="821"/>
      <c r="M76" s="821"/>
      <c r="N76" s="822"/>
    </row>
    <row r="77" spans="1:14" ht="23.25" customHeight="1">
      <c r="B77" s="600" t="s">
        <v>221</v>
      </c>
      <c r="C77" s="815"/>
      <c r="D77" s="816"/>
      <c r="E77" s="817"/>
      <c r="F77" s="818"/>
      <c r="G77" s="818"/>
      <c r="H77" s="819"/>
      <c r="I77" s="600" t="s">
        <v>225</v>
      </c>
      <c r="J77" s="816"/>
      <c r="K77" s="817"/>
      <c r="L77" s="818"/>
      <c r="M77" s="818"/>
      <c r="N77" s="819"/>
    </row>
    <row r="78" spans="1:14" ht="23.25" customHeight="1">
      <c r="B78" s="600" t="s">
        <v>222</v>
      </c>
      <c r="C78" s="815"/>
      <c r="D78" s="816"/>
      <c r="E78" s="820"/>
      <c r="F78" s="821"/>
      <c r="G78" s="821"/>
      <c r="H78" s="822"/>
      <c r="I78" s="600" t="s">
        <v>226</v>
      </c>
      <c r="J78" s="816"/>
      <c r="K78" s="817"/>
      <c r="L78" s="818"/>
      <c r="M78" s="818"/>
      <c r="N78" s="819"/>
    </row>
    <row r="79" spans="1:14" ht="23.25" customHeight="1">
      <c r="B79" s="601" t="s">
        <v>174</v>
      </c>
      <c r="C79" s="804"/>
      <c r="D79" s="805"/>
      <c r="E79" s="806"/>
      <c r="F79" s="807"/>
      <c r="G79" s="807"/>
      <c r="H79" s="807"/>
      <c r="I79" s="807"/>
      <c r="J79" s="807"/>
      <c r="K79" s="807"/>
      <c r="L79" s="807"/>
      <c r="M79" s="807"/>
      <c r="N79" s="808"/>
    </row>
    <row r="80" spans="1:14" ht="23.25" customHeight="1">
      <c r="B80" s="809" t="s">
        <v>223</v>
      </c>
      <c r="C80" s="810"/>
      <c r="D80" s="811"/>
      <c r="E80" s="812"/>
      <c r="F80" s="813"/>
      <c r="G80" s="813"/>
      <c r="H80" s="813"/>
      <c r="I80" s="813"/>
      <c r="J80" s="813"/>
      <c r="K80" s="813"/>
      <c r="L80" s="813"/>
      <c r="M80" s="813"/>
      <c r="N80" s="814"/>
    </row>
    <row r="81" spans="1:15" ht="23.25" customHeight="1">
      <c r="E81" s="151"/>
      <c r="F81" s="184"/>
    </row>
    <row r="82" spans="1:15">
      <c r="A82" s="113" t="s">
        <v>1057</v>
      </c>
      <c r="B82" s="113"/>
      <c r="C82" s="113"/>
      <c r="D82" s="113"/>
      <c r="E82" s="113"/>
      <c r="F82" s="264"/>
      <c r="G82" s="113"/>
      <c r="H82" s="113"/>
      <c r="I82" s="113"/>
      <c r="J82" s="113"/>
      <c r="K82" s="113"/>
      <c r="L82" s="113"/>
      <c r="M82" s="113"/>
      <c r="N82" s="113"/>
      <c r="O82" s="113"/>
    </row>
    <row r="83" spans="1:15">
      <c r="A83" s="113" t="s">
        <v>1058</v>
      </c>
      <c r="B83" s="113"/>
      <c r="C83" s="113"/>
      <c r="D83" s="113"/>
      <c r="E83" s="113"/>
      <c r="F83" s="264"/>
      <c r="G83" s="113"/>
      <c r="H83" s="113"/>
      <c r="I83" s="113"/>
      <c r="J83" s="113"/>
      <c r="K83" s="113"/>
      <c r="L83" s="113"/>
      <c r="M83" s="113"/>
      <c r="N83" s="113"/>
      <c r="O83" s="113"/>
    </row>
    <row r="84" spans="1:15">
      <c r="A84" s="113" t="s">
        <v>1059</v>
      </c>
      <c r="B84" s="162"/>
      <c r="C84" s="162"/>
      <c r="D84" s="162"/>
      <c r="E84" s="162"/>
      <c r="F84" s="162"/>
      <c r="G84" s="162"/>
      <c r="H84" s="162"/>
      <c r="I84" s="162"/>
      <c r="J84" s="162"/>
      <c r="K84" s="162"/>
      <c r="L84" s="162"/>
      <c r="M84" s="162"/>
      <c r="N84" s="162"/>
      <c r="O84" s="162"/>
    </row>
    <row r="85" spans="1:15">
      <c r="A85" s="113" t="s">
        <v>1060</v>
      </c>
      <c r="B85" s="113"/>
      <c r="C85" s="113"/>
      <c r="D85" s="113"/>
      <c r="E85" s="113"/>
      <c r="F85" s="113"/>
      <c r="G85" s="113"/>
      <c r="H85" s="113"/>
      <c r="I85" s="113"/>
      <c r="J85" s="113"/>
      <c r="K85" s="113"/>
      <c r="L85" s="113"/>
      <c r="M85" s="113"/>
      <c r="N85" s="113"/>
      <c r="O85" s="113"/>
    </row>
    <row r="86" spans="1:15">
      <c r="A86" s="113" t="s">
        <v>1061</v>
      </c>
      <c r="B86" s="113"/>
      <c r="C86" s="113"/>
      <c r="D86" s="113"/>
      <c r="E86" s="113"/>
      <c r="F86" s="113"/>
      <c r="G86" s="113"/>
      <c r="H86" s="113"/>
      <c r="I86" s="113"/>
      <c r="J86" s="113"/>
      <c r="K86" s="113"/>
      <c r="L86" s="113"/>
      <c r="M86" s="113"/>
      <c r="N86" s="113"/>
      <c r="O86" s="113"/>
    </row>
    <row r="87" spans="1:15">
      <c r="A87" s="113" t="s">
        <v>1062</v>
      </c>
      <c r="B87" s="113"/>
      <c r="C87" s="113"/>
      <c r="D87" s="113"/>
      <c r="E87" s="113"/>
      <c r="F87" s="113"/>
      <c r="G87" s="113"/>
      <c r="H87" s="113"/>
      <c r="I87" s="113"/>
      <c r="J87" s="113"/>
      <c r="K87" s="113"/>
      <c r="L87" s="113"/>
      <c r="M87" s="113"/>
      <c r="N87" s="113"/>
      <c r="O87" s="113"/>
    </row>
    <row r="88" spans="1:15">
      <c r="A88" s="113" t="s">
        <v>24</v>
      </c>
      <c r="B88" s="113"/>
      <c r="C88" s="113"/>
      <c r="D88" s="113"/>
      <c r="E88" s="113"/>
      <c r="F88" s="113"/>
      <c r="G88" s="113"/>
      <c r="H88" s="113"/>
      <c r="I88" s="113"/>
      <c r="J88" s="113"/>
      <c r="K88" s="113"/>
      <c r="L88" s="113"/>
      <c r="M88" s="113"/>
      <c r="N88" s="113"/>
      <c r="O88" s="113"/>
    </row>
    <row r="89" spans="1:15">
      <c r="A89" s="113" t="s">
        <v>1063</v>
      </c>
      <c r="B89" s="113"/>
      <c r="C89" s="113"/>
      <c r="D89" s="113"/>
      <c r="E89" s="113"/>
      <c r="F89" s="113"/>
      <c r="G89" s="113"/>
      <c r="H89" s="113"/>
      <c r="I89" s="113"/>
      <c r="J89" s="113"/>
      <c r="K89" s="113"/>
      <c r="L89" s="113"/>
      <c r="M89" s="113"/>
      <c r="N89" s="113"/>
      <c r="O89" s="113"/>
    </row>
    <row r="90" spans="1:15">
      <c r="A90" s="113" t="s">
        <v>1233</v>
      </c>
      <c r="B90" s="113"/>
      <c r="C90" s="113"/>
      <c r="D90" s="113"/>
      <c r="E90" s="113"/>
      <c r="F90" s="113"/>
      <c r="G90" s="113"/>
      <c r="H90" s="113"/>
      <c r="I90" s="113"/>
      <c r="J90" s="113"/>
      <c r="K90" s="113"/>
      <c r="L90" s="113"/>
      <c r="M90" s="113"/>
      <c r="N90" s="113"/>
      <c r="O90" s="113"/>
    </row>
    <row r="91" spans="1:15">
      <c r="A91" s="113" t="s">
        <v>1065</v>
      </c>
      <c r="B91" s="113"/>
      <c r="C91" s="113"/>
      <c r="D91" s="113"/>
      <c r="E91" s="113"/>
      <c r="F91" s="113"/>
      <c r="G91" s="113"/>
      <c r="H91" s="113"/>
      <c r="I91" s="113"/>
      <c r="J91" s="113"/>
      <c r="K91" s="113"/>
      <c r="L91" s="113"/>
      <c r="M91" s="113"/>
      <c r="N91" s="113"/>
      <c r="O91" s="113"/>
    </row>
    <row r="92" spans="1:15">
      <c r="A92" s="113"/>
      <c r="B92" s="113" t="s">
        <v>1066</v>
      </c>
      <c r="C92" s="113"/>
      <c r="D92" s="113"/>
      <c r="E92" s="113"/>
      <c r="F92" s="113"/>
      <c r="G92" s="113"/>
      <c r="H92" s="113"/>
      <c r="I92" s="113"/>
      <c r="J92" s="113"/>
      <c r="K92" s="113"/>
      <c r="L92" s="113"/>
      <c r="M92" s="113"/>
      <c r="N92" s="113"/>
      <c r="O92" s="113"/>
    </row>
    <row r="93" spans="1:15">
      <c r="A93" s="113"/>
      <c r="B93" s="113" t="s">
        <v>1067</v>
      </c>
      <c r="C93" s="113"/>
      <c r="D93" s="113"/>
      <c r="E93" s="113"/>
      <c r="F93" s="113"/>
      <c r="G93" s="113"/>
      <c r="H93" s="113"/>
      <c r="I93" s="113"/>
      <c r="J93" s="113"/>
      <c r="K93" s="113"/>
      <c r="L93" s="113"/>
      <c r="M93" s="113"/>
      <c r="N93" s="113"/>
      <c r="O93" s="113"/>
    </row>
    <row r="94" spans="1:15">
      <c r="A94" s="113"/>
      <c r="B94" s="113" t="s">
        <v>1068</v>
      </c>
      <c r="C94" s="113"/>
      <c r="D94" s="113"/>
      <c r="E94" s="113"/>
      <c r="F94" s="113"/>
      <c r="G94" s="113"/>
      <c r="H94" s="113"/>
      <c r="I94" s="113"/>
      <c r="J94" s="113"/>
      <c r="K94" s="113"/>
      <c r="L94" s="113"/>
      <c r="M94" s="113"/>
      <c r="N94" s="113"/>
      <c r="O94" s="113"/>
    </row>
    <row r="95" spans="1:15">
      <c r="O95" s="193" t="s">
        <v>411</v>
      </c>
    </row>
    <row r="97" spans="1:15" ht="28">
      <c r="A97" s="539" t="s">
        <v>16</v>
      </c>
      <c r="B97" s="539"/>
      <c r="C97" s="539"/>
      <c r="D97" s="539"/>
      <c r="E97" s="539"/>
      <c r="F97" s="539"/>
      <c r="G97" s="539"/>
      <c r="H97" s="539"/>
      <c r="I97" s="539"/>
      <c r="J97" s="539"/>
      <c r="K97" s="539"/>
      <c r="L97" s="539"/>
      <c r="M97" s="539"/>
      <c r="N97" s="539"/>
      <c r="O97" s="539"/>
    </row>
    <row r="98" spans="1:15" ht="21" customHeight="1">
      <c r="A98" s="477" t="s">
        <v>17</v>
      </c>
      <c r="B98" s="477"/>
      <c r="C98" s="477"/>
      <c r="D98" s="477"/>
      <c r="E98" s="477"/>
      <c r="F98" s="477"/>
      <c r="G98" s="477"/>
      <c r="H98" s="477"/>
      <c r="I98" s="477"/>
      <c r="J98" s="477"/>
      <c r="K98" s="477"/>
      <c r="L98" s="477"/>
      <c r="M98" s="477"/>
      <c r="N98" s="477"/>
      <c r="O98" s="477"/>
    </row>
    <row r="99" spans="1:15" ht="21" customHeight="1">
      <c r="K99" s="764" t="s">
        <v>986</v>
      </c>
      <c r="L99" s="764"/>
      <c r="M99" s="764"/>
      <c r="N99" s="764"/>
      <c r="O99" s="764"/>
    </row>
    <row r="100" spans="1:15">
      <c r="L100" s="217"/>
      <c r="M100" s="217"/>
      <c r="N100" s="217"/>
    </row>
    <row r="101" spans="1:15" ht="21" customHeight="1">
      <c r="A101" s="192" t="s">
        <v>18</v>
      </c>
      <c r="B101" s="217"/>
      <c r="C101" s="217"/>
      <c r="D101" s="217"/>
    </row>
    <row r="102" spans="1:15">
      <c r="B102" s="217"/>
      <c r="C102" s="217"/>
      <c r="D102" s="217"/>
    </row>
    <row r="103" spans="1:15" ht="21" customHeight="1">
      <c r="B103" s="217"/>
      <c r="C103" s="217"/>
      <c r="D103" s="217"/>
      <c r="E103" s="192" t="s">
        <v>227</v>
      </c>
      <c r="I103" s="823"/>
      <c r="J103" s="823"/>
      <c r="K103" s="823"/>
      <c r="L103" s="823"/>
      <c r="M103" s="823"/>
      <c r="N103" s="823"/>
    </row>
    <row r="104" spans="1:15" ht="21" customHeight="1">
      <c r="B104" s="217"/>
      <c r="C104" s="217"/>
      <c r="D104" s="217"/>
      <c r="E104" s="192" t="s">
        <v>228</v>
      </c>
      <c r="I104" s="823"/>
      <c r="J104" s="823"/>
      <c r="K104" s="823"/>
      <c r="L104" s="823"/>
      <c r="M104" s="823"/>
      <c r="N104" s="823"/>
    </row>
    <row r="105" spans="1:15" ht="21" customHeight="1">
      <c r="B105" s="217"/>
      <c r="C105" s="217"/>
      <c r="D105" s="217"/>
      <c r="E105" s="192" t="s">
        <v>229</v>
      </c>
      <c r="I105" s="823"/>
      <c r="J105" s="823"/>
      <c r="K105" s="823"/>
      <c r="L105" s="823"/>
      <c r="M105" s="823"/>
      <c r="N105" s="823"/>
      <c r="O105" s="193"/>
    </row>
    <row r="106" spans="1:15" ht="21" customHeight="1">
      <c r="B106" s="217"/>
      <c r="C106" s="217"/>
      <c r="D106" s="217"/>
      <c r="E106" s="192" t="s">
        <v>19</v>
      </c>
      <c r="I106" s="824"/>
      <c r="J106" s="824"/>
      <c r="K106" s="824"/>
      <c r="L106" s="824"/>
      <c r="M106" s="824"/>
      <c r="N106" s="824"/>
    </row>
    <row r="107" spans="1:15">
      <c r="B107" s="217"/>
      <c r="C107" s="217"/>
      <c r="D107" s="217"/>
    </row>
    <row r="108" spans="1:15">
      <c r="A108" s="192" t="s">
        <v>597</v>
      </c>
      <c r="B108" s="217"/>
      <c r="C108" s="217"/>
      <c r="D108" s="217"/>
    </row>
    <row r="109" spans="1:15">
      <c r="B109" s="217"/>
      <c r="C109" s="217"/>
      <c r="D109" s="217"/>
    </row>
    <row r="110" spans="1:15">
      <c r="B110" s="217"/>
      <c r="C110" s="217"/>
      <c r="D110" s="217"/>
    </row>
    <row r="111" spans="1:15">
      <c r="A111" s="477" t="s">
        <v>454</v>
      </c>
      <c r="B111" s="477"/>
      <c r="C111" s="477"/>
      <c r="D111" s="477"/>
      <c r="E111" s="477"/>
      <c r="F111" s="477"/>
      <c r="G111" s="477"/>
      <c r="H111" s="477"/>
      <c r="I111" s="477"/>
      <c r="J111" s="477"/>
      <c r="K111" s="477"/>
      <c r="L111" s="477"/>
      <c r="M111" s="477"/>
      <c r="N111" s="477"/>
      <c r="O111" s="477"/>
    </row>
    <row r="112" spans="1:15">
      <c r="B112" s="217"/>
      <c r="C112" s="217"/>
      <c r="D112" s="217"/>
    </row>
    <row r="113" spans="1:14" ht="26.25" customHeight="1">
      <c r="A113" s="192" t="s">
        <v>20</v>
      </c>
      <c r="B113" s="217"/>
      <c r="C113" s="217"/>
      <c r="D113" s="825">
        <f>公営３内訳２!N80</f>
        <v>0</v>
      </c>
      <c r="E113" s="825"/>
      <c r="F113" s="825"/>
      <c r="G113" s="192" t="s">
        <v>2</v>
      </c>
    </row>
    <row r="114" spans="1:14">
      <c r="B114" s="217"/>
      <c r="C114" s="217"/>
      <c r="D114" s="217"/>
    </row>
    <row r="115" spans="1:14" ht="21" customHeight="1">
      <c r="A115" s="192" t="s">
        <v>21</v>
      </c>
      <c r="B115" s="217"/>
      <c r="C115" s="217"/>
      <c r="D115" s="217"/>
    </row>
    <row r="116" spans="1:14" ht="21" customHeight="1">
      <c r="A116" s="192" t="s">
        <v>22</v>
      </c>
      <c r="B116" s="217"/>
      <c r="C116" s="217"/>
      <c r="D116" s="217"/>
    </row>
    <row r="118" spans="1:14" ht="21" customHeight="1">
      <c r="A118" s="218" t="s">
        <v>256</v>
      </c>
      <c r="B118" s="184" t="str">
        <f>入力シート!C1</f>
        <v>令和8年2月8日執行衆議院小選挙区選出議員選挙</v>
      </c>
      <c r="J118" s="184"/>
      <c r="K118" s="184" t="str">
        <f>入力シート!C2</f>
        <v>青森県第１区</v>
      </c>
      <c r="L118" s="184"/>
    </row>
    <row r="120" spans="1:14" ht="21" customHeight="1">
      <c r="A120" s="192" t="s">
        <v>23</v>
      </c>
      <c r="E120" s="102">
        <f>入力シート!C18</f>
        <v>0</v>
      </c>
      <c r="F120" s="100"/>
      <c r="G120" s="100">
        <f>入力シート!C20</f>
        <v>0</v>
      </c>
    </row>
    <row r="121" spans="1:14">
      <c r="F121" s="184"/>
    </row>
    <row r="122" spans="1:14" ht="21" customHeight="1">
      <c r="A122" s="192" t="s">
        <v>219</v>
      </c>
      <c r="E122" s="151"/>
      <c r="F122" s="184"/>
      <c r="I122" s="151"/>
    </row>
    <row r="123" spans="1:14" ht="23.25" customHeight="1">
      <c r="B123" s="600" t="s">
        <v>220</v>
      </c>
      <c r="C123" s="815"/>
      <c r="D123" s="816"/>
      <c r="E123" s="820"/>
      <c r="F123" s="821"/>
      <c r="G123" s="821"/>
      <c r="H123" s="822"/>
      <c r="I123" s="600" t="s">
        <v>224</v>
      </c>
      <c r="J123" s="816"/>
      <c r="K123" s="820"/>
      <c r="L123" s="821"/>
      <c r="M123" s="821"/>
      <c r="N123" s="822"/>
    </row>
    <row r="124" spans="1:14" ht="23.25" customHeight="1">
      <c r="B124" s="600" t="s">
        <v>221</v>
      </c>
      <c r="C124" s="815"/>
      <c r="D124" s="816"/>
      <c r="E124" s="817"/>
      <c r="F124" s="818"/>
      <c r="G124" s="818"/>
      <c r="H124" s="819"/>
      <c r="I124" s="600" t="s">
        <v>225</v>
      </c>
      <c r="J124" s="816"/>
      <c r="K124" s="817"/>
      <c r="L124" s="818"/>
      <c r="M124" s="818"/>
      <c r="N124" s="819"/>
    </row>
    <row r="125" spans="1:14" ht="23.25" customHeight="1">
      <c r="B125" s="600" t="s">
        <v>222</v>
      </c>
      <c r="C125" s="815"/>
      <c r="D125" s="816"/>
      <c r="E125" s="820"/>
      <c r="F125" s="821"/>
      <c r="G125" s="821"/>
      <c r="H125" s="822"/>
      <c r="I125" s="600" t="s">
        <v>226</v>
      </c>
      <c r="J125" s="816"/>
      <c r="K125" s="817"/>
      <c r="L125" s="818"/>
      <c r="M125" s="818"/>
      <c r="N125" s="819"/>
    </row>
    <row r="126" spans="1:14" ht="23.25" customHeight="1">
      <c r="B126" s="601" t="s">
        <v>174</v>
      </c>
      <c r="C126" s="804"/>
      <c r="D126" s="805"/>
      <c r="E126" s="806"/>
      <c r="F126" s="807"/>
      <c r="G126" s="807"/>
      <c r="H126" s="807"/>
      <c r="I126" s="807"/>
      <c r="J126" s="807"/>
      <c r="K126" s="807"/>
      <c r="L126" s="807"/>
      <c r="M126" s="807"/>
      <c r="N126" s="808"/>
    </row>
    <row r="127" spans="1:14" ht="23.25" customHeight="1">
      <c r="B127" s="809" t="s">
        <v>223</v>
      </c>
      <c r="C127" s="810"/>
      <c r="D127" s="811"/>
      <c r="E127" s="812"/>
      <c r="F127" s="813"/>
      <c r="G127" s="813"/>
      <c r="H127" s="813"/>
      <c r="I127" s="813"/>
      <c r="J127" s="813"/>
      <c r="K127" s="813"/>
      <c r="L127" s="813"/>
      <c r="M127" s="813"/>
      <c r="N127" s="814"/>
    </row>
    <row r="128" spans="1:14" ht="23.25" customHeight="1">
      <c r="E128" s="151"/>
      <c r="F128" s="184"/>
    </row>
    <row r="129" spans="1:15">
      <c r="A129" s="113" t="s">
        <v>1057</v>
      </c>
      <c r="B129" s="113"/>
      <c r="C129" s="113"/>
      <c r="D129" s="113"/>
      <c r="E129" s="113"/>
      <c r="F129" s="264"/>
      <c r="G129" s="113"/>
      <c r="H129" s="113"/>
      <c r="I129" s="113"/>
      <c r="J129" s="113"/>
      <c r="K129" s="113"/>
      <c r="L129" s="113"/>
      <c r="M129" s="113"/>
      <c r="N129" s="113"/>
      <c r="O129" s="113"/>
    </row>
    <row r="130" spans="1:15">
      <c r="A130" s="113" t="s">
        <v>1058</v>
      </c>
      <c r="B130" s="113"/>
      <c r="C130" s="113"/>
      <c r="D130" s="113"/>
      <c r="E130" s="113"/>
      <c r="F130" s="264"/>
      <c r="G130" s="113"/>
      <c r="H130" s="113"/>
      <c r="I130" s="113"/>
      <c r="J130" s="113"/>
      <c r="K130" s="113"/>
      <c r="L130" s="113"/>
      <c r="M130" s="113"/>
      <c r="N130" s="113"/>
      <c r="O130" s="113"/>
    </row>
    <row r="131" spans="1:15">
      <c r="A131" s="113" t="s">
        <v>1059</v>
      </c>
      <c r="B131" s="162"/>
      <c r="C131" s="162"/>
      <c r="D131" s="162"/>
      <c r="E131" s="162"/>
      <c r="F131" s="162"/>
      <c r="G131" s="162"/>
      <c r="H131" s="162"/>
      <c r="I131" s="162"/>
      <c r="J131" s="162"/>
      <c r="K131" s="162"/>
      <c r="L131" s="162"/>
      <c r="M131" s="162"/>
      <c r="N131" s="162"/>
      <c r="O131" s="162"/>
    </row>
    <row r="132" spans="1:15">
      <c r="A132" s="113" t="s">
        <v>1060</v>
      </c>
      <c r="B132" s="113"/>
      <c r="C132" s="113"/>
      <c r="D132" s="113"/>
      <c r="E132" s="113"/>
      <c r="F132" s="113"/>
      <c r="G132" s="113"/>
      <c r="H132" s="113"/>
      <c r="I132" s="113"/>
      <c r="J132" s="113"/>
      <c r="K132" s="113"/>
      <c r="L132" s="113"/>
      <c r="M132" s="113"/>
      <c r="N132" s="113"/>
      <c r="O132" s="113"/>
    </row>
    <row r="133" spans="1:15">
      <c r="A133" s="113" t="s">
        <v>1061</v>
      </c>
      <c r="B133" s="113"/>
      <c r="C133" s="113"/>
      <c r="D133" s="113"/>
      <c r="E133" s="113"/>
      <c r="F133" s="113"/>
      <c r="G133" s="113"/>
      <c r="H133" s="113"/>
      <c r="I133" s="113"/>
      <c r="J133" s="113"/>
      <c r="K133" s="113"/>
      <c r="L133" s="113"/>
      <c r="M133" s="113"/>
      <c r="N133" s="113"/>
      <c r="O133" s="113"/>
    </row>
    <row r="134" spans="1:15">
      <c r="A134" s="113" t="s">
        <v>1062</v>
      </c>
      <c r="B134" s="113"/>
      <c r="C134" s="113"/>
      <c r="D134" s="113"/>
      <c r="E134" s="113"/>
      <c r="F134" s="113"/>
      <c r="G134" s="113"/>
      <c r="H134" s="113"/>
      <c r="I134" s="113"/>
      <c r="J134" s="113"/>
      <c r="K134" s="113"/>
      <c r="L134" s="113"/>
      <c r="M134" s="113"/>
      <c r="N134" s="113"/>
      <c r="O134" s="113"/>
    </row>
    <row r="135" spans="1:15">
      <c r="A135" s="113" t="s">
        <v>24</v>
      </c>
      <c r="B135" s="113"/>
      <c r="C135" s="113"/>
      <c r="D135" s="113"/>
      <c r="E135" s="113"/>
      <c r="F135" s="113"/>
      <c r="G135" s="113"/>
      <c r="H135" s="113"/>
      <c r="I135" s="113"/>
      <c r="J135" s="113"/>
      <c r="K135" s="113"/>
      <c r="L135" s="113"/>
      <c r="M135" s="113"/>
      <c r="N135" s="113"/>
      <c r="O135" s="113"/>
    </row>
    <row r="136" spans="1:15">
      <c r="A136" s="113" t="s">
        <v>1063</v>
      </c>
      <c r="B136" s="113"/>
      <c r="C136" s="113"/>
      <c r="D136" s="113"/>
      <c r="E136" s="113"/>
      <c r="F136" s="113"/>
      <c r="G136" s="113"/>
      <c r="H136" s="113"/>
      <c r="I136" s="113"/>
      <c r="J136" s="113"/>
      <c r="K136" s="113"/>
      <c r="L136" s="113"/>
      <c r="M136" s="113"/>
      <c r="N136" s="113"/>
      <c r="O136" s="113"/>
    </row>
    <row r="137" spans="1:15">
      <c r="A137" s="113" t="s">
        <v>1064</v>
      </c>
      <c r="B137" s="113"/>
      <c r="C137" s="113"/>
      <c r="D137" s="113"/>
      <c r="E137" s="113"/>
      <c r="F137" s="113"/>
      <c r="G137" s="113"/>
      <c r="H137" s="113"/>
      <c r="I137" s="113"/>
      <c r="J137" s="113"/>
      <c r="K137" s="113"/>
      <c r="L137" s="113"/>
      <c r="M137" s="113"/>
      <c r="N137" s="113"/>
      <c r="O137" s="113"/>
    </row>
    <row r="138" spans="1:15">
      <c r="A138" s="113" t="s">
        <v>1065</v>
      </c>
      <c r="B138" s="113"/>
      <c r="C138" s="113"/>
      <c r="D138" s="113"/>
      <c r="E138" s="113"/>
      <c r="F138" s="113"/>
      <c r="G138" s="113"/>
      <c r="H138" s="113"/>
      <c r="I138" s="113"/>
      <c r="J138" s="113"/>
      <c r="K138" s="113"/>
      <c r="L138" s="113"/>
      <c r="M138" s="113"/>
      <c r="N138" s="113"/>
      <c r="O138" s="113"/>
    </row>
    <row r="139" spans="1:15">
      <c r="A139" s="113"/>
      <c r="B139" s="113" t="s">
        <v>1066</v>
      </c>
      <c r="C139" s="113"/>
      <c r="D139" s="113"/>
      <c r="E139" s="113"/>
      <c r="F139" s="113"/>
      <c r="G139" s="113"/>
      <c r="H139" s="113"/>
      <c r="I139" s="113"/>
      <c r="J139" s="113"/>
      <c r="K139" s="113"/>
      <c r="L139" s="113"/>
      <c r="M139" s="113"/>
      <c r="N139" s="113"/>
      <c r="O139" s="113"/>
    </row>
    <row r="140" spans="1:15">
      <c r="A140" s="113"/>
      <c r="B140" s="113" t="s">
        <v>1067</v>
      </c>
      <c r="C140" s="113"/>
      <c r="D140" s="113"/>
      <c r="E140" s="113"/>
      <c r="F140" s="113"/>
      <c r="G140" s="113"/>
      <c r="H140" s="113"/>
      <c r="I140" s="113"/>
      <c r="J140" s="113"/>
      <c r="K140" s="113"/>
      <c r="L140" s="113"/>
      <c r="M140" s="113"/>
      <c r="N140" s="113"/>
      <c r="O140" s="113"/>
    </row>
    <row r="141" spans="1:15">
      <c r="A141" s="113"/>
      <c r="B141" s="113" t="s">
        <v>1068</v>
      </c>
      <c r="C141" s="113"/>
      <c r="D141" s="113"/>
      <c r="E141" s="113"/>
      <c r="F141" s="113"/>
      <c r="G141" s="113"/>
      <c r="H141" s="113"/>
      <c r="I141" s="113"/>
      <c r="J141" s="113"/>
      <c r="K141" s="113"/>
      <c r="L141" s="113"/>
      <c r="M141" s="113"/>
      <c r="N141" s="113"/>
      <c r="O141" s="113"/>
    </row>
  </sheetData>
  <mergeCells count="69">
    <mergeCell ref="B30:D30"/>
    <mergeCell ref="E30:H30"/>
    <mergeCell ref="I30:J30"/>
    <mergeCell ref="K30:N30"/>
    <mergeCell ref="A3:O3"/>
    <mergeCell ref="A4:O4"/>
    <mergeCell ref="K5:O5"/>
    <mergeCell ref="I9:N11"/>
    <mergeCell ref="I12:N12"/>
    <mergeCell ref="A17:O17"/>
    <mergeCell ref="D19:F19"/>
    <mergeCell ref="B29:D29"/>
    <mergeCell ref="E29:H29"/>
    <mergeCell ref="I29:J29"/>
    <mergeCell ref="K29:N29"/>
    <mergeCell ref="I56:N58"/>
    <mergeCell ref="B31:D31"/>
    <mergeCell ref="E31:H31"/>
    <mergeCell ref="I31:J31"/>
    <mergeCell ref="K31:N31"/>
    <mergeCell ref="B32:D32"/>
    <mergeCell ref="E32:N32"/>
    <mergeCell ref="B33:D33"/>
    <mergeCell ref="E33:N33"/>
    <mergeCell ref="A50:O50"/>
    <mergeCell ref="A51:O51"/>
    <mergeCell ref="K52:O52"/>
    <mergeCell ref="I59:N59"/>
    <mergeCell ref="A64:O64"/>
    <mergeCell ref="D66:F66"/>
    <mergeCell ref="B76:D76"/>
    <mergeCell ref="E76:H76"/>
    <mergeCell ref="I76:J76"/>
    <mergeCell ref="K76:N76"/>
    <mergeCell ref="B77:D77"/>
    <mergeCell ref="E77:H77"/>
    <mergeCell ref="I77:J77"/>
    <mergeCell ref="K77:N77"/>
    <mergeCell ref="B78:D78"/>
    <mergeCell ref="E78:H78"/>
    <mergeCell ref="I78:J78"/>
    <mergeCell ref="K78:N78"/>
    <mergeCell ref="B123:D123"/>
    <mergeCell ref="E123:H123"/>
    <mergeCell ref="I123:J123"/>
    <mergeCell ref="K123:N123"/>
    <mergeCell ref="B79:D79"/>
    <mergeCell ref="E79:N79"/>
    <mergeCell ref="B80:D80"/>
    <mergeCell ref="E80:N80"/>
    <mergeCell ref="A97:O97"/>
    <mergeCell ref="A98:O98"/>
    <mergeCell ref="K99:O99"/>
    <mergeCell ref="I103:N105"/>
    <mergeCell ref="I106:N106"/>
    <mergeCell ref="A111:O111"/>
    <mergeCell ref="D113:F113"/>
    <mergeCell ref="B126:D126"/>
    <mergeCell ref="E126:N126"/>
    <mergeCell ref="B127:D127"/>
    <mergeCell ref="E127:N127"/>
    <mergeCell ref="B124:D124"/>
    <mergeCell ref="E124:H124"/>
    <mergeCell ref="I124:J124"/>
    <mergeCell ref="K124:N124"/>
    <mergeCell ref="B125:D125"/>
    <mergeCell ref="E125:H125"/>
    <mergeCell ref="I125:J125"/>
    <mergeCell ref="K125:N125"/>
  </mergeCells>
  <phoneticPr fontId="3"/>
  <pageMargins left="0.78740157480314965" right="0.35433070866141736" top="0.59055118110236227" bottom="0.59055118110236227" header="0.51181102362204722" footer="0.51181102362204722"/>
  <pageSetup paperSize="9" scale="98" orientation="portrait" blackAndWhite="1" horizontalDpi="200" verticalDpi="200" r:id="rId1"/>
  <headerFooter alignWithMargins="0"/>
  <rowBreaks count="1" manualBreakCount="1">
    <brk id="47"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3"/>
  <sheetViews>
    <sheetView view="pageBreakPreview" zoomScaleNormal="100" zoomScaleSheetLayoutView="100" workbookViewId="0">
      <selection activeCell="H9" sqref="H9"/>
    </sheetView>
  </sheetViews>
  <sheetFormatPr defaultColWidth="9" defaultRowHeight="13"/>
  <cols>
    <col min="1" max="1" width="5.08984375" style="4" customWidth="1"/>
    <col min="2" max="2" width="6" style="4" bestFit="1" customWidth="1"/>
    <col min="3" max="4" width="12.6328125" style="4" bestFit="1" customWidth="1"/>
    <col min="5" max="5" width="20.453125" style="4" bestFit="1" customWidth="1"/>
    <col min="6" max="6" width="18.90625" style="4" customWidth="1"/>
    <col min="7" max="7" width="14.08984375" style="4" customWidth="1"/>
    <col min="8" max="8" width="15.36328125" style="4" customWidth="1"/>
    <col min="9" max="9" width="12.6328125" style="4" customWidth="1"/>
    <col min="10" max="10" width="13.6328125" style="4" customWidth="1"/>
    <col min="11" max="11" width="38.453125" style="4" bestFit="1" customWidth="1"/>
    <col min="12" max="12" width="12.26953125" style="4" customWidth="1"/>
    <col min="13" max="13" width="10.26953125" style="4" customWidth="1"/>
    <col min="14" max="14" width="10.08984375" style="4" customWidth="1"/>
    <col min="15" max="15" width="10" style="4" customWidth="1"/>
    <col min="16" max="16" width="9" style="176"/>
    <col min="17" max="17" width="13.26953125" style="4" bestFit="1" customWidth="1"/>
    <col min="18" max="18" width="20.08984375" style="4" bestFit="1" customWidth="1"/>
    <col min="19" max="16384" width="9" style="4"/>
  </cols>
  <sheetData>
    <row r="1" spans="1:18" ht="27" customHeight="1">
      <c r="A1" s="231" t="s">
        <v>560</v>
      </c>
      <c r="B1" s="231"/>
      <c r="C1" s="231"/>
    </row>
    <row r="2" spans="1:18" ht="39">
      <c r="A2" s="179" t="s">
        <v>363</v>
      </c>
      <c r="B2" s="179" t="s">
        <v>172</v>
      </c>
      <c r="C2" s="179" t="s">
        <v>577</v>
      </c>
      <c r="D2" s="179" t="s">
        <v>354</v>
      </c>
      <c r="E2" s="178" t="s">
        <v>564</v>
      </c>
      <c r="F2" s="230" t="s">
        <v>565</v>
      </c>
      <c r="G2" s="230" t="s">
        <v>439</v>
      </c>
      <c r="H2" s="230" t="s">
        <v>440</v>
      </c>
      <c r="I2" s="230" t="s">
        <v>441</v>
      </c>
      <c r="J2" s="179" t="s">
        <v>442</v>
      </c>
      <c r="K2" s="179" t="s">
        <v>443</v>
      </c>
      <c r="L2" s="180" t="s">
        <v>359</v>
      </c>
      <c r="M2" s="181" t="s">
        <v>557</v>
      </c>
      <c r="N2" s="181" t="s">
        <v>558</v>
      </c>
      <c r="O2" s="181" t="s">
        <v>559</v>
      </c>
      <c r="P2" s="180" t="s">
        <v>360</v>
      </c>
      <c r="Q2" s="180" t="s">
        <v>839</v>
      </c>
      <c r="R2" s="180" t="s">
        <v>840</v>
      </c>
    </row>
    <row r="3" spans="1:18">
      <c r="A3" s="427" t="s">
        <v>579</v>
      </c>
      <c r="B3" s="428"/>
      <c r="C3" s="428"/>
      <c r="D3" s="429"/>
      <c r="E3" s="292">
        <v>46051</v>
      </c>
      <c r="F3" s="293">
        <v>46050</v>
      </c>
      <c r="G3" s="246" t="s">
        <v>951</v>
      </c>
      <c r="H3" s="246" t="s">
        <v>952</v>
      </c>
      <c r="I3" s="246" t="s">
        <v>953</v>
      </c>
      <c r="J3" s="247" t="s">
        <v>954</v>
      </c>
      <c r="K3" s="247" t="s">
        <v>916</v>
      </c>
      <c r="L3" s="249" t="s">
        <v>386</v>
      </c>
      <c r="M3" s="248">
        <v>43</v>
      </c>
      <c r="N3" s="248">
        <v>9</v>
      </c>
      <c r="O3" s="248">
        <v>8</v>
      </c>
      <c r="P3" s="250" t="str">
        <f>IF(EXACT(L3,"S"),"昭和","平成")</f>
        <v>昭和</v>
      </c>
      <c r="Q3" s="251" t="str">
        <f>TEXT(L3&amp;M3&amp;"/"&amp;N3&amp;"/"&amp;O3,"YYYY/M/D")</f>
        <v>1968/9/8</v>
      </c>
      <c r="R3" s="252" t="str">
        <f>DATESTRING(Q3)</f>
        <v>昭和43年09月08日</v>
      </c>
    </row>
    <row r="4" spans="1:18" ht="13.5" customHeight="1">
      <c r="A4" s="186">
        <v>1</v>
      </c>
      <c r="B4" s="430" t="s">
        <v>567</v>
      </c>
      <c r="C4" s="245" t="s">
        <v>578</v>
      </c>
      <c r="D4" s="187" t="s">
        <v>578</v>
      </c>
      <c r="E4" s="177"/>
      <c r="F4" s="177"/>
      <c r="G4" s="182"/>
      <c r="H4" s="182"/>
      <c r="I4" s="182"/>
      <c r="J4" s="182"/>
      <c r="K4" s="311"/>
      <c r="L4" s="189" t="s">
        <v>388</v>
      </c>
      <c r="M4" s="183">
        <v>2</v>
      </c>
      <c r="N4" s="183">
        <v>9</v>
      </c>
      <c r="O4" s="183">
        <v>8</v>
      </c>
      <c r="P4" s="190" t="str">
        <f>IF(EXACT(L4,"S"),"昭和","平成")</f>
        <v>平成</v>
      </c>
      <c r="Q4" s="188" t="str">
        <f>TEXT(L4&amp;M4&amp;"/"&amp;N4&amp;"/"&amp;O4,"YYYY/M/D")</f>
        <v>1990/9/8</v>
      </c>
      <c r="R4" s="51" t="str">
        <f>DATESTRING(Q4)</f>
        <v>平成02年09月08日</v>
      </c>
    </row>
    <row r="5" spans="1:18">
      <c r="A5" s="186">
        <v>2</v>
      </c>
      <c r="B5" s="431"/>
      <c r="C5" s="245" t="s">
        <v>397</v>
      </c>
      <c r="D5" s="187" t="s">
        <v>397</v>
      </c>
      <c r="E5" s="177"/>
      <c r="F5" s="177"/>
      <c r="G5" s="182"/>
      <c r="H5" s="182"/>
      <c r="I5" s="182"/>
      <c r="J5" s="182"/>
      <c r="K5" s="311"/>
      <c r="L5" s="189" t="s">
        <v>388</v>
      </c>
      <c r="M5" s="183">
        <v>2</v>
      </c>
      <c r="N5" s="183">
        <v>9</v>
      </c>
      <c r="O5" s="183">
        <v>8</v>
      </c>
      <c r="P5" s="190" t="str">
        <f t="shared" ref="P5:P43" si="0">IF(EXACT(L5,"S"),"昭和","平成")</f>
        <v>平成</v>
      </c>
      <c r="Q5" s="188" t="str">
        <f t="shared" ref="Q5:Q37" si="1">TEXT(L5&amp;M5&amp;"/"&amp;N5&amp;"/"&amp;O5,"YYYY/M/D")</f>
        <v>1990/9/8</v>
      </c>
      <c r="R5" s="51" t="str">
        <f t="shared" ref="R5:R37" si="2">DATESTRING(Q5)</f>
        <v>平成02年09月08日</v>
      </c>
    </row>
    <row r="6" spans="1:18">
      <c r="A6" s="186">
        <v>3</v>
      </c>
      <c r="B6" s="431"/>
      <c r="C6" s="245" t="s">
        <v>201</v>
      </c>
      <c r="D6" s="187" t="s">
        <v>201</v>
      </c>
      <c r="E6" s="177"/>
      <c r="F6" s="177"/>
      <c r="G6" s="182"/>
      <c r="H6" s="182"/>
      <c r="I6" s="182"/>
      <c r="J6" s="182"/>
      <c r="K6" s="311"/>
      <c r="L6" s="189" t="s">
        <v>388</v>
      </c>
      <c r="M6" s="183"/>
      <c r="N6" s="183"/>
      <c r="O6" s="183"/>
      <c r="P6" s="190" t="str">
        <f t="shared" si="0"/>
        <v>平成</v>
      </c>
      <c r="Q6" s="188" t="str">
        <f t="shared" si="1"/>
        <v>H//</v>
      </c>
      <c r="R6" s="51" t="e">
        <f t="shared" si="2"/>
        <v>#VALUE!</v>
      </c>
    </row>
    <row r="7" spans="1:18">
      <c r="A7" s="186">
        <v>4</v>
      </c>
      <c r="B7" s="431"/>
      <c r="C7" s="245" t="s">
        <v>203</v>
      </c>
      <c r="D7" s="187" t="s">
        <v>203</v>
      </c>
      <c r="E7" s="177"/>
      <c r="F7" s="177"/>
      <c r="G7" s="182"/>
      <c r="H7" s="182"/>
      <c r="I7" s="182"/>
      <c r="J7" s="182"/>
      <c r="K7" s="311"/>
      <c r="L7" s="189" t="s">
        <v>388</v>
      </c>
      <c r="M7" s="183"/>
      <c r="N7" s="183"/>
      <c r="O7" s="183"/>
      <c r="P7" s="190" t="str">
        <f t="shared" si="0"/>
        <v>平成</v>
      </c>
      <c r="Q7" s="188" t="str">
        <f t="shared" si="1"/>
        <v>H//</v>
      </c>
      <c r="R7" s="51" t="e">
        <f t="shared" si="2"/>
        <v>#VALUE!</v>
      </c>
    </row>
    <row r="8" spans="1:18">
      <c r="A8" s="186">
        <v>5</v>
      </c>
      <c r="B8" s="431"/>
      <c r="C8" s="245" t="s">
        <v>202</v>
      </c>
      <c r="D8" s="187" t="s">
        <v>202</v>
      </c>
      <c r="E8" s="177"/>
      <c r="F8" s="177"/>
      <c r="G8" s="182"/>
      <c r="H8" s="182"/>
      <c r="I8" s="182"/>
      <c r="J8" s="182"/>
      <c r="K8" s="311"/>
      <c r="L8" s="189" t="s">
        <v>388</v>
      </c>
      <c r="M8" s="183"/>
      <c r="N8" s="183"/>
      <c r="O8" s="183"/>
      <c r="P8" s="190" t="str">
        <f t="shared" si="0"/>
        <v>平成</v>
      </c>
      <c r="Q8" s="188" t="str">
        <f t="shared" si="1"/>
        <v>H//</v>
      </c>
      <c r="R8" s="51" t="e">
        <f t="shared" si="2"/>
        <v>#VALUE!</v>
      </c>
    </row>
    <row r="9" spans="1:18">
      <c r="A9" s="186">
        <v>6</v>
      </c>
      <c r="B9" s="431"/>
      <c r="C9" s="245" t="s">
        <v>355</v>
      </c>
      <c r="D9" s="187" t="s">
        <v>355</v>
      </c>
      <c r="E9" s="177"/>
      <c r="F9" s="177"/>
      <c r="G9" s="182"/>
      <c r="H9" s="182"/>
      <c r="I9" s="182"/>
      <c r="J9" s="182"/>
      <c r="K9" s="311"/>
      <c r="L9" s="189" t="s">
        <v>388</v>
      </c>
      <c r="M9" s="183"/>
      <c r="N9" s="183"/>
      <c r="O9" s="183"/>
      <c r="P9" s="190" t="str">
        <f t="shared" si="0"/>
        <v>平成</v>
      </c>
      <c r="Q9" s="188" t="str">
        <f t="shared" si="1"/>
        <v>H//</v>
      </c>
      <c r="R9" s="51" t="e">
        <f t="shared" si="2"/>
        <v>#VALUE!</v>
      </c>
    </row>
    <row r="10" spans="1:18">
      <c r="A10" s="186">
        <v>7</v>
      </c>
      <c r="B10" s="431"/>
      <c r="C10" s="245" t="s">
        <v>190</v>
      </c>
      <c r="D10" s="187" t="s">
        <v>190</v>
      </c>
      <c r="E10" s="177"/>
      <c r="F10" s="177"/>
      <c r="G10" s="182"/>
      <c r="H10" s="182"/>
      <c r="I10" s="182"/>
      <c r="J10" s="182"/>
      <c r="K10" s="311"/>
      <c r="L10" s="189" t="s">
        <v>388</v>
      </c>
      <c r="M10" s="183"/>
      <c r="N10" s="183"/>
      <c r="O10" s="183"/>
      <c r="P10" s="190" t="str">
        <f t="shared" si="0"/>
        <v>平成</v>
      </c>
      <c r="Q10" s="188" t="str">
        <f t="shared" si="1"/>
        <v>H//</v>
      </c>
      <c r="R10" s="51" t="e">
        <f t="shared" si="2"/>
        <v>#VALUE!</v>
      </c>
    </row>
    <row r="11" spans="1:18">
      <c r="A11" s="186">
        <v>8</v>
      </c>
      <c r="B11" s="431"/>
      <c r="C11" s="245" t="s">
        <v>198</v>
      </c>
      <c r="D11" s="187" t="s">
        <v>198</v>
      </c>
      <c r="E11" s="177"/>
      <c r="F11" s="177"/>
      <c r="G11" s="182"/>
      <c r="H11" s="182"/>
      <c r="I11" s="182"/>
      <c r="J11" s="182"/>
      <c r="K11" s="311"/>
      <c r="L11" s="189" t="s">
        <v>388</v>
      </c>
      <c r="M11" s="183"/>
      <c r="N11" s="183"/>
      <c r="O11" s="183"/>
      <c r="P11" s="190" t="str">
        <f t="shared" si="0"/>
        <v>平成</v>
      </c>
      <c r="Q11" s="188" t="str">
        <f t="shared" si="1"/>
        <v>H//</v>
      </c>
      <c r="R11" s="51" t="e">
        <f t="shared" si="2"/>
        <v>#VALUE!</v>
      </c>
    </row>
    <row r="12" spans="1:18">
      <c r="A12" s="186">
        <v>9</v>
      </c>
      <c r="B12" s="431"/>
      <c r="C12" s="245" t="s">
        <v>199</v>
      </c>
      <c r="D12" s="187" t="s">
        <v>199</v>
      </c>
      <c r="E12" s="177"/>
      <c r="F12" s="177"/>
      <c r="G12" s="182"/>
      <c r="H12" s="182"/>
      <c r="I12" s="182"/>
      <c r="J12" s="182"/>
      <c r="K12" s="311"/>
      <c r="L12" s="189" t="s">
        <v>388</v>
      </c>
      <c r="M12" s="183"/>
      <c r="N12" s="183"/>
      <c r="O12" s="183"/>
      <c r="P12" s="190" t="str">
        <f t="shared" si="0"/>
        <v>平成</v>
      </c>
      <c r="Q12" s="188" t="str">
        <f t="shared" si="1"/>
        <v>H//</v>
      </c>
      <c r="R12" s="51" t="e">
        <f t="shared" si="2"/>
        <v>#VALUE!</v>
      </c>
    </row>
    <row r="13" spans="1:18" ht="13.5" customHeight="1">
      <c r="A13" s="186">
        <v>10</v>
      </c>
      <c r="B13" s="431"/>
      <c r="C13" s="245" t="s">
        <v>205</v>
      </c>
      <c r="D13" s="187" t="s">
        <v>205</v>
      </c>
      <c r="E13" s="177"/>
      <c r="F13" s="177"/>
      <c r="G13" s="182"/>
      <c r="H13" s="182"/>
      <c r="I13" s="182"/>
      <c r="J13" s="182"/>
      <c r="K13" s="311"/>
      <c r="L13" s="189" t="s">
        <v>388</v>
      </c>
      <c r="M13" s="183"/>
      <c r="N13" s="183"/>
      <c r="O13" s="183"/>
      <c r="P13" s="190" t="str">
        <f t="shared" si="0"/>
        <v>平成</v>
      </c>
      <c r="Q13" s="188" t="str">
        <f t="shared" si="1"/>
        <v>H//</v>
      </c>
      <c r="R13" s="51" t="e">
        <f t="shared" si="2"/>
        <v>#VALUE!</v>
      </c>
    </row>
    <row r="14" spans="1:18">
      <c r="A14" s="186">
        <v>11</v>
      </c>
      <c r="B14" s="431"/>
      <c r="C14" s="245" t="s">
        <v>206</v>
      </c>
      <c r="D14" s="187" t="s">
        <v>206</v>
      </c>
      <c r="E14" s="177"/>
      <c r="F14" s="177"/>
      <c r="G14" s="182"/>
      <c r="H14" s="182"/>
      <c r="I14" s="182"/>
      <c r="J14" s="182"/>
      <c r="K14" s="311"/>
      <c r="L14" s="189" t="s">
        <v>388</v>
      </c>
      <c r="M14" s="183"/>
      <c r="N14" s="183"/>
      <c r="O14" s="183"/>
      <c r="P14" s="190" t="str">
        <f t="shared" si="0"/>
        <v>平成</v>
      </c>
      <c r="Q14" s="188" t="str">
        <f t="shared" si="1"/>
        <v>H//</v>
      </c>
      <c r="R14" s="51" t="e">
        <f t="shared" si="2"/>
        <v>#VALUE!</v>
      </c>
    </row>
    <row r="15" spans="1:18">
      <c r="A15" s="186">
        <v>12</v>
      </c>
      <c r="B15" s="431"/>
      <c r="C15" s="245" t="s">
        <v>207</v>
      </c>
      <c r="D15" s="187" t="s">
        <v>207</v>
      </c>
      <c r="E15" s="177"/>
      <c r="F15" s="177"/>
      <c r="G15" s="182"/>
      <c r="H15" s="182"/>
      <c r="I15" s="182"/>
      <c r="J15" s="182"/>
      <c r="K15" s="311"/>
      <c r="L15" s="189" t="s">
        <v>388</v>
      </c>
      <c r="M15" s="183"/>
      <c r="N15" s="183"/>
      <c r="O15" s="183"/>
      <c r="P15" s="190" t="str">
        <f t="shared" si="0"/>
        <v>平成</v>
      </c>
      <c r="Q15" s="188" t="str">
        <f t="shared" si="1"/>
        <v>H//</v>
      </c>
      <c r="R15" s="51" t="e">
        <f t="shared" si="2"/>
        <v>#VALUE!</v>
      </c>
    </row>
    <row r="16" spans="1:18">
      <c r="A16" s="186">
        <v>13</v>
      </c>
      <c r="B16" s="432"/>
      <c r="C16" s="245" t="s">
        <v>357</v>
      </c>
      <c r="D16" s="187" t="s">
        <v>357</v>
      </c>
      <c r="E16" s="177"/>
      <c r="F16" s="177"/>
      <c r="G16" s="182"/>
      <c r="H16" s="182"/>
      <c r="I16" s="182"/>
      <c r="J16" s="182"/>
      <c r="K16" s="311"/>
      <c r="L16" s="189" t="s">
        <v>388</v>
      </c>
      <c r="M16" s="183"/>
      <c r="N16" s="183"/>
      <c r="O16" s="183"/>
      <c r="P16" s="190" t="str">
        <f t="shared" si="0"/>
        <v>平成</v>
      </c>
      <c r="Q16" s="188" t="str">
        <f t="shared" si="1"/>
        <v>H//</v>
      </c>
      <c r="R16" s="51" t="e">
        <f t="shared" si="2"/>
        <v>#VALUE!</v>
      </c>
    </row>
    <row r="17" spans="1:18">
      <c r="A17" s="186">
        <v>14</v>
      </c>
      <c r="B17" s="430" t="s">
        <v>568</v>
      </c>
      <c r="C17" s="245" t="s">
        <v>391</v>
      </c>
      <c r="D17" s="187" t="s">
        <v>391</v>
      </c>
      <c r="E17" s="177"/>
      <c r="F17" s="177"/>
      <c r="G17" s="182"/>
      <c r="H17" s="182"/>
      <c r="I17" s="182"/>
      <c r="J17" s="182"/>
      <c r="K17" s="311"/>
      <c r="L17" s="189" t="s">
        <v>388</v>
      </c>
      <c r="M17" s="183"/>
      <c r="N17" s="183"/>
      <c r="O17" s="183"/>
      <c r="P17" s="190" t="str">
        <f t="shared" si="0"/>
        <v>平成</v>
      </c>
      <c r="Q17" s="188" t="str">
        <f t="shared" si="1"/>
        <v>H//</v>
      </c>
      <c r="R17" s="51" t="e">
        <f t="shared" si="2"/>
        <v>#VALUE!</v>
      </c>
    </row>
    <row r="18" spans="1:18">
      <c r="A18" s="186">
        <v>15</v>
      </c>
      <c r="B18" s="431"/>
      <c r="C18" s="245" t="s">
        <v>395</v>
      </c>
      <c r="D18" s="187" t="s">
        <v>395</v>
      </c>
      <c r="E18" s="177"/>
      <c r="F18" s="177"/>
      <c r="G18" s="182"/>
      <c r="H18" s="182"/>
      <c r="I18" s="182"/>
      <c r="J18" s="182"/>
      <c r="K18" s="311"/>
      <c r="L18" s="189" t="s">
        <v>388</v>
      </c>
      <c r="M18" s="183"/>
      <c r="N18" s="183"/>
      <c r="O18" s="183"/>
      <c r="P18" s="190" t="str">
        <f t="shared" si="0"/>
        <v>平成</v>
      </c>
      <c r="Q18" s="188" t="str">
        <f t="shared" si="1"/>
        <v>H//</v>
      </c>
      <c r="R18" s="51" t="e">
        <f t="shared" si="2"/>
        <v>#VALUE!</v>
      </c>
    </row>
    <row r="19" spans="1:18">
      <c r="A19" s="186">
        <v>16</v>
      </c>
      <c r="B19" s="431"/>
      <c r="C19" s="245" t="s">
        <v>396</v>
      </c>
      <c r="D19" s="187" t="s">
        <v>396</v>
      </c>
      <c r="E19" s="177"/>
      <c r="F19" s="177"/>
      <c r="G19" s="182"/>
      <c r="H19" s="182"/>
      <c r="I19" s="182"/>
      <c r="J19" s="182"/>
      <c r="K19" s="311"/>
      <c r="L19" s="189" t="s">
        <v>388</v>
      </c>
      <c r="M19" s="183"/>
      <c r="N19" s="183"/>
      <c r="O19" s="183"/>
      <c r="P19" s="190" t="str">
        <f t="shared" si="0"/>
        <v>平成</v>
      </c>
      <c r="Q19" s="188" t="str">
        <f t="shared" si="1"/>
        <v>H//</v>
      </c>
      <c r="R19" s="51" t="e">
        <f t="shared" si="2"/>
        <v>#VALUE!</v>
      </c>
    </row>
    <row r="20" spans="1:18">
      <c r="A20" s="186">
        <v>17</v>
      </c>
      <c r="B20" s="431"/>
      <c r="C20" s="245" t="s">
        <v>191</v>
      </c>
      <c r="D20" s="187" t="s">
        <v>191</v>
      </c>
      <c r="E20" s="177"/>
      <c r="F20" s="177"/>
      <c r="G20" s="182"/>
      <c r="H20" s="182"/>
      <c r="I20" s="182"/>
      <c r="J20" s="182"/>
      <c r="K20" s="311"/>
      <c r="L20" s="189" t="s">
        <v>388</v>
      </c>
      <c r="M20" s="183"/>
      <c r="N20" s="183"/>
      <c r="O20" s="183"/>
      <c r="P20" s="190" t="str">
        <f t="shared" si="0"/>
        <v>平成</v>
      </c>
      <c r="Q20" s="188" t="str">
        <f t="shared" si="1"/>
        <v>H//</v>
      </c>
      <c r="R20" s="51" t="e">
        <f t="shared" si="2"/>
        <v>#VALUE!</v>
      </c>
    </row>
    <row r="21" spans="1:18">
      <c r="A21" s="186">
        <v>18</v>
      </c>
      <c r="B21" s="431"/>
      <c r="C21" s="245" t="s">
        <v>192</v>
      </c>
      <c r="D21" s="187" t="s">
        <v>192</v>
      </c>
      <c r="E21" s="177"/>
      <c r="F21" s="177"/>
      <c r="G21" s="182"/>
      <c r="H21" s="182"/>
      <c r="I21" s="182"/>
      <c r="J21" s="182"/>
      <c r="K21" s="311"/>
      <c r="L21" s="189" t="s">
        <v>388</v>
      </c>
      <c r="M21" s="183"/>
      <c r="N21" s="183"/>
      <c r="O21" s="183"/>
      <c r="P21" s="190" t="str">
        <f t="shared" si="0"/>
        <v>平成</v>
      </c>
      <c r="Q21" s="188" t="str">
        <f t="shared" si="1"/>
        <v>H//</v>
      </c>
      <c r="R21" s="51" t="e">
        <f t="shared" si="2"/>
        <v>#VALUE!</v>
      </c>
    </row>
    <row r="22" spans="1:18">
      <c r="A22" s="186">
        <v>19</v>
      </c>
      <c r="B22" s="431"/>
      <c r="C22" s="245" t="s">
        <v>968</v>
      </c>
      <c r="D22" s="187" t="s">
        <v>968</v>
      </c>
      <c r="E22" s="177"/>
      <c r="F22" s="177"/>
      <c r="G22" s="182"/>
      <c r="H22" s="182"/>
      <c r="I22" s="182"/>
      <c r="J22" s="182"/>
      <c r="K22" s="311"/>
      <c r="L22" s="189" t="s">
        <v>388</v>
      </c>
      <c r="M22" s="183"/>
      <c r="N22" s="183"/>
      <c r="O22" s="183"/>
      <c r="P22" s="190" t="str">
        <f t="shared" si="0"/>
        <v>平成</v>
      </c>
      <c r="Q22" s="188" t="str">
        <f t="shared" si="1"/>
        <v>H//</v>
      </c>
      <c r="R22" s="51" t="e">
        <f t="shared" si="2"/>
        <v>#VALUE!</v>
      </c>
    </row>
    <row r="23" spans="1:18">
      <c r="A23" s="186">
        <v>20</v>
      </c>
      <c r="B23" s="431"/>
      <c r="C23" s="245" t="s">
        <v>200</v>
      </c>
      <c r="D23" s="187" t="s">
        <v>200</v>
      </c>
      <c r="E23" s="177"/>
      <c r="F23" s="177"/>
      <c r="G23" s="182"/>
      <c r="H23" s="182"/>
      <c r="I23" s="182"/>
      <c r="J23" s="182"/>
      <c r="K23" s="311"/>
      <c r="L23" s="189" t="s">
        <v>388</v>
      </c>
      <c r="M23" s="183"/>
      <c r="N23" s="183"/>
      <c r="O23" s="183"/>
      <c r="P23" s="190" t="str">
        <f t="shared" si="0"/>
        <v>平成</v>
      </c>
      <c r="Q23" s="188" t="str">
        <f t="shared" si="1"/>
        <v>H//</v>
      </c>
      <c r="R23" s="51" t="e">
        <f t="shared" si="2"/>
        <v>#VALUE!</v>
      </c>
    </row>
    <row r="24" spans="1:18">
      <c r="A24" s="186">
        <v>21</v>
      </c>
      <c r="B24" s="431"/>
      <c r="C24" s="245" t="s">
        <v>193</v>
      </c>
      <c r="D24" s="187" t="s">
        <v>193</v>
      </c>
      <c r="E24" s="177"/>
      <c r="F24" s="177"/>
      <c r="G24" s="182"/>
      <c r="H24" s="182"/>
      <c r="I24" s="182"/>
      <c r="J24" s="182"/>
      <c r="K24" s="311"/>
      <c r="L24" s="189" t="s">
        <v>388</v>
      </c>
      <c r="M24" s="183"/>
      <c r="N24" s="183"/>
      <c r="O24" s="183"/>
      <c r="P24" s="190" t="str">
        <f t="shared" si="0"/>
        <v>平成</v>
      </c>
      <c r="Q24" s="188" t="str">
        <f t="shared" si="1"/>
        <v>H//</v>
      </c>
      <c r="R24" s="51" t="e">
        <f t="shared" si="2"/>
        <v>#VALUE!</v>
      </c>
    </row>
    <row r="25" spans="1:18">
      <c r="A25" s="186">
        <v>22</v>
      </c>
      <c r="B25" s="431"/>
      <c r="C25" s="245" t="s">
        <v>194</v>
      </c>
      <c r="D25" s="187" t="s">
        <v>194</v>
      </c>
      <c r="E25" s="177"/>
      <c r="F25" s="177"/>
      <c r="G25" s="182"/>
      <c r="H25" s="182"/>
      <c r="I25" s="182"/>
      <c r="J25" s="182"/>
      <c r="K25" s="311"/>
      <c r="L25" s="189" t="s">
        <v>388</v>
      </c>
      <c r="M25" s="183"/>
      <c r="N25" s="183"/>
      <c r="O25" s="183"/>
      <c r="P25" s="190" t="str">
        <f t="shared" si="0"/>
        <v>平成</v>
      </c>
      <c r="Q25" s="188" t="str">
        <f t="shared" si="1"/>
        <v>H//</v>
      </c>
      <c r="R25" s="51" t="e">
        <f t="shared" si="2"/>
        <v>#VALUE!</v>
      </c>
    </row>
    <row r="26" spans="1:18">
      <c r="A26" s="186">
        <v>23</v>
      </c>
      <c r="B26" s="431"/>
      <c r="C26" s="245" t="s">
        <v>195</v>
      </c>
      <c r="D26" s="187" t="s">
        <v>195</v>
      </c>
      <c r="E26" s="177"/>
      <c r="F26" s="177"/>
      <c r="G26" s="182"/>
      <c r="H26" s="182"/>
      <c r="I26" s="182"/>
      <c r="J26" s="182"/>
      <c r="K26" s="311"/>
      <c r="L26" s="189" t="s">
        <v>388</v>
      </c>
      <c r="M26" s="183"/>
      <c r="N26" s="183"/>
      <c r="O26" s="183"/>
      <c r="P26" s="190" t="str">
        <f t="shared" si="0"/>
        <v>平成</v>
      </c>
      <c r="Q26" s="188" t="str">
        <f t="shared" si="1"/>
        <v>H//</v>
      </c>
      <c r="R26" s="51" t="e">
        <f t="shared" si="2"/>
        <v>#VALUE!</v>
      </c>
    </row>
    <row r="27" spans="1:18">
      <c r="A27" s="186">
        <v>24</v>
      </c>
      <c r="B27" s="431"/>
      <c r="C27" s="245" t="s">
        <v>358</v>
      </c>
      <c r="D27" s="187" t="s">
        <v>358</v>
      </c>
      <c r="E27" s="177"/>
      <c r="F27" s="177"/>
      <c r="G27" s="182"/>
      <c r="H27" s="182"/>
      <c r="I27" s="182"/>
      <c r="J27" s="182"/>
      <c r="K27" s="311"/>
      <c r="L27" s="189" t="s">
        <v>388</v>
      </c>
      <c r="M27" s="183"/>
      <c r="N27" s="183"/>
      <c r="O27" s="183"/>
      <c r="P27" s="190" t="str">
        <f t="shared" si="0"/>
        <v>平成</v>
      </c>
      <c r="Q27" s="188" t="str">
        <f>TEXT(L27&amp;M27&amp;"/"&amp;N27&amp;"/"&amp;O27,"YYYY/M/D")</f>
        <v>H//</v>
      </c>
      <c r="R27" s="51" t="e">
        <f>DATESTRING(Q27)</f>
        <v>#VALUE!</v>
      </c>
    </row>
    <row r="28" spans="1:18" ht="13.5" customHeight="1">
      <c r="A28" s="186">
        <v>25</v>
      </c>
      <c r="B28" s="431"/>
      <c r="C28" s="245" t="s">
        <v>196</v>
      </c>
      <c r="D28" s="187" t="s">
        <v>196</v>
      </c>
      <c r="E28" s="177"/>
      <c r="F28" s="177"/>
      <c r="G28" s="182"/>
      <c r="H28" s="182"/>
      <c r="I28" s="182"/>
      <c r="J28" s="182"/>
      <c r="K28" s="311"/>
      <c r="L28" s="189" t="s">
        <v>388</v>
      </c>
      <c r="M28" s="183"/>
      <c r="N28" s="183"/>
      <c r="O28" s="183"/>
      <c r="P28" s="190" t="str">
        <f t="shared" si="0"/>
        <v>平成</v>
      </c>
      <c r="Q28" s="188" t="str">
        <f t="shared" si="1"/>
        <v>H//</v>
      </c>
      <c r="R28" s="51" t="e">
        <f t="shared" si="2"/>
        <v>#VALUE!</v>
      </c>
    </row>
    <row r="29" spans="1:18">
      <c r="A29" s="186">
        <v>26</v>
      </c>
      <c r="B29" s="432"/>
      <c r="C29" s="245" t="s">
        <v>197</v>
      </c>
      <c r="D29" s="187" t="s">
        <v>197</v>
      </c>
      <c r="E29" s="177"/>
      <c r="F29" s="177"/>
      <c r="G29" s="182"/>
      <c r="H29" s="182"/>
      <c r="I29" s="182"/>
      <c r="J29" s="182"/>
      <c r="K29" s="311"/>
      <c r="L29" s="189" t="s">
        <v>388</v>
      </c>
      <c r="M29" s="183"/>
      <c r="N29" s="183"/>
      <c r="O29" s="183"/>
      <c r="P29" s="190" t="str">
        <f t="shared" si="0"/>
        <v>平成</v>
      </c>
      <c r="Q29" s="188" t="str">
        <f t="shared" si="1"/>
        <v>H//</v>
      </c>
      <c r="R29" s="51" t="e">
        <f t="shared" si="2"/>
        <v>#VALUE!</v>
      </c>
    </row>
    <row r="30" spans="1:18">
      <c r="A30" s="186">
        <v>27</v>
      </c>
      <c r="B30" s="430" t="s">
        <v>569</v>
      </c>
      <c r="C30" s="245" t="s">
        <v>392</v>
      </c>
      <c r="D30" s="187" t="s">
        <v>392</v>
      </c>
      <c r="E30" s="177"/>
      <c r="F30" s="177"/>
      <c r="G30" s="182"/>
      <c r="H30" s="182"/>
      <c r="I30" s="182"/>
      <c r="J30" s="182"/>
      <c r="K30" s="311"/>
      <c r="L30" s="189" t="s">
        <v>388</v>
      </c>
      <c r="M30" s="183"/>
      <c r="N30" s="183"/>
      <c r="O30" s="183"/>
      <c r="P30" s="190" t="str">
        <f t="shared" si="0"/>
        <v>平成</v>
      </c>
      <c r="Q30" s="188" t="str">
        <f t="shared" si="1"/>
        <v>H//</v>
      </c>
      <c r="R30" s="51" t="e">
        <f t="shared" si="2"/>
        <v>#VALUE!</v>
      </c>
    </row>
    <row r="31" spans="1:18">
      <c r="A31" s="186">
        <v>28</v>
      </c>
      <c r="B31" s="431"/>
      <c r="C31" s="245" t="s">
        <v>393</v>
      </c>
      <c r="D31" s="187" t="s">
        <v>393</v>
      </c>
      <c r="E31" s="177"/>
      <c r="F31" s="177"/>
      <c r="G31" s="182"/>
      <c r="H31" s="182"/>
      <c r="I31" s="182"/>
      <c r="J31" s="182"/>
      <c r="K31" s="311"/>
      <c r="L31" s="189" t="s">
        <v>388</v>
      </c>
      <c r="M31" s="183"/>
      <c r="N31" s="183"/>
      <c r="O31" s="183"/>
      <c r="P31" s="190" t="str">
        <f t="shared" si="0"/>
        <v>平成</v>
      </c>
      <c r="Q31" s="188" t="str">
        <f t="shared" si="1"/>
        <v>H//</v>
      </c>
      <c r="R31" s="51" t="e">
        <f t="shared" si="2"/>
        <v>#VALUE!</v>
      </c>
    </row>
    <row r="32" spans="1:18">
      <c r="A32" s="186">
        <v>29</v>
      </c>
      <c r="B32" s="431"/>
      <c r="C32" s="245" t="s">
        <v>394</v>
      </c>
      <c r="D32" s="187" t="s">
        <v>394</v>
      </c>
      <c r="E32" s="177"/>
      <c r="F32" s="177"/>
      <c r="G32" s="182"/>
      <c r="H32" s="182"/>
      <c r="I32" s="182"/>
      <c r="J32" s="182"/>
      <c r="K32" s="311"/>
      <c r="L32" s="189" t="s">
        <v>388</v>
      </c>
      <c r="M32" s="183"/>
      <c r="N32" s="183"/>
      <c r="O32" s="183"/>
      <c r="P32" s="190" t="str">
        <f t="shared" si="0"/>
        <v>平成</v>
      </c>
      <c r="Q32" s="188" t="str">
        <f t="shared" si="1"/>
        <v>H//</v>
      </c>
      <c r="R32" s="51" t="e">
        <f t="shared" si="2"/>
        <v>#VALUE!</v>
      </c>
    </row>
    <row r="33" spans="1:18">
      <c r="A33" s="186">
        <v>30</v>
      </c>
      <c r="B33" s="431"/>
      <c r="C33" s="245" t="s">
        <v>398</v>
      </c>
      <c r="D33" s="187" t="s">
        <v>398</v>
      </c>
      <c r="E33" s="177"/>
      <c r="F33" s="177"/>
      <c r="G33" s="182"/>
      <c r="H33" s="182"/>
      <c r="I33" s="182"/>
      <c r="J33" s="182"/>
      <c r="K33" s="311"/>
      <c r="L33" s="189" t="s">
        <v>388</v>
      </c>
      <c r="M33" s="183"/>
      <c r="N33" s="183"/>
      <c r="O33" s="183"/>
      <c r="P33" s="190" t="str">
        <f t="shared" si="0"/>
        <v>平成</v>
      </c>
      <c r="Q33" s="188" t="str">
        <f t="shared" si="1"/>
        <v>H//</v>
      </c>
      <c r="R33" s="51" t="e">
        <f t="shared" si="2"/>
        <v>#VALUE!</v>
      </c>
    </row>
    <row r="34" spans="1:18" ht="13.5" customHeight="1">
      <c r="A34" s="186">
        <v>31</v>
      </c>
      <c r="B34" s="431"/>
      <c r="C34" s="245" t="s">
        <v>399</v>
      </c>
      <c r="D34" s="187" t="s">
        <v>399</v>
      </c>
      <c r="E34" s="177"/>
      <c r="F34" s="177"/>
      <c r="G34" s="182"/>
      <c r="H34" s="182"/>
      <c r="I34" s="182"/>
      <c r="J34" s="182"/>
      <c r="K34" s="311"/>
      <c r="L34" s="189" t="s">
        <v>388</v>
      </c>
      <c r="M34" s="183"/>
      <c r="N34" s="183"/>
      <c r="O34" s="183"/>
      <c r="P34" s="190" t="str">
        <f t="shared" si="0"/>
        <v>平成</v>
      </c>
      <c r="Q34" s="188" t="str">
        <f t="shared" si="1"/>
        <v>H//</v>
      </c>
      <c r="R34" s="51" t="e">
        <f t="shared" si="2"/>
        <v>#VALUE!</v>
      </c>
    </row>
    <row r="35" spans="1:18">
      <c r="A35" s="186">
        <v>32</v>
      </c>
      <c r="B35" s="431"/>
      <c r="C35" s="245" t="s">
        <v>187</v>
      </c>
      <c r="D35" s="187" t="s">
        <v>187</v>
      </c>
      <c r="E35" s="177"/>
      <c r="F35" s="177"/>
      <c r="G35" s="182"/>
      <c r="H35" s="182"/>
      <c r="I35" s="182"/>
      <c r="J35" s="182"/>
      <c r="K35" s="311"/>
      <c r="L35" s="189" t="s">
        <v>388</v>
      </c>
      <c r="M35" s="183"/>
      <c r="N35" s="183"/>
      <c r="O35" s="183"/>
      <c r="P35" s="190" t="str">
        <f t="shared" si="0"/>
        <v>平成</v>
      </c>
      <c r="Q35" s="188" t="str">
        <f t="shared" si="1"/>
        <v>H//</v>
      </c>
      <c r="R35" s="51" t="e">
        <f t="shared" si="2"/>
        <v>#VALUE!</v>
      </c>
    </row>
    <row r="36" spans="1:18">
      <c r="A36" s="186">
        <v>33</v>
      </c>
      <c r="B36" s="431"/>
      <c r="C36" s="245" t="s">
        <v>356</v>
      </c>
      <c r="D36" s="187" t="s">
        <v>356</v>
      </c>
      <c r="E36" s="177"/>
      <c r="F36" s="177"/>
      <c r="G36" s="182"/>
      <c r="H36" s="182"/>
      <c r="I36" s="182"/>
      <c r="J36" s="182"/>
      <c r="K36" s="311"/>
      <c r="L36" s="189" t="s">
        <v>388</v>
      </c>
      <c r="M36" s="183"/>
      <c r="N36" s="183"/>
      <c r="O36" s="183"/>
      <c r="P36" s="190" t="str">
        <f t="shared" si="0"/>
        <v>平成</v>
      </c>
      <c r="Q36" s="188" t="str">
        <f t="shared" si="1"/>
        <v>H//</v>
      </c>
      <c r="R36" s="51" t="e">
        <f t="shared" si="2"/>
        <v>#VALUE!</v>
      </c>
    </row>
    <row r="37" spans="1:18">
      <c r="A37" s="186">
        <v>34</v>
      </c>
      <c r="B37" s="431"/>
      <c r="C37" s="245" t="s">
        <v>969</v>
      </c>
      <c r="D37" s="187" t="s">
        <v>332</v>
      </c>
      <c r="E37" s="177"/>
      <c r="F37" s="177"/>
      <c r="G37" s="182"/>
      <c r="H37" s="182"/>
      <c r="I37" s="182"/>
      <c r="J37" s="182"/>
      <c r="K37" s="311"/>
      <c r="L37" s="189" t="s">
        <v>388</v>
      </c>
      <c r="M37" s="183"/>
      <c r="N37" s="183"/>
      <c r="O37" s="183"/>
      <c r="P37" s="190" t="str">
        <f t="shared" si="0"/>
        <v>平成</v>
      </c>
      <c r="Q37" s="188" t="str">
        <f t="shared" si="1"/>
        <v>H//</v>
      </c>
      <c r="R37" s="51" t="e">
        <f t="shared" si="2"/>
        <v>#VALUE!</v>
      </c>
    </row>
    <row r="38" spans="1:18">
      <c r="A38" s="186">
        <v>35</v>
      </c>
      <c r="B38" s="431"/>
      <c r="C38" s="245" t="s">
        <v>188</v>
      </c>
      <c r="D38" s="187" t="s">
        <v>188</v>
      </c>
      <c r="E38" s="177"/>
      <c r="F38" s="177"/>
      <c r="G38" s="182"/>
      <c r="H38" s="182"/>
      <c r="I38" s="182"/>
      <c r="J38" s="182"/>
      <c r="K38" s="311"/>
      <c r="L38" s="354" t="s">
        <v>388</v>
      </c>
      <c r="M38" s="183"/>
      <c r="N38" s="183"/>
      <c r="O38" s="183"/>
      <c r="P38" s="190" t="str">
        <f t="shared" si="0"/>
        <v>平成</v>
      </c>
      <c r="Q38" s="188" t="str">
        <f t="shared" ref="Q38:Q43" si="3">TEXT(L38&amp;M38&amp;"/"&amp;N38&amp;"/"&amp;O38,"YYYY/M/D")</f>
        <v>H//</v>
      </c>
      <c r="R38" s="51" t="e">
        <f t="shared" ref="R38:R43" si="4">DATESTRING(Q38)</f>
        <v>#VALUE!</v>
      </c>
    </row>
    <row r="39" spans="1:18">
      <c r="A39" s="186">
        <v>36</v>
      </c>
      <c r="B39" s="431"/>
      <c r="C39" s="245" t="s">
        <v>208</v>
      </c>
      <c r="D39" s="187" t="s">
        <v>208</v>
      </c>
      <c r="E39" s="177"/>
      <c r="F39" s="177"/>
      <c r="G39" s="182"/>
      <c r="H39" s="182"/>
      <c r="I39" s="182"/>
      <c r="J39" s="182"/>
      <c r="K39" s="311"/>
      <c r="L39" s="354" t="s">
        <v>388</v>
      </c>
      <c r="M39" s="183"/>
      <c r="N39" s="183"/>
      <c r="O39" s="183"/>
      <c r="P39" s="190" t="str">
        <f t="shared" si="0"/>
        <v>平成</v>
      </c>
      <c r="Q39" s="188" t="str">
        <f t="shared" si="3"/>
        <v>H//</v>
      </c>
      <c r="R39" s="51" t="e">
        <f t="shared" si="4"/>
        <v>#VALUE!</v>
      </c>
    </row>
    <row r="40" spans="1:18">
      <c r="A40" s="186">
        <v>37</v>
      </c>
      <c r="B40" s="431"/>
      <c r="C40" s="245" t="s">
        <v>204</v>
      </c>
      <c r="D40" s="187" t="s">
        <v>204</v>
      </c>
      <c r="E40" s="177"/>
      <c r="F40" s="177"/>
      <c r="G40" s="182"/>
      <c r="H40" s="182"/>
      <c r="I40" s="182"/>
      <c r="J40" s="182"/>
      <c r="K40" s="311"/>
      <c r="L40" s="354" t="s">
        <v>388</v>
      </c>
      <c r="M40" s="183"/>
      <c r="N40" s="183"/>
      <c r="O40" s="183"/>
      <c r="P40" s="190" t="str">
        <f t="shared" si="0"/>
        <v>平成</v>
      </c>
      <c r="Q40" s="188" t="str">
        <f t="shared" si="3"/>
        <v>H//</v>
      </c>
      <c r="R40" s="51" t="e">
        <f t="shared" si="4"/>
        <v>#VALUE!</v>
      </c>
    </row>
    <row r="41" spans="1:18">
      <c r="A41" s="186">
        <v>38</v>
      </c>
      <c r="B41" s="431"/>
      <c r="C41" s="245" t="s">
        <v>189</v>
      </c>
      <c r="D41" s="187" t="s">
        <v>970</v>
      </c>
      <c r="E41" s="177"/>
      <c r="F41" s="177"/>
      <c r="G41" s="182"/>
      <c r="H41" s="182"/>
      <c r="I41" s="182"/>
      <c r="J41" s="182"/>
      <c r="K41" s="311"/>
      <c r="L41" s="354" t="s">
        <v>388</v>
      </c>
      <c r="M41" s="183"/>
      <c r="N41" s="183"/>
      <c r="O41" s="183"/>
      <c r="P41" s="190" t="str">
        <f t="shared" si="0"/>
        <v>平成</v>
      </c>
      <c r="Q41" s="188" t="str">
        <f t="shared" si="3"/>
        <v>H//</v>
      </c>
      <c r="R41" s="51" t="e">
        <f t="shared" si="4"/>
        <v>#VALUE!</v>
      </c>
    </row>
    <row r="42" spans="1:18">
      <c r="A42" s="186">
        <v>39</v>
      </c>
      <c r="B42" s="431"/>
      <c r="C42" s="245" t="s">
        <v>971</v>
      </c>
      <c r="D42" s="187" t="s">
        <v>971</v>
      </c>
      <c r="E42" s="177"/>
      <c r="F42" s="177"/>
      <c r="G42" s="182"/>
      <c r="H42" s="182"/>
      <c r="I42" s="182"/>
      <c r="J42" s="182"/>
      <c r="K42" s="311"/>
      <c r="L42" s="354" t="s">
        <v>388</v>
      </c>
      <c r="M42" s="183"/>
      <c r="N42" s="183"/>
      <c r="O42" s="183"/>
      <c r="P42" s="190" t="str">
        <f t="shared" si="0"/>
        <v>平成</v>
      </c>
      <c r="Q42" s="188" t="str">
        <f t="shared" si="3"/>
        <v>H//</v>
      </c>
      <c r="R42" s="51" t="e">
        <f t="shared" si="4"/>
        <v>#VALUE!</v>
      </c>
    </row>
    <row r="43" spans="1:18">
      <c r="A43" s="186">
        <v>40</v>
      </c>
      <c r="B43" s="432"/>
      <c r="C43" s="245" t="s">
        <v>972</v>
      </c>
      <c r="D43" s="187" t="s">
        <v>972</v>
      </c>
      <c r="E43" s="177"/>
      <c r="F43" s="177"/>
      <c r="G43" s="182"/>
      <c r="H43" s="182"/>
      <c r="I43" s="182"/>
      <c r="J43" s="182"/>
      <c r="K43" s="311"/>
      <c r="L43" s="354" t="s">
        <v>388</v>
      </c>
      <c r="M43" s="183"/>
      <c r="N43" s="183"/>
      <c r="O43" s="183"/>
      <c r="P43" s="190" t="str">
        <f t="shared" si="0"/>
        <v>平成</v>
      </c>
      <c r="Q43" s="188" t="str">
        <f t="shared" si="3"/>
        <v>H//</v>
      </c>
      <c r="R43" s="51" t="e">
        <f t="shared" si="4"/>
        <v>#VALUE!</v>
      </c>
    </row>
  </sheetData>
  <mergeCells count="4">
    <mergeCell ref="A3:D3"/>
    <mergeCell ref="B4:B16"/>
    <mergeCell ref="B17:B29"/>
    <mergeCell ref="B30:B43"/>
  </mergeCells>
  <phoneticPr fontId="3"/>
  <dataValidations count="1">
    <dataValidation type="list" allowBlank="1" showInputMessage="1" showErrorMessage="1" sqref="L3:L43" xr:uid="{00000000-0002-0000-0200-000000000000}">
      <formula1>"S,H,R"</formula1>
    </dataValidation>
  </dataValidations>
  <pageMargins left="0.39370078740157483" right="0.39370078740157483" top="0.78740157480314965" bottom="0.59055118110236227" header="0.51181102362204722" footer="0.51181102362204722"/>
  <pageSetup paperSize="8" scale="90" orientation="landscape" horizontalDpi="200" verticalDpi="200"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Y85"/>
  <sheetViews>
    <sheetView showZeros="0" view="pageBreakPreview" topLeftCell="A55" zoomScale="80" zoomScaleNormal="100" zoomScaleSheetLayoutView="80" workbookViewId="0">
      <selection activeCell="A11" sqref="A11:C11"/>
    </sheetView>
  </sheetViews>
  <sheetFormatPr defaultColWidth="5.90625" defaultRowHeight="13"/>
  <cols>
    <col min="1" max="3" width="5.90625" customWidth="1"/>
    <col min="4" max="4" width="3.453125" bestFit="1" customWidth="1"/>
    <col min="5" max="5" width="7.453125" bestFit="1" customWidth="1"/>
    <col min="6" max="6" width="5.6328125" customWidth="1"/>
    <col min="7" max="7" width="2.453125" bestFit="1" customWidth="1"/>
    <col min="8" max="8" width="3.7265625" customWidth="1"/>
    <col min="9" max="10" width="4.08984375" customWidth="1"/>
    <col min="11" max="11" width="9.36328125" customWidth="1"/>
    <col min="12" max="12" width="3.453125" customWidth="1"/>
    <col min="13" max="14" width="3.7265625" customWidth="1"/>
    <col min="15" max="15" width="3.453125" customWidth="1"/>
    <col min="16" max="17" width="4.08984375" customWidth="1"/>
    <col min="18" max="18" width="8.453125" bestFit="1" customWidth="1"/>
    <col min="19" max="19" width="3.453125" bestFit="1" customWidth="1"/>
    <col min="20" max="20" width="8" customWidth="1"/>
    <col min="24" max="24" width="8.453125" bestFit="1" customWidth="1"/>
  </cols>
  <sheetData>
    <row r="1" spans="1:20" ht="14">
      <c r="A1" s="1"/>
      <c r="B1" s="1"/>
      <c r="C1" s="1"/>
      <c r="D1" s="1"/>
      <c r="E1" s="1"/>
      <c r="F1" s="1"/>
      <c r="G1" s="1"/>
      <c r="H1" s="1"/>
      <c r="I1" s="1"/>
      <c r="J1" s="1"/>
      <c r="K1" s="1"/>
      <c r="L1" s="1"/>
      <c r="M1" s="1"/>
      <c r="N1" s="1"/>
      <c r="O1" s="1"/>
      <c r="P1" s="1"/>
      <c r="Q1" s="1"/>
      <c r="R1" s="1"/>
      <c r="S1" s="1"/>
      <c r="T1" s="2" t="s">
        <v>1000</v>
      </c>
    </row>
    <row r="2" spans="1:20" ht="14">
      <c r="A2" s="1"/>
      <c r="B2" s="1"/>
      <c r="C2" s="1"/>
      <c r="D2" s="1"/>
      <c r="E2" s="1"/>
      <c r="F2" s="1"/>
      <c r="G2" s="1"/>
      <c r="H2" s="1"/>
      <c r="I2" s="1"/>
      <c r="J2" s="1"/>
      <c r="K2" s="1"/>
      <c r="L2" s="1"/>
      <c r="M2" s="1"/>
      <c r="N2" s="1"/>
      <c r="O2" s="1"/>
      <c r="P2" s="1"/>
      <c r="Q2" s="1"/>
      <c r="R2" s="1"/>
      <c r="S2" s="1"/>
      <c r="T2" s="2"/>
    </row>
    <row r="3" spans="1:20" ht="14">
      <c r="A3" s="1"/>
      <c r="B3" s="1"/>
      <c r="C3" s="1"/>
      <c r="D3" s="1"/>
      <c r="E3" s="1"/>
      <c r="F3" s="1"/>
      <c r="G3" s="1"/>
      <c r="H3" s="1"/>
      <c r="I3" s="1"/>
      <c r="J3" s="1"/>
      <c r="K3" s="1"/>
      <c r="L3" s="1"/>
      <c r="M3" s="1"/>
      <c r="N3" s="1"/>
      <c r="O3" s="1"/>
      <c r="P3" s="1"/>
      <c r="Q3" s="1"/>
      <c r="R3" s="1"/>
      <c r="S3" s="1"/>
      <c r="T3" s="1"/>
    </row>
    <row r="4" spans="1:20" ht="28">
      <c r="A4" s="792" t="s">
        <v>25</v>
      </c>
      <c r="B4" s="792"/>
      <c r="C4" s="792"/>
      <c r="D4" s="792"/>
      <c r="E4" s="792"/>
      <c r="F4" s="792"/>
      <c r="G4" s="792"/>
      <c r="H4" s="792"/>
      <c r="I4" s="792"/>
      <c r="J4" s="792"/>
      <c r="K4" s="792"/>
      <c r="L4" s="792"/>
      <c r="M4" s="792"/>
      <c r="N4" s="792"/>
      <c r="O4" s="792"/>
      <c r="P4" s="792"/>
      <c r="Q4" s="792"/>
      <c r="R4" s="792"/>
      <c r="S4" s="792"/>
      <c r="T4" s="792"/>
    </row>
    <row r="5" spans="1:20" ht="14">
      <c r="A5" s="793" t="s">
        <v>34</v>
      </c>
      <c r="B5" s="793"/>
      <c r="C5" s="793"/>
      <c r="D5" s="793"/>
      <c r="E5" s="793"/>
      <c r="F5" s="793"/>
      <c r="G5" s="793"/>
      <c r="H5" s="793"/>
      <c r="I5" s="793"/>
      <c r="J5" s="793"/>
      <c r="K5" s="793"/>
      <c r="L5" s="793"/>
      <c r="M5" s="793"/>
      <c r="N5" s="793"/>
      <c r="O5" s="793"/>
      <c r="P5" s="793"/>
      <c r="Q5" s="793"/>
      <c r="R5" s="793"/>
      <c r="S5" s="793"/>
      <c r="T5" s="793"/>
    </row>
    <row r="6" spans="1:20" ht="14">
      <c r="A6" s="200"/>
      <c r="B6" s="200"/>
      <c r="C6" s="200"/>
      <c r="D6" s="200"/>
      <c r="E6" s="200"/>
      <c r="F6" s="200"/>
      <c r="G6" s="200"/>
      <c r="H6" s="200"/>
      <c r="I6" s="200"/>
      <c r="J6" s="200"/>
      <c r="K6" s="200"/>
      <c r="L6" s="200"/>
      <c r="M6" s="200"/>
      <c r="N6" s="200"/>
      <c r="O6" s="200"/>
      <c r="P6" s="200"/>
      <c r="Q6" s="200"/>
      <c r="R6" s="200"/>
      <c r="S6" s="200"/>
      <c r="T6" s="200"/>
    </row>
    <row r="7" spans="1:20" ht="14">
      <c r="A7" s="1"/>
      <c r="B7" s="1"/>
      <c r="C7" s="1"/>
      <c r="D7" s="1"/>
      <c r="E7" s="1"/>
      <c r="F7" s="1"/>
      <c r="G7" s="1"/>
      <c r="H7" s="1"/>
      <c r="I7" s="1"/>
      <c r="J7" s="1"/>
      <c r="K7" s="1"/>
      <c r="L7" s="1"/>
      <c r="M7" s="1"/>
      <c r="N7" s="1"/>
      <c r="O7" s="1"/>
      <c r="P7" s="1"/>
      <c r="Q7" s="1"/>
      <c r="R7" s="1"/>
      <c r="S7" s="1"/>
      <c r="T7" s="1"/>
    </row>
    <row r="8" spans="1:20" ht="14">
      <c r="A8" s="1" t="s">
        <v>290</v>
      </c>
      <c r="B8" s="1"/>
      <c r="C8" s="1"/>
      <c r="D8" s="1"/>
      <c r="E8" s="1"/>
      <c r="F8" s="1"/>
      <c r="G8" s="1"/>
      <c r="H8" s="1"/>
      <c r="I8" s="1"/>
      <c r="J8" s="1"/>
      <c r="K8" s="1"/>
      <c r="L8" s="1"/>
      <c r="M8" s="1"/>
      <c r="N8" s="1"/>
      <c r="O8" s="1"/>
      <c r="P8" s="1"/>
      <c r="Q8" s="1"/>
      <c r="R8" s="1"/>
      <c r="S8" s="1"/>
      <c r="T8" s="1"/>
    </row>
    <row r="9" spans="1:20" ht="43.5" customHeight="1">
      <c r="A9" s="794" t="s">
        <v>27</v>
      </c>
      <c r="B9" s="795"/>
      <c r="C9" s="796"/>
      <c r="D9" s="842" t="s">
        <v>286</v>
      </c>
      <c r="E9" s="871"/>
      <c r="F9" s="871"/>
      <c r="G9" s="871"/>
      <c r="H9" s="871"/>
      <c r="I9" s="871"/>
      <c r="J9" s="872"/>
      <c r="K9" s="784" t="s">
        <v>28</v>
      </c>
      <c r="L9" s="785"/>
      <c r="M9" s="785"/>
      <c r="N9" s="785"/>
      <c r="O9" s="785"/>
      <c r="P9" s="785"/>
      <c r="Q9" s="786"/>
      <c r="R9" s="794" t="s">
        <v>29</v>
      </c>
      <c r="S9" s="797"/>
      <c r="T9" s="64" t="s">
        <v>534</v>
      </c>
    </row>
    <row r="10" spans="1:20">
      <c r="A10" s="57"/>
      <c r="B10" s="58"/>
      <c r="C10" s="59"/>
      <c r="D10" s="57"/>
      <c r="E10" s="25" t="s">
        <v>2</v>
      </c>
      <c r="F10" s="58"/>
      <c r="G10" s="63" t="s">
        <v>283</v>
      </c>
      <c r="H10" s="58"/>
      <c r="I10" s="25"/>
      <c r="J10" s="24" t="s">
        <v>2</v>
      </c>
      <c r="K10" s="25"/>
      <c r="L10" s="25" t="s">
        <v>2</v>
      </c>
      <c r="M10" s="58"/>
      <c r="N10" s="63" t="s">
        <v>283</v>
      </c>
      <c r="O10" s="58"/>
      <c r="P10" s="63"/>
      <c r="Q10" s="62" t="s">
        <v>2</v>
      </c>
      <c r="R10" s="57"/>
      <c r="S10" s="59"/>
      <c r="T10" s="64"/>
    </row>
    <row r="11" spans="1:20" ht="30" customHeight="1">
      <c r="A11" s="798" t="s">
        <v>1004</v>
      </c>
      <c r="B11" s="799"/>
      <c r="C11" s="800"/>
      <c r="D11" s="9" t="s">
        <v>430</v>
      </c>
      <c r="E11" s="66"/>
      <c r="F11" s="27" t="s">
        <v>282</v>
      </c>
      <c r="G11" s="10">
        <v>1</v>
      </c>
      <c r="H11" s="27" t="s">
        <v>284</v>
      </c>
      <c r="I11" s="790">
        <f>E11*G11</f>
        <v>0</v>
      </c>
      <c r="J11" s="858"/>
      <c r="K11" s="789">
        <v>16100</v>
      </c>
      <c r="L11" s="790"/>
      <c r="M11" s="26" t="s">
        <v>285</v>
      </c>
      <c r="N11" s="10">
        <v>1</v>
      </c>
      <c r="O11" s="27" t="s">
        <v>284</v>
      </c>
      <c r="P11" s="790">
        <f>K11*N11</f>
        <v>16100</v>
      </c>
      <c r="Q11" s="858"/>
      <c r="R11" s="67">
        <f>IF(((I11)&gt;=(P11)),P11,I11)</f>
        <v>0</v>
      </c>
      <c r="S11" s="11" t="s">
        <v>2</v>
      </c>
      <c r="T11" s="23"/>
    </row>
    <row r="12" spans="1:20" ht="43.5" customHeight="1">
      <c r="A12" s="801" t="s">
        <v>1004</v>
      </c>
      <c r="B12" s="802"/>
      <c r="C12" s="803"/>
      <c r="D12" s="12" t="s">
        <v>430</v>
      </c>
      <c r="E12" s="18"/>
      <c r="F12" s="8" t="s">
        <v>282</v>
      </c>
      <c r="G12" s="13">
        <v>1</v>
      </c>
      <c r="H12" s="8" t="s">
        <v>284</v>
      </c>
      <c r="I12" s="790">
        <f>E12*G12</f>
        <v>0</v>
      </c>
      <c r="J12" s="858"/>
      <c r="K12" s="789">
        <v>16100</v>
      </c>
      <c r="L12" s="790"/>
      <c r="M12" s="60" t="s">
        <v>285</v>
      </c>
      <c r="N12" s="13">
        <v>1</v>
      </c>
      <c r="O12" s="8" t="s">
        <v>284</v>
      </c>
      <c r="P12" s="832">
        <f>K12*N12</f>
        <v>16100</v>
      </c>
      <c r="Q12" s="859"/>
      <c r="R12" s="67">
        <f>IF(((I12)&gt;=(P12)),P12,I12)</f>
        <v>0</v>
      </c>
      <c r="S12" s="14" t="s">
        <v>2</v>
      </c>
      <c r="T12" s="15"/>
    </row>
    <row r="13" spans="1:20" ht="43.5" customHeight="1">
      <c r="A13" s="801" t="s">
        <v>1004</v>
      </c>
      <c r="B13" s="802"/>
      <c r="C13" s="803"/>
      <c r="D13" s="12" t="s">
        <v>430</v>
      </c>
      <c r="E13" s="18"/>
      <c r="F13" s="8" t="s">
        <v>282</v>
      </c>
      <c r="G13" s="13">
        <v>1</v>
      </c>
      <c r="H13" s="8" t="s">
        <v>284</v>
      </c>
      <c r="I13" s="790">
        <f>E13*G13</f>
        <v>0</v>
      </c>
      <c r="J13" s="858"/>
      <c r="K13" s="789">
        <v>16100</v>
      </c>
      <c r="L13" s="790"/>
      <c r="M13" s="60" t="s">
        <v>285</v>
      </c>
      <c r="N13" s="13">
        <v>1</v>
      </c>
      <c r="O13" s="8" t="s">
        <v>284</v>
      </c>
      <c r="P13" s="832">
        <f>K13*N13</f>
        <v>16100</v>
      </c>
      <c r="Q13" s="859"/>
      <c r="R13" s="67">
        <f>IF(((I13)&gt;=(P13)),P13,I13)</f>
        <v>0</v>
      </c>
      <c r="S13" s="14" t="s">
        <v>2</v>
      </c>
      <c r="T13" s="15"/>
    </row>
    <row r="14" spans="1:20" ht="43.5" customHeight="1">
      <c r="A14" s="801" t="s">
        <v>1004</v>
      </c>
      <c r="B14" s="802"/>
      <c r="C14" s="803"/>
      <c r="D14" s="12" t="s">
        <v>430</v>
      </c>
      <c r="E14" s="18"/>
      <c r="F14" s="8" t="s">
        <v>282</v>
      </c>
      <c r="G14" s="13">
        <v>1</v>
      </c>
      <c r="H14" s="8" t="s">
        <v>284</v>
      </c>
      <c r="I14" s="790">
        <f t="shared" ref="I14:I21" si="0">E14*G14</f>
        <v>0</v>
      </c>
      <c r="J14" s="858"/>
      <c r="K14" s="789">
        <v>16100</v>
      </c>
      <c r="L14" s="790"/>
      <c r="M14" s="60" t="s">
        <v>285</v>
      </c>
      <c r="N14" s="13">
        <v>1</v>
      </c>
      <c r="O14" s="8" t="s">
        <v>284</v>
      </c>
      <c r="P14" s="832">
        <f t="shared" ref="P14:P21" si="1">K14*N14</f>
        <v>16100</v>
      </c>
      <c r="Q14" s="859"/>
      <c r="R14" s="67">
        <f t="shared" ref="R14:R21" si="2">IF(((I14)&gt;=(P14)),P14,I14)</f>
        <v>0</v>
      </c>
      <c r="S14" s="14" t="s">
        <v>2</v>
      </c>
      <c r="T14" s="15"/>
    </row>
    <row r="15" spans="1:20" ht="43.5" customHeight="1">
      <c r="A15" s="801" t="s">
        <v>1004</v>
      </c>
      <c r="B15" s="802"/>
      <c r="C15" s="803"/>
      <c r="D15" s="12" t="s">
        <v>430</v>
      </c>
      <c r="E15" s="18"/>
      <c r="F15" s="8" t="s">
        <v>282</v>
      </c>
      <c r="G15" s="13">
        <v>1</v>
      </c>
      <c r="H15" s="8" t="s">
        <v>284</v>
      </c>
      <c r="I15" s="790">
        <f t="shared" si="0"/>
        <v>0</v>
      </c>
      <c r="J15" s="858"/>
      <c r="K15" s="789">
        <v>16100</v>
      </c>
      <c r="L15" s="790"/>
      <c r="M15" s="60" t="s">
        <v>285</v>
      </c>
      <c r="N15" s="13">
        <v>1</v>
      </c>
      <c r="O15" s="8" t="s">
        <v>284</v>
      </c>
      <c r="P15" s="832">
        <f t="shared" si="1"/>
        <v>16100</v>
      </c>
      <c r="Q15" s="859"/>
      <c r="R15" s="67">
        <f t="shared" si="2"/>
        <v>0</v>
      </c>
      <c r="S15" s="14" t="s">
        <v>2</v>
      </c>
      <c r="T15" s="15"/>
    </row>
    <row r="16" spans="1:20" ht="43.5" customHeight="1">
      <c r="A16" s="801" t="s">
        <v>1004</v>
      </c>
      <c r="B16" s="802"/>
      <c r="C16" s="803"/>
      <c r="D16" s="12" t="s">
        <v>430</v>
      </c>
      <c r="E16" s="18"/>
      <c r="F16" s="8" t="s">
        <v>282</v>
      </c>
      <c r="G16" s="13">
        <v>1</v>
      </c>
      <c r="H16" s="8" t="s">
        <v>284</v>
      </c>
      <c r="I16" s="790">
        <f t="shared" si="0"/>
        <v>0</v>
      </c>
      <c r="J16" s="858"/>
      <c r="K16" s="789">
        <v>16100</v>
      </c>
      <c r="L16" s="790"/>
      <c r="M16" s="60" t="s">
        <v>285</v>
      </c>
      <c r="N16" s="13">
        <v>1</v>
      </c>
      <c r="O16" s="8" t="s">
        <v>284</v>
      </c>
      <c r="P16" s="832">
        <f t="shared" si="1"/>
        <v>16100</v>
      </c>
      <c r="Q16" s="859"/>
      <c r="R16" s="67">
        <f t="shared" si="2"/>
        <v>0</v>
      </c>
      <c r="S16" s="14" t="s">
        <v>2</v>
      </c>
      <c r="T16" s="15"/>
    </row>
    <row r="17" spans="1:20" ht="43.5" customHeight="1">
      <c r="A17" s="801" t="s">
        <v>1004</v>
      </c>
      <c r="B17" s="802"/>
      <c r="C17" s="803"/>
      <c r="D17" s="12" t="s">
        <v>430</v>
      </c>
      <c r="E17" s="18"/>
      <c r="F17" s="8" t="s">
        <v>282</v>
      </c>
      <c r="G17" s="13">
        <v>1</v>
      </c>
      <c r="H17" s="8" t="s">
        <v>284</v>
      </c>
      <c r="I17" s="790">
        <f t="shared" si="0"/>
        <v>0</v>
      </c>
      <c r="J17" s="858"/>
      <c r="K17" s="789">
        <v>16100</v>
      </c>
      <c r="L17" s="790"/>
      <c r="M17" s="60" t="s">
        <v>285</v>
      </c>
      <c r="N17" s="13">
        <v>1</v>
      </c>
      <c r="O17" s="8" t="s">
        <v>284</v>
      </c>
      <c r="P17" s="832">
        <f t="shared" si="1"/>
        <v>16100</v>
      </c>
      <c r="Q17" s="859"/>
      <c r="R17" s="67">
        <f t="shared" si="2"/>
        <v>0</v>
      </c>
      <c r="S17" s="14" t="s">
        <v>2</v>
      </c>
      <c r="T17" s="15"/>
    </row>
    <row r="18" spans="1:20" ht="43.5" customHeight="1">
      <c r="A18" s="801" t="s">
        <v>1004</v>
      </c>
      <c r="B18" s="802"/>
      <c r="C18" s="803"/>
      <c r="D18" s="12" t="s">
        <v>430</v>
      </c>
      <c r="E18" s="18"/>
      <c r="F18" s="8" t="s">
        <v>282</v>
      </c>
      <c r="G18" s="13">
        <v>1</v>
      </c>
      <c r="H18" s="8" t="s">
        <v>284</v>
      </c>
      <c r="I18" s="790">
        <f t="shared" si="0"/>
        <v>0</v>
      </c>
      <c r="J18" s="858"/>
      <c r="K18" s="789">
        <v>16100</v>
      </c>
      <c r="L18" s="790"/>
      <c r="M18" s="60" t="s">
        <v>285</v>
      </c>
      <c r="N18" s="13">
        <v>1</v>
      </c>
      <c r="O18" s="8" t="s">
        <v>284</v>
      </c>
      <c r="P18" s="832">
        <f t="shared" si="1"/>
        <v>16100</v>
      </c>
      <c r="Q18" s="859"/>
      <c r="R18" s="67">
        <f t="shared" si="2"/>
        <v>0</v>
      </c>
      <c r="S18" s="14" t="s">
        <v>2</v>
      </c>
      <c r="T18" s="15"/>
    </row>
    <row r="19" spans="1:20" ht="43.5" customHeight="1">
      <c r="A19" s="801" t="s">
        <v>1004</v>
      </c>
      <c r="B19" s="802"/>
      <c r="C19" s="803"/>
      <c r="D19" s="12" t="s">
        <v>430</v>
      </c>
      <c r="E19" s="18"/>
      <c r="F19" s="8" t="s">
        <v>282</v>
      </c>
      <c r="G19" s="13">
        <v>1</v>
      </c>
      <c r="H19" s="8" t="s">
        <v>284</v>
      </c>
      <c r="I19" s="790">
        <f t="shared" si="0"/>
        <v>0</v>
      </c>
      <c r="J19" s="858"/>
      <c r="K19" s="789">
        <v>16100</v>
      </c>
      <c r="L19" s="790"/>
      <c r="M19" s="60" t="s">
        <v>285</v>
      </c>
      <c r="N19" s="13">
        <v>1</v>
      </c>
      <c r="O19" s="8" t="s">
        <v>284</v>
      </c>
      <c r="P19" s="832">
        <f t="shared" si="1"/>
        <v>16100</v>
      </c>
      <c r="Q19" s="859"/>
      <c r="R19" s="67">
        <f t="shared" si="2"/>
        <v>0</v>
      </c>
      <c r="S19" s="14" t="s">
        <v>2</v>
      </c>
      <c r="T19" s="15"/>
    </row>
    <row r="20" spans="1:20" ht="43.5" customHeight="1">
      <c r="A20" s="801" t="s">
        <v>1004</v>
      </c>
      <c r="B20" s="802"/>
      <c r="C20" s="803"/>
      <c r="D20" s="12" t="s">
        <v>430</v>
      </c>
      <c r="E20" s="18"/>
      <c r="F20" s="8" t="s">
        <v>282</v>
      </c>
      <c r="G20" s="13">
        <v>1</v>
      </c>
      <c r="H20" s="8" t="s">
        <v>284</v>
      </c>
      <c r="I20" s="790">
        <f t="shared" si="0"/>
        <v>0</v>
      </c>
      <c r="J20" s="858"/>
      <c r="K20" s="789">
        <v>16100</v>
      </c>
      <c r="L20" s="790"/>
      <c r="M20" s="60" t="s">
        <v>285</v>
      </c>
      <c r="N20" s="13">
        <v>1</v>
      </c>
      <c r="O20" s="8" t="s">
        <v>284</v>
      </c>
      <c r="P20" s="832">
        <f t="shared" si="1"/>
        <v>16100</v>
      </c>
      <c r="Q20" s="859"/>
      <c r="R20" s="67">
        <f t="shared" si="2"/>
        <v>0</v>
      </c>
      <c r="S20" s="14" t="s">
        <v>2</v>
      </c>
      <c r="T20" s="15"/>
    </row>
    <row r="21" spans="1:20" ht="43.5" customHeight="1">
      <c r="A21" s="801" t="s">
        <v>1004</v>
      </c>
      <c r="B21" s="802"/>
      <c r="C21" s="803"/>
      <c r="D21" s="12" t="s">
        <v>430</v>
      </c>
      <c r="E21" s="18"/>
      <c r="F21" s="8" t="s">
        <v>282</v>
      </c>
      <c r="G21" s="13">
        <v>1</v>
      </c>
      <c r="H21" s="8" t="s">
        <v>284</v>
      </c>
      <c r="I21" s="790">
        <f t="shared" si="0"/>
        <v>0</v>
      </c>
      <c r="J21" s="858"/>
      <c r="K21" s="789">
        <v>16100</v>
      </c>
      <c r="L21" s="790"/>
      <c r="M21" s="60" t="s">
        <v>285</v>
      </c>
      <c r="N21" s="13">
        <v>1</v>
      </c>
      <c r="O21" s="8" t="s">
        <v>284</v>
      </c>
      <c r="P21" s="832">
        <f t="shared" si="1"/>
        <v>16100</v>
      </c>
      <c r="Q21" s="859"/>
      <c r="R21" s="67">
        <f t="shared" si="2"/>
        <v>0</v>
      </c>
      <c r="S21" s="14" t="s">
        <v>2</v>
      </c>
      <c r="T21" s="15"/>
    </row>
    <row r="22" spans="1:20" ht="43.5" customHeight="1">
      <c r="A22" s="801" t="s">
        <v>1004</v>
      </c>
      <c r="B22" s="802"/>
      <c r="C22" s="803"/>
      <c r="D22" s="12" t="s">
        <v>430</v>
      </c>
      <c r="E22" s="18"/>
      <c r="F22" s="8" t="s">
        <v>282</v>
      </c>
      <c r="G22" s="13">
        <v>1</v>
      </c>
      <c r="H22" s="8" t="s">
        <v>284</v>
      </c>
      <c r="I22" s="790">
        <f>E22*G22</f>
        <v>0</v>
      </c>
      <c r="J22" s="858"/>
      <c r="K22" s="789">
        <v>16100</v>
      </c>
      <c r="L22" s="790"/>
      <c r="M22" s="60" t="s">
        <v>285</v>
      </c>
      <c r="N22" s="13">
        <v>1</v>
      </c>
      <c r="O22" s="8" t="s">
        <v>284</v>
      </c>
      <c r="P22" s="832">
        <f>K22*N22</f>
        <v>16100</v>
      </c>
      <c r="Q22" s="859"/>
      <c r="R22" s="67">
        <f>IF(((I22)&gt;=(P22)),P22,I22)</f>
        <v>0</v>
      </c>
      <c r="S22" s="14" t="s">
        <v>2</v>
      </c>
      <c r="T22" s="15"/>
    </row>
    <row r="23" spans="1:20" ht="43.5" customHeight="1">
      <c r="A23" s="791" t="s">
        <v>32</v>
      </c>
      <c r="B23" s="791"/>
      <c r="C23" s="791"/>
      <c r="D23" s="781"/>
      <c r="E23" s="782"/>
      <c r="F23" s="782"/>
      <c r="G23" s="782"/>
      <c r="H23" s="782"/>
      <c r="I23" s="782"/>
      <c r="J23" s="783"/>
      <c r="K23" s="781"/>
      <c r="L23" s="782"/>
      <c r="M23" s="782"/>
      <c r="N23" s="782"/>
      <c r="O23" s="782"/>
      <c r="P23" s="782"/>
      <c r="Q23" s="783"/>
      <c r="R23" s="19">
        <f>SUM(R11:R22)</f>
        <v>0</v>
      </c>
      <c r="S23" s="6" t="s">
        <v>2</v>
      </c>
      <c r="T23" s="17"/>
    </row>
    <row r="24" spans="1:20" ht="14.25" customHeight="1">
      <c r="A24" s="253"/>
      <c r="B24" s="253"/>
      <c r="C24" s="253"/>
      <c r="D24" s="253"/>
      <c r="E24" s="253"/>
      <c r="F24" s="253"/>
      <c r="G24" s="253"/>
      <c r="H24" s="253"/>
      <c r="I24" s="253"/>
      <c r="J24" s="253"/>
      <c r="K24" s="253"/>
      <c r="L24" s="253"/>
      <c r="M24" s="253"/>
      <c r="N24" s="253"/>
      <c r="O24" s="253"/>
      <c r="P24" s="253"/>
      <c r="Q24" s="253"/>
      <c r="R24" s="75"/>
    </row>
    <row r="25" spans="1:20" ht="14.25" customHeight="1">
      <c r="A25" t="s">
        <v>33</v>
      </c>
    </row>
    <row r="26" spans="1:20" ht="14.25" customHeight="1"/>
    <row r="27" spans="1:20" ht="14.25" customHeight="1"/>
    <row r="28" spans="1:20" ht="14.25" customHeight="1"/>
    <row r="29" spans="1:20" ht="14.25" customHeight="1"/>
    <row r="30" spans="1:20" ht="14.25" customHeight="1"/>
    <row r="31" spans="1:20" ht="14.25" customHeight="1"/>
    <row r="32" spans="1:20" ht="14.25" customHeight="1"/>
    <row r="33" spans="1:20" ht="14">
      <c r="A33" s="1" t="s">
        <v>291</v>
      </c>
      <c r="B33" s="1"/>
      <c r="C33" s="1"/>
      <c r="D33" s="1"/>
      <c r="E33" s="1"/>
      <c r="F33" s="1"/>
      <c r="G33" s="1"/>
      <c r="H33" s="1"/>
      <c r="I33" s="1"/>
      <c r="J33" s="1"/>
      <c r="K33" s="1"/>
      <c r="L33" s="1"/>
      <c r="M33" s="1"/>
      <c r="N33" s="1"/>
      <c r="O33" s="1"/>
      <c r="P33" s="1"/>
      <c r="Q33" s="1"/>
      <c r="R33" s="1"/>
      <c r="S33" s="1"/>
      <c r="T33" s="1"/>
    </row>
    <row r="34" spans="1:20" ht="43.5" customHeight="1">
      <c r="A34" s="839" t="s">
        <v>35</v>
      </c>
      <c r="B34" s="840"/>
      <c r="C34" s="841"/>
      <c r="D34" s="843" t="s">
        <v>273</v>
      </c>
      <c r="E34" s="844"/>
      <c r="F34" s="844"/>
      <c r="G34" s="839" t="s">
        <v>288</v>
      </c>
      <c r="H34" s="840"/>
      <c r="I34" s="840"/>
      <c r="J34" s="840"/>
      <c r="K34" s="840"/>
      <c r="L34" s="840"/>
      <c r="M34" s="840"/>
      <c r="N34" s="841"/>
      <c r="O34" s="843" t="s">
        <v>28</v>
      </c>
      <c r="P34" s="844"/>
      <c r="Q34" s="870"/>
      <c r="R34" s="839" t="s">
        <v>29</v>
      </c>
      <c r="S34" s="841"/>
      <c r="T34" s="331" t="s">
        <v>534</v>
      </c>
    </row>
    <row r="35" spans="1:20">
      <c r="A35" s="61"/>
      <c r="B35" s="58"/>
      <c r="C35" s="59"/>
      <c r="D35" s="69"/>
      <c r="E35" s="70"/>
      <c r="F35" s="70"/>
      <c r="G35" s="69"/>
      <c r="H35" s="71"/>
      <c r="I35" s="25" t="s">
        <v>2</v>
      </c>
      <c r="J35" s="56"/>
      <c r="K35" s="25" t="s">
        <v>61</v>
      </c>
      <c r="L35" s="56"/>
      <c r="M35" s="58"/>
      <c r="N35" s="63" t="s">
        <v>2</v>
      </c>
      <c r="O35" s="860"/>
      <c r="P35" s="861"/>
      <c r="Q35" s="862"/>
      <c r="R35" s="866"/>
      <c r="S35" s="867"/>
      <c r="T35" s="64"/>
    </row>
    <row r="36" spans="1:20" ht="30" customHeight="1">
      <c r="A36" s="798" t="s">
        <v>1004</v>
      </c>
      <c r="B36" s="799"/>
      <c r="C36" s="800"/>
      <c r="D36" s="847"/>
      <c r="E36" s="848"/>
      <c r="F36" s="849"/>
      <c r="G36" s="854"/>
      <c r="H36" s="855"/>
      <c r="I36" s="855"/>
      <c r="J36" s="72" t="s">
        <v>285</v>
      </c>
      <c r="K36" s="73"/>
      <c r="L36" t="s">
        <v>287</v>
      </c>
      <c r="M36" s="856">
        <f>ROUNDDOWN(G36*K36,0)</f>
        <v>0</v>
      </c>
      <c r="N36" s="857"/>
      <c r="O36" s="863"/>
      <c r="P36" s="864"/>
      <c r="Q36" s="865"/>
      <c r="R36" s="868"/>
      <c r="S36" s="869"/>
      <c r="T36" s="22"/>
    </row>
    <row r="37" spans="1:20" ht="43.5" customHeight="1">
      <c r="A37" s="801" t="s">
        <v>1004</v>
      </c>
      <c r="B37" s="802"/>
      <c r="C37" s="803"/>
      <c r="D37" s="827"/>
      <c r="E37" s="828"/>
      <c r="F37" s="829"/>
      <c r="G37" s="850"/>
      <c r="H37" s="851"/>
      <c r="I37" s="851"/>
      <c r="J37" s="68" t="s">
        <v>285</v>
      </c>
      <c r="K37" s="65"/>
      <c r="L37" s="8" t="s">
        <v>287</v>
      </c>
      <c r="M37" s="852">
        <f t="shared" ref="M37:M47" si="3">ROUNDDOWN(G37*K37,0)</f>
        <v>0</v>
      </c>
      <c r="N37" s="853"/>
      <c r="O37" s="863"/>
      <c r="P37" s="864"/>
      <c r="Q37" s="865"/>
      <c r="R37" s="868"/>
      <c r="S37" s="869"/>
      <c r="T37" s="15"/>
    </row>
    <row r="38" spans="1:20" ht="43.5" customHeight="1">
      <c r="A38" s="801" t="s">
        <v>1004</v>
      </c>
      <c r="B38" s="802"/>
      <c r="C38" s="803"/>
      <c r="D38" s="827"/>
      <c r="E38" s="828"/>
      <c r="F38" s="829"/>
      <c r="G38" s="850"/>
      <c r="H38" s="851"/>
      <c r="I38" s="851"/>
      <c r="J38" s="68" t="s">
        <v>285</v>
      </c>
      <c r="K38" s="65"/>
      <c r="L38" s="8" t="s">
        <v>287</v>
      </c>
      <c r="M38" s="852">
        <f t="shared" si="3"/>
        <v>0</v>
      </c>
      <c r="N38" s="853"/>
      <c r="O38" s="863"/>
      <c r="P38" s="864"/>
      <c r="Q38" s="865"/>
      <c r="R38" s="868"/>
      <c r="S38" s="869"/>
      <c r="T38" s="15"/>
    </row>
    <row r="39" spans="1:20" ht="43.5" customHeight="1">
      <c r="A39" s="801" t="s">
        <v>1004</v>
      </c>
      <c r="B39" s="802"/>
      <c r="C39" s="803"/>
      <c r="D39" s="827"/>
      <c r="E39" s="828"/>
      <c r="F39" s="829"/>
      <c r="G39" s="850"/>
      <c r="H39" s="851"/>
      <c r="I39" s="851"/>
      <c r="J39" s="68" t="s">
        <v>285</v>
      </c>
      <c r="K39" s="65"/>
      <c r="L39" s="8" t="s">
        <v>287</v>
      </c>
      <c r="M39" s="852">
        <f t="shared" si="3"/>
        <v>0</v>
      </c>
      <c r="N39" s="853"/>
      <c r="O39" s="863"/>
      <c r="P39" s="864"/>
      <c r="Q39" s="865"/>
      <c r="R39" s="868"/>
      <c r="S39" s="869"/>
      <c r="T39" s="15"/>
    </row>
    <row r="40" spans="1:20" ht="43.5" customHeight="1">
      <c r="A40" s="801" t="s">
        <v>1004</v>
      </c>
      <c r="B40" s="802"/>
      <c r="C40" s="803"/>
      <c r="D40" s="827"/>
      <c r="E40" s="828"/>
      <c r="F40" s="829"/>
      <c r="G40" s="850"/>
      <c r="H40" s="851"/>
      <c r="I40" s="851"/>
      <c r="J40" s="68" t="s">
        <v>285</v>
      </c>
      <c r="K40" s="65"/>
      <c r="L40" s="8" t="s">
        <v>284</v>
      </c>
      <c r="M40" s="852">
        <f t="shared" si="3"/>
        <v>0</v>
      </c>
      <c r="N40" s="853"/>
      <c r="O40" s="863"/>
      <c r="P40" s="864"/>
      <c r="Q40" s="865"/>
      <c r="R40" s="868"/>
      <c r="S40" s="869"/>
      <c r="T40" s="15"/>
    </row>
    <row r="41" spans="1:20" ht="43.5" customHeight="1">
      <c r="A41" s="801" t="s">
        <v>1004</v>
      </c>
      <c r="B41" s="802"/>
      <c r="C41" s="803"/>
      <c r="D41" s="827"/>
      <c r="E41" s="828"/>
      <c r="F41" s="829"/>
      <c r="G41" s="850"/>
      <c r="H41" s="851"/>
      <c r="I41" s="851"/>
      <c r="J41" s="68" t="s">
        <v>285</v>
      </c>
      <c r="K41" s="65"/>
      <c r="L41" s="8" t="s">
        <v>284</v>
      </c>
      <c r="M41" s="852">
        <f t="shared" si="3"/>
        <v>0</v>
      </c>
      <c r="N41" s="853"/>
      <c r="O41" s="863"/>
      <c r="P41" s="864"/>
      <c r="Q41" s="865"/>
      <c r="R41" s="868"/>
      <c r="S41" s="869"/>
      <c r="T41" s="15"/>
    </row>
    <row r="42" spans="1:20" ht="43.5" customHeight="1">
      <c r="A42" s="801" t="s">
        <v>1004</v>
      </c>
      <c r="B42" s="802"/>
      <c r="C42" s="803"/>
      <c r="D42" s="827"/>
      <c r="E42" s="828"/>
      <c r="F42" s="829"/>
      <c r="G42" s="850"/>
      <c r="H42" s="851"/>
      <c r="I42" s="851"/>
      <c r="J42" s="68" t="s">
        <v>285</v>
      </c>
      <c r="K42" s="65"/>
      <c r="L42" s="8" t="s">
        <v>284</v>
      </c>
      <c r="M42" s="852">
        <f t="shared" si="3"/>
        <v>0</v>
      </c>
      <c r="N42" s="853"/>
      <c r="O42" s="863"/>
      <c r="P42" s="864"/>
      <c r="Q42" s="865"/>
      <c r="R42" s="868"/>
      <c r="S42" s="869"/>
      <c r="T42" s="15"/>
    </row>
    <row r="43" spans="1:20" ht="43.5" customHeight="1">
      <c r="A43" s="801" t="s">
        <v>1004</v>
      </c>
      <c r="B43" s="802"/>
      <c r="C43" s="803"/>
      <c r="D43" s="827"/>
      <c r="E43" s="828"/>
      <c r="F43" s="829"/>
      <c r="G43" s="850"/>
      <c r="H43" s="851"/>
      <c r="I43" s="851"/>
      <c r="J43" s="68" t="s">
        <v>285</v>
      </c>
      <c r="K43" s="65"/>
      <c r="L43" s="8" t="s">
        <v>284</v>
      </c>
      <c r="M43" s="852">
        <f t="shared" si="3"/>
        <v>0</v>
      </c>
      <c r="N43" s="853"/>
      <c r="O43" s="863"/>
      <c r="P43" s="864"/>
      <c r="Q43" s="865"/>
      <c r="R43" s="868"/>
      <c r="S43" s="869"/>
      <c r="T43" s="15"/>
    </row>
    <row r="44" spans="1:20" ht="43.5" customHeight="1">
      <c r="A44" s="801" t="s">
        <v>1004</v>
      </c>
      <c r="B44" s="802"/>
      <c r="C44" s="803"/>
      <c r="D44" s="827"/>
      <c r="E44" s="828"/>
      <c r="F44" s="829"/>
      <c r="G44" s="850"/>
      <c r="H44" s="851"/>
      <c r="I44" s="851"/>
      <c r="J44" s="68" t="s">
        <v>285</v>
      </c>
      <c r="K44" s="65"/>
      <c r="L44" s="8" t="s">
        <v>284</v>
      </c>
      <c r="M44" s="852">
        <f t="shared" si="3"/>
        <v>0</v>
      </c>
      <c r="N44" s="853"/>
      <c r="O44" s="863"/>
      <c r="P44" s="864"/>
      <c r="Q44" s="865"/>
      <c r="R44" s="868"/>
      <c r="S44" s="869"/>
      <c r="T44" s="15"/>
    </row>
    <row r="45" spans="1:20" ht="43.5" customHeight="1">
      <c r="A45" s="801" t="s">
        <v>1004</v>
      </c>
      <c r="B45" s="802"/>
      <c r="C45" s="803"/>
      <c r="D45" s="827"/>
      <c r="E45" s="828"/>
      <c r="F45" s="829"/>
      <c r="G45" s="850"/>
      <c r="H45" s="851"/>
      <c r="I45" s="851"/>
      <c r="J45" s="68" t="s">
        <v>285</v>
      </c>
      <c r="K45" s="65"/>
      <c r="L45" s="8" t="s">
        <v>284</v>
      </c>
      <c r="M45" s="852">
        <f t="shared" si="3"/>
        <v>0</v>
      </c>
      <c r="N45" s="853"/>
      <c r="O45" s="863"/>
      <c r="P45" s="864"/>
      <c r="Q45" s="865"/>
      <c r="R45" s="868"/>
      <c r="S45" s="869"/>
      <c r="T45" s="15"/>
    </row>
    <row r="46" spans="1:20" ht="43.5" customHeight="1">
      <c r="A46" s="801" t="s">
        <v>1004</v>
      </c>
      <c r="B46" s="802"/>
      <c r="C46" s="803"/>
      <c r="D46" s="827"/>
      <c r="E46" s="828"/>
      <c r="F46" s="829"/>
      <c r="G46" s="850"/>
      <c r="H46" s="851"/>
      <c r="I46" s="851"/>
      <c r="J46" s="68" t="s">
        <v>285</v>
      </c>
      <c r="K46" s="65"/>
      <c r="L46" s="8" t="s">
        <v>284</v>
      </c>
      <c r="M46" s="852">
        <f t="shared" si="3"/>
        <v>0</v>
      </c>
      <c r="N46" s="853"/>
      <c r="O46" s="863"/>
      <c r="P46" s="864"/>
      <c r="Q46" s="865"/>
      <c r="R46" s="868"/>
      <c r="S46" s="869"/>
      <c r="T46" s="15"/>
    </row>
    <row r="47" spans="1:20" ht="43.5" customHeight="1">
      <c r="A47" s="801" t="s">
        <v>1004</v>
      </c>
      <c r="B47" s="802"/>
      <c r="C47" s="803"/>
      <c r="D47" s="827"/>
      <c r="E47" s="828"/>
      <c r="F47" s="829"/>
      <c r="G47" s="850"/>
      <c r="H47" s="851"/>
      <c r="I47" s="851"/>
      <c r="J47" s="68" t="s">
        <v>285</v>
      </c>
      <c r="K47" s="65"/>
      <c r="L47" s="8" t="s">
        <v>284</v>
      </c>
      <c r="M47" s="852">
        <f t="shared" si="3"/>
        <v>0</v>
      </c>
      <c r="N47" s="853"/>
      <c r="O47" s="863"/>
      <c r="P47" s="864"/>
      <c r="Q47" s="865"/>
      <c r="R47" s="868"/>
      <c r="S47" s="869"/>
      <c r="T47" s="15"/>
    </row>
    <row r="48" spans="1:20" ht="43.5" customHeight="1">
      <c r="A48" s="791" t="s">
        <v>32</v>
      </c>
      <c r="B48" s="791"/>
      <c r="C48" s="791"/>
      <c r="D48" s="784"/>
      <c r="E48" s="785"/>
      <c r="F48" s="786"/>
      <c r="G48" s="3"/>
      <c r="H48" s="8"/>
      <c r="I48" s="21"/>
      <c r="J48" s="21"/>
      <c r="K48" s="8"/>
      <c r="L48" s="8"/>
      <c r="M48" s="836">
        <f>SUM(M36:N47)</f>
        <v>0</v>
      </c>
      <c r="N48" s="837"/>
      <c r="O48" s="834"/>
      <c r="P48" s="835"/>
      <c r="Q48" s="343" t="s">
        <v>2</v>
      </c>
      <c r="R48" s="344">
        <f>IF(((M48)&gt;=(O48)),O48,M48)</f>
        <v>0</v>
      </c>
      <c r="S48" s="6" t="s">
        <v>2</v>
      </c>
      <c r="T48" s="17"/>
    </row>
    <row r="49" spans="1:1" ht="14.25" customHeight="1"/>
    <row r="50" spans="1:1" ht="14.25" customHeight="1">
      <c r="A50" t="s">
        <v>1001</v>
      </c>
    </row>
    <row r="51" spans="1:1" ht="14.25" customHeight="1"/>
    <row r="52" spans="1:1" ht="14.25" customHeight="1">
      <c r="A52" t="s">
        <v>1002</v>
      </c>
    </row>
    <row r="53" spans="1:1" ht="14.25" customHeight="1">
      <c r="A53" t="s">
        <v>1003</v>
      </c>
    </row>
    <row r="54" spans="1:1" ht="14.25" customHeight="1"/>
    <row r="55" spans="1:1" ht="14.25" customHeight="1">
      <c r="A55" t="s">
        <v>296</v>
      </c>
    </row>
    <row r="56" spans="1:1" ht="14.25" customHeight="1">
      <c r="A56" t="s">
        <v>294</v>
      </c>
    </row>
    <row r="57" spans="1:1" ht="14.25" customHeight="1"/>
    <row r="58" spans="1:1" ht="14.25" customHeight="1">
      <c r="A58" t="s">
        <v>297</v>
      </c>
    </row>
    <row r="59" spans="1:1" ht="14.25" customHeight="1">
      <c r="A59" t="s">
        <v>298</v>
      </c>
    </row>
    <row r="60" spans="1:1" ht="14.25" customHeight="1"/>
    <row r="61" spans="1:1" ht="14.25" customHeight="1"/>
    <row r="62" spans="1:1" ht="14.25" customHeight="1"/>
    <row r="63" spans="1:1" ht="14.25" customHeight="1"/>
    <row r="64" spans="1:1" ht="14.25" customHeight="1"/>
    <row r="65" spans="1:20" ht="14">
      <c r="A65" s="1" t="s">
        <v>292</v>
      </c>
      <c r="B65" s="1"/>
      <c r="C65" s="1"/>
      <c r="D65" s="1"/>
      <c r="E65" s="1"/>
      <c r="F65" s="1"/>
      <c r="G65" s="1"/>
      <c r="H65" s="1"/>
      <c r="I65" s="1"/>
      <c r="J65" s="1"/>
      <c r="K65" s="1"/>
      <c r="L65" s="1"/>
      <c r="M65" s="1"/>
      <c r="N65" s="1"/>
      <c r="O65" s="1"/>
      <c r="P65" s="1"/>
      <c r="Q65" s="1"/>
      <c r="R65" s="1"/>
      <c r="S65" s="1"/>
      <c r="T65" s="1"/>
    </row>
    <row r="66" spans="1:20" ht="43.5" customHeight="1">
      <c r="A66" s="842" t="s">
        <v>36</v>
      </c>
      <c r="B66" s="785"/>
      <c r="C66" s="786"/>
      <c r="D66" s="791" t="s">
        <v>289</v>
      </c>
      <c r="E66" s="791"/>
      <c r="F66" s="791"/>
      <c r="G66" s="791"/>
      <c r="H66" s="791"/>
      <c r="I66" s="791" t="s">
        <v>28</v>
      </c>
      <c r="J66" s="791"/>
      <c r="K66" s="791"/>
      <c r="L66" s="791"/>
      <c r="M66" s="791"/>
      <c r="N66" s="838" t="s">
        <v>29</v>
      </c>
      <c r="O66" s="838"/>
      <c r="P66" s="838"/>
      <c r="Q66" s="838"/>
      <c r="R66" s="838"/>
      <c r="S66" s="838"/>
      <c r="T66" s="16" t="s">
        <v>534</v>
      </c>
    </row>
    <row r="67" spans="1:20" ht="43.5" customHeight="1">
      <c r="A67" s="801" t="s">
        <v>1004</v>
      </c>
      <c r="B67" s="802"/>
      <c r="C67" s="803"/>
      <c r="D67" s="845">
        <v>0</v>
      </c>
      <c r="E67" s="846"/>
      <c r="F67" s="846"/>
      <c r="G67" s="846"/>
      <c r="H67" s="8" t="s">
        <v>2</v>
      </c>
      <c r="I67" s="833">
        <v>12500</v>
      </c>
      <c r="J67" s="830"/>
      <c r="K67" s="830"/>
      <c r="L67" s="830"/>
      <c r="M67" s="74" t="s">
        <v>2</v>
      </c>
      <c r="N67" s="831">
        <f>IF(((D67)&gt;=(I67)),I67,D67)</f>
        <v>0</v>
      </c>
      <c r="O67" s="832"/>
      <c r="P67" s="832"/>
      <c r="Q67" s="832"/>
      <c r="R67" s="832"/>
      <c r="S67" s="14" t="s">
        <v>2</v>
      </c>
      <c r="T67" s="15"/>
    </row>
    <row r="68" spans="1:20" ht="43.5" customHeight="1">
      <c r="A68" s="801" t="s">
        <v>1004</v>
      </c>
      <c r="B68" s="802"/>
      <c r="C68" s="803"/>
      <c r="D68" s="845">
        <v>0</v>
      </c>
      <c r="E68" s="846"/>
      <c r="F68" s="846"/>
      <c r="G68" s="846"/>
      <c r="H68" s="8" t="s">
        <v>2</v>
      </c>
      <c r="I68" s="833">
        <v>12500</v>
      </c>
      <c r="J68" s="830"/>
      <c r="K68" s="830"/>
      <c r="L68" s="830"/>
      <c r="M68" s="74" t="s">
        <v>2</v>
      </c>
      <c r="N68" s="831">
        <f t="shared" ref="N68:N76" si="4">IF(((D68)&gt;=(I68)),I68,D68)</f>
        <v>0</v>
      </c>
      <c r="O68" s="832"/>
      <c r="P68" s="832"/>
      <c r="Q68" s="832"/>
      <c r="R68" s="832"/>
      <c r="S68" s="14" t="s">
        <v>2</v>
      </c>
      <c r="T68" s="15"/>
    </row>
    <row r="69" spans="1:20" ht="43.5" customHeight="1">
      <c r="A69" s="801" t="s">
        <v>1004</v>
      </c>
      <c r="B69" s="802"/>
      <c r="C69" s="803"/>
      <c r="D69" s="845">
        <v>0</v>
      </c>
      <c r="E69" s="846"/>
      <c r="F69" s="846"/>
      <c r="G69" s="846"/>
      <c r="H69" s="8" t="s">
        <v>2</v>
      </c>
      <c r="I69" s="833">
        <v>12500</v>
      </c>
      <c r="J69" s="830"/>
      <c r="K69" s="830"/>
      <c r="L69" s="830"/>
      <c r="M69" s="74" t="s">
        <v>2</v>
      </c>
      <c r="N69" s="831">
        <f t="shared" si="4"/>
        <v>0</v>
      </c>
      <c r="O69" s="832"/>
      <c r="P69" s="832"/>
      <c r="Q69" s="832"/>
      <c r="R69" s="832"/>
      <c r="S69" s="14" t="s">
        <v>2</v>
      </c>
      <c r="T69" s="15"/>
    </row>
    <row r="70" spans="1:20" ht="43.5" customHeight="1">
      <c r="A70" s="801" t="s">
        <v>1004</v>
      </c>
      <c r="B70" s="802"/>
      <c r="C70" s="803"/>
      <c r="D70" s="845">
        <v>0</v>
      </c>
      <c r="E70" s="846"/>
      <c r="F70" s="846"/>
      <c r="G70" s="846"/>
      <c r="H70" s="8" t="s">
        <v>2</v>
      </c>
      <c r="I70" s="833">
        <v>12500</v>
      </c>
      <c r="J70" s="830"/>
      <c r="K70" s="830"/>
      <c r="L70" s="830"/>
      <c r="M70" s="74" t="s">
        <v>2</v>
      </c>
      <c r="N70" s="831">
        <f>IF(((D70)&gt;=(I70)),I70,D70)</f>
        <v>0</v>
      </c>
      <c r="O70" s="832"/>
      <c r="P70" s="832"/>
      <c r="Q70" s="832"/>
      <c r="R70" s="832"/>
      <c r="S70" s="14" t="s">
        <v>2</v>
      </c>
      <c r="T70" s="15"/>
    </row>
    <row r="71" spans="1:20" ht="43.5" customHeight="1">
      <c r="A71" s="801" t="s">
        <v>1004</v>
      </c>
      <c r="B71" s="802"/>
      <c r="C71" s="803"/>
      <c r="D71" s="845">
        <v>0</v>
      </c>
      <c r="E71" s="846"/>
      <c r="F71" s="846"/>
      <c r="G71" s="846"/>
      <c r="H71" s="8" t="s">
        <v>2</v>
      </c>
      <c r="I71" s="833">
        <v>12500</v>
      </c>
      <c r="J71" s="830"/>
      <c r="K71" s="830"/>
      <c r="L71" s="830"/>
      <c r="M71" s="74" t="s">
        <v>2</v>
      </c>
      <c r="N71" s="831">
        <f>IF(((D71)&gt;=(I71)),I71,D71)</f>
        <v>0</v>
      </c>
      <c r="O71" s="832"/>
      <c r="P71" s="832"/>
      <c r="Q71" s="832"/>
      <c r="R71" s="832"/>
      <c r="S71" s="14" t="s">
        <v>2</v>
      </c>
      <c r="T71" s="15"/>
    </row>
    <row r="72" spans="1:20" ht="43.5" customHeight="1">
      <c r="A72" s="801" t="s">
        <v>1004</v>
      </c>
      <c r="B72" s="802"/>
      <c r="C72" s="803"/>
      <c r="D72" s="845">
        <v>0</v>
      </c>
      <c r="E72" s="846"/>
      <c r="F72" s="846"/>
      <c r="G72" s="846"/>
      <c r="H72" s="8" t="s">
        <v>2</v>
      </c>
      <c r="I72" s="833">
        <v>12500</v>
      </c>
      <c r="J72" s="830"/>
      <c r="K72" s="830"/>
      <c r="L72" s="830"/>
      <c r="M72" s="74" t="s">
        <v>2</v>
      </c>
      <c r="N72" s="831">
        <f>IF(((D72)&gt;=(I72)),I72,D72)</f>
        <v>0</v>
      </c>
      <c r="O72" s="832"/>
      <c r="P72" s="832"/>
      <c r="Q72" s="832"/>
      <c r="R72" s="832"/>
      <c r="S72" s="14" t="s">
        <v>2</v>
      </c>
      <c r="T72" s="15"/>
    </row>
    <row r="73" spans="1:20" ht="43.5" customHeight="1">
      <c r="A73" s="801" t="s">
        <v>1004</v>
      </c>
      <c r="B73" s="802"/>
      <c r="C73" s="803"/>
      <c r="D73" s="845">
        <v>0</v>
      </c>
      <c r="E73" s="846"/>
      <c r="F73" s="846"/>
      <c r="G73" s="846"/>
      <c r="H73" s="8" t="s">
        <v>2</v>
      </c>
      <c r="I73" s="833">
        <v>12500</v>
      </c>
      <c r="J73" s="830"/>
      <c r="K73" s="830"/>
      <c r="L73" s="830"/>
      <c r="M73" s="74" t="s">
        <v>2</v>
      </c>
      <c r="N73" s="831">
        <f>IF(((D73)&gt;=(I73)),I73,D73)</f>
        <v>0</v>
      </c>
      <c r="O73" s="832"/>
      <c r="P73" s="832"/>
      <c r="Q73" s="832"/>
      <c r="R73" s="832"/>
      <c r="S73" s="14" t="s">
        <v>2</v>
      </c>
      <c r="T73" s="15"/>
    </row>
    <row r="74" spans="1:20" ht="43.5" customHeight="1">
      <c r="A74" s="801" t="s">
        <v>1004</v>
      </c>
      <c r="B74" s="802"/>
      <c r="C74" s="803"/>
      <c r="D74" s="845">
        <v>0</v>
      </c>
      <c r="E74" s="846"/>
      <c r="F74" s="846"/>
      <c r="G74" s="846"/>
      <c r="H74" s="8" t="s">
        <v>2</v>
      </c>
      <c r="I74" s="833">
        <v>12500</v>
      </c>
      <c r="J74" s="830"/>
      <c r="K74" s="830"/>
      <c r="L74" s="830"/>
      <c r="M74" s="74" t="s">
        <v>2</v>
      </c>
      <c r="N74" s="831">
        <f>IF(((D74)&gt;=(I74)),I74,D74)</f>
        <v>0</v>
      </c>
      <c r="O74" s="832"/>
      <c r="P74" s="832"/>
      <c r="Q74" s="832"/>
      <c r="R74" s="832"/>
      <c r="S74" s="14" t="s">
        <v>2</v>
      </c>
      <c r="T74" s="15"/>
    </row>
    <row r="75" spans="1:20" ht="43.5" customHeight="1">
      <c r="A75" s="801" t="s">
        <v>1004</v>
      </c>
      <c r="B75" s="802"/>
      <c r="C75" s="803"/>
      <c r="D75" s="845">
        <v>0</v>
      </c>
      <c r="E75" s="846"/>
      <c r="F75" s="846"/>
      <c r="G75" s="846"/>
      <c r="H75" s="8" t="s">
        <v>2</v>
      </c>
      <c r="I75" s="833">
        <v>12500</v>
      </c>
      <c r="J75" s="830"/>
      <c r="K75" s="830"/>
      <c r="L75" s="830"/>
      <c r="M75" s="74" t="s">
        <v>2</v>
      </c>
      <c r="N75" s="831">
        <f t="shared" si="4"/>
        <v>0</v>
      </c>
      <c r="O75" s="832"/>
      <c r="P75" s="832"/>
      <c r="Q75" s="832"/>
      <c r="R75" s="832"/>
      <c r="S75" s="14" t="s">
        <v>2</v>
      </c>
      <c r="T75" s="15"/>
    </row>
    <row r="76" spans="1:20" ht="43.5" customHeight="1">
      <c r="A76" s="801" t="s">
        <v>1004</v>
      </c>
      <c r="B76" s="802"/>
      <c r="C76" s="803"/>
      <c r="D76" s="845">
        <v>0</v>
      </c>
      <c r="E76" s="846"/>
      <c r="F76" s="846"/>
      <c r="G76" s="846"/>
      <c r="H76" s="8" t="s">
        <v>2</v>
      </c>
      <c r="I76" s="833">
        <v>12500</v>
      </c>
      <c r="J76" s="830"/>
      <c r="K76" s="830"/>
      <c r="L76" s="830"/>
      <c r="M76" s="74" t="s">
        <v>2</v>
      </c>
      <c r="N76" s="831">
        <f t="shared" si="4"/>
        <v>0</v>
      </c>
      <c r="O76" s="832"/>
      <c r="P76" s="832"/>
      <c r="Q76" s="832"/>
      <c r="R76" s="832"/>
      <c r="S76" s="14" t="s">
        <v>2</v>
      </c>
      <c r="T76" s="15"/>
    </row>
    <row r="77" spans="1:20" ht="43.5" customHeight="1">
      <c r="A77" s="801" t="s">
        <v>1004</v>
      </c>
      <c r="B77" s="802"/>
      <c r="C77" s="803"/>
      <c r="D77" s="845">
        <v>0</v>
      </c>
      <c r="E77" s="846"/>
      <c r="F77" s="846"/>
      <c r="G77" s="846"/>
      <c r="H77" s="8" t="s">
        <v>2</v>
      </c>
      <c r="I77" s="833">
        <v>12500</v>
      </c>
      <c r="J77" s="830"/>
      <c r="K77" s="830"/>
      <c r="L77" s="830"/>
      <c r="M77" s="74" t="s">
        <v>2</v>
      </c>
      <c r="N77" s="831">
        <f>IF(((D77)&gt;=(I77)),I77,D77)</f>
        <v>0</v>
      </c>
      <c r="O77" s="832"/>
      <c r="P77" s="832"/>
      <c r="Q77" s="832"/>
      <c r="R77" s="832"/>
      <c r="S77" s="14" t="s">
        <v>2</v>
      </c>
      <c r="T77" s="15"/>
    </row>
    <row r="78" spans="1:20" ht="43.5" customHeight="1">
      <c r="A78" s="801" t="s">
        <v>1004</v>
      </c>
      <c r="B78" s="802"/>
      <c r="C78" s="803"/>
      <c r="D78" s="845">
        <v>0</v>
      </c>
      <c r="E78" s="846"/>
      <c r="F78" s="846"/>
      <c r="G78" s="846"/>
      <c r="H78" s="8" t="s">
        <v>2</v>
      </c>
      <c r="I78" s="833">
        <v>12500</v>
      </c>
      <c r="J78" s="830"/>
      <c r="K78" s="830"/>
      <c r="L78" s="830"/>
      <c r="M78" s="74" t="s">
        <v>2</v>
      </c>
      <c r="N78" s="831">
        <f>IF(((D78)&gt;=(I78)),I78,D78)</f>
        <v>0</v>
      </c>
      <c r="O78" s="832"/>
      <c r="P78" s="832"/>
      <c r="Q78" s="832"/>
      <c r="R78" s="832"/>
      <c r="S78" s="14" t="s">
        <v>2</v>
      </c>
      <c r="T78" s="15"/>
    </row>
    <row r="79" spans="1:20" ht="43.5" customHeight="1">
      <c r="A79" s="801" t="s">
        <v>1004</v>
      </c>
      <c r="B79" s="802"/>
      <c r="C79" s="803"/>
      <c r="D79" s="845">
        <v>0</v>
      </c>
      <c r="E79" s="846"/>
      <c r="F79" s="846"/>
      <c r="G79" s="846"/>
      <c r="H79" s="8" t="s">
        <v>2</v>
      </c>
      <c r="I79" s="833">
        <v>12500</v>
      </c>
      <c r="J79" s="830"/>
      <c r="K79" s="830"/>
      <c r="L79" s="830"/>
      <c r="M79" s="74" t="s">
        <v>2</v>
      </c>
      <c r="N79" s="831">
        <f>IF(((D79)&gt;=(I79)),I79,D79)</f>
        <v>0</v>
      </c>
      <c r="O79" s="832"/>
      <c r="P79" s="832"/>
      <c r="Q79" s="832"/>
      <c r="R79" s="832"/>
      <c r="S79" s="14" t="s">
        <v>2</v>
      </c>
      <c r="T79" s="15"/>
    </row>
    <row r="80" spans="1:20" ht="43.5" customHeight="1">
      <c r="A80" s="791" t="s">
        <v>32</v>
      </c>
      <c r="B80" s="791"/>
      <c r="C80" s="791"/>
      <c r="D80" s="781"/>
      <c r="E80" s="782"/>
      <c r="F80" s="782"/>
      <c r="G80" s="782"/>
      <c r="H80" s="782"/>
      <c r="I80" s="781"/>
      <c r="J80" s="782"/>
      <c r="K80" s="782"/>
      <c r="L80" s="782"/>
      <c r="M80" s="783"/>
      <c r="N80" s="830">
        <f>SUM(N67:R79)</f>
        <v>0</v>
      </c>
      <c r="O80" s="830"/>
      <c r="P80" s="830"/>
      <c r="Q80" s="830"/>
      <c r="R80" s="830"/>
      <c r="S80" s="6" t="s">
        <v>2</v>
      </c>
      <c r="T80" s="17"/>
    </row>
    <row r="82" spans="1:25">
      <c r="A82" t="s">
        <v>33</v>
      </c>
    </row>
    <row r="84" spans="1:25">
      <c r="W84" t="s">
        <v>293</v>
      </c>
    </row>
    <row r="85" spans="1:25">
      <c r="X85" s="75">
        <f>SUM(N80,R48,R23)</f>
        <v>0</v>
      </c>
      <c r="Y85" t="s">
        <v>2</v>
      </c>
    </row>
  </sheetData>
  <mergeCells count="176">
    <mergeCell ref="A79:C79"/>
    <mergeCell ref="D79:G79"/>
    <mergeCell ref="I79:L79"/>
    <mergeCell ref="N79:R79"/>
    <mergeCell ref="A77:C77"/>
    <mergeCell ref="D77:G77"/>
    <mergeCell ref="I77:L77"/>
    <mergeCell ref="N77:R77"/>
    <mergeCell ref="A78:C78"/>
    <mergeCell ref="D78:G78"/>
    <mergeCell ref="A72:C72"/>
    <mergeCell ref="A73:C73"/>
    <mergeCell ref="D73:G73"/>
    <mergeCell ref="I73:L73"/>
    <mergeCell ref="N73:R73"/>
    <mergeCell ref="D74:G74"/>
    <mergeCell ref="I74:L74"/>
    <mergeCell ref="N74:R74"/>
    <mergeCell ref="A76:C76"/>
    <mergeCell ref="D76:G76"/>
    <mergeCell ref="I76:L76"/>
    <mergeCell ref="N76:R76"/>
    <mergeCell ref="A75:C75"/>
    <mergeCell ref="A74:C74"/>
    <mergeCell ref="D75:G75"/>
    <mergeCell ref="I75:L75"/>
    <mergeCell ref="D72:G72"/>
    <mergeCell ref="I72:L72"/>
    <mergeCell ref="N72:R72"/>
    <mergeCell ref="K20:L20"/>
    <mergeCell ref="P20:Q20"/>
    <mergeCell ref="I21:J21"/>
    <mergeCell ref="K21:L21"/>
    <mergeCell ref="P21:Q21"/>
    <mergeCell ref="D70:G70"/>
    <mergeCell ref="I70:L70"/>
    <mergeCell ref="N70:R70"/>
    <mergeCell ref="A71:C71"/>
    <mergeCell ref="D71:G71"/>
    <mergeCell ref="I71:L71"/>
    <mergeCell ref="N71:R71"/>
    <mergeCell ref="A70:C70"/>
    <mergeCell ref="K23:Q23"/>
    <mergeCell ref="I22:J22"/>
    <mergeCell ref="K22:L22"/>
    <mergeCell ref="P22:Q22"/>
    <mergeCell ref="G39:I39"/>
    <mergeCell ref="G40:I40"/>
    <mergeCell ref="G41:I41"/>
    <mergeCell ref="G42:I42"/>
    <mergeCell ref="D68:G68"/>
    <mergeCell ref="I68:L68"/>
    <mergeCell ref="D69:G69"/>
    <mergeCell ref="I11:J11"/>
    <mergeCell ref="K11:L11"/>
    <mergeCell ref="P11:Q11"/>
    <mergeCell ref="I12:J12"/>
    <mergeCell ref="K12:L12"/>
    <mergeCell ref="P12:Q12"/>
    <mergeCell ref="K15:L15"/>
    <mergeCell ref="A4:T4"/>
    <mergeCell ref="A5:T5"/>
    <mergeCell ref="A9:C9"/>
    <mergeCell ref="D9:J9"/>
    <mergeCell ref="R9:S9"/>
    <mergeCell ref="K9:Q9"/>
    <mergeCell ref="P15:Q15"/>
    <mergeCell ref="A11:C11"/>
    <mergeCell ref="A12:C12"/>
    <mergeCell ref="A13:C13"/>
    <mergeCell ref="I13:J13"/>
    <mergeCell ref="K13:L13"/>
    <mergeCell ref="P13:Q13"/>
    <mergeCell ref="I14:J14"/>
    <mergeCell ref="K14:L14"/>
    <mergeCell ref="P14:Q14"/>
    <mergeCell ref="I15:J15"/>
    <mergeCell ref="I16:J16"/>
    <mergeCell ref="K16:L16"/>
    <mergeCell ref="P16:Q16"/>
    <mergeCell ref="I17:J17"/>
    <mergeCell ref="K17:L17"/>
    <mergeCell ref="P17:Q17"/>
    <mergeCell ref="I18:J18"/>
    <mergeCell ref="K18:L18"/>
    <mergeCell ref="P18:Q18"/>
    <mergeCell ref="I19:J19"/>
    <mergeCell ref="K19:L19"/>
    <mergeCell ref="P19:Q19"/>
    <mergeCell ref="I20:J20"/>
    <mergeCell ref="R34:S34"/>
    <mergeCell ref="O35:Q47"/>
    <mergeCell ref="R35:S47"/>
    <mergeCell ref="M39:N39"/>
    <mergeCell ref="O34:Q34"/>
    <mergeCell ref="M37:N37"/>
    <mergeCell ref="G34:N34"/>
    <mergeCell ref="G47:I47"/>
    <mergeCell ref="G43:I43"/>
    <mergeCell ref="G44:I44"/>
    <mergeCell ref="M47:N47"/>
    <mergeCell ref="M46:N46"/>
    <mergeCell ref="M45:N45"/>
    <mergeCell ref="M44:N44"/>
    <mergeCell ref="M43:N43"/>
    <mergeCell ref="M42:N42"/>
    <mergeCell ref="M41:N41"/>
    <mergeCell ref="M40:N40"/>
    <mergeCell ref="G45:I45"/>
    <mergeCell ref="G46:I46"/>
    <mergeCell ref="I69:L69"/>
    <mergeCell ref="D34:F34"/>
    <mergeCell ref="D67:G67"/>
    <mergeCell ref="I67:L67"/>
    <mergeCell ref="D48:F48"/>
    <mergeCell ref="D66:H66"/>
    <mergeCell ref="I66:M66"/>
    <mergeCell ref="D36:F36"/>
    <mergeCell ref="D38:F38"/>
    <mergeCell ref="G38:I38"/>
    <mergeCell ref="M38:N38"/>
    <mergeCell ref="G36:I36"/>
    <mergeCell ref="M36:N36"/>
    <mergeCell ref="D37:F37"/>
    <mergeCell ref="G37:I37"/>
    <mergeCell ref="D41:F41"/>
    <mergeCell ref="D42:F42"/>
    <mergeCell ref="D43:F43"/>
    <mergeCell ref="D47:F47"/>
    <mergeCell ref="D39:F39"/>
    <mergeCell ref="D40:F40"/>
    <mergeCell ref="A68:C68"/>
    <mergeCell ref="A69:C69"/>
    <mergeCell ref="A48:C48"/>
    <mergeCell ref="A66:C66"/>
    <mergeCell ref="A67:C67"/>
    <mergeCell ref="A43:C43"/>
    <mergeCell ref="A42:C42"/>
    <mergeCell ref="A41:C41"/>
    <mergeCell ref="A40:C40"/>
    <mergeCell ref="A47:C47"/>
    <mergeCell ref="A22:C22"/>
    <mergeCell ref="A14:C14"/>
    <mergeCell ref="A15:C15"/>
    <mergeCell ref="A17:C17"/>
    <mergeCell ref="A19:C19"/>
    <mergeCell ref="A21:C21"/>
    <mergeCell ref="A18:C18"/>
    <mergeCell ref="A34:C34"/>
    <mergeCell ref="A39:C39"/>
    <mergeCell ref="A36:C36"/>
    <mergeCell ref="A23:C23"/>
    <mergeCell ref="D23:J23"/>
    <mergeCell ref="A16:C16"/>
    <mergeCell ref="A20:C20"/>
    <mergeCell ref="D44:F44"/>
    <mergeCell ref="D45:F45"/>
    <mergeCell ref="D46:F46"/>
    <mergeCell ref="I80:M80"/>
    <mergeCell ref="N80:R80"/>
    <mergeCell ref="A37:C37"/>
    <mergeCell ref="A38:C38"/>
    <mergeCell ref="A80:C80"/>
    <mergeCell ref="D80:H80"/>
    <mergeCell ref="N68:R68"/>
    <mergeCell ref="N69:R69"/>
    <mergeCell ref="N75:R75"/>
    <mergeCell ref="I78:L78"/>
    <mergeCell ref="N78:R78"/>
    <mergeCell ref="N67:R67"/>
    <mergeCell ref="O48:P48"/>
    <mergeCell ref="M48:N48"/>
    <mergeCell ref="N66:S66"/>
    <mergeCell ref="A46:C46"/>
    <mergeCell ref="A45:C45"/>
    <mergeCell ref="A44:C44"/>
  </mergeCells>
  <phoneticPr fontId="3"/>
  <pageMargins left="0.59055118110236227" right="0.19685039370078741" top="0.78740157480314965" bottom="0.78740157480314965" header="0.51181102362204722" footer="0.51181102362204722"/>
  <pageSetup paperSize="9" scale="90" orientation="portrait" blackAndWhite="1" horizontalDpi="200" verticalDpi="200"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P54"/>
  <sheetViews>
    <sheetView showZeros="0" view="pageBreakPreview" topLeftCell="A18" zoomScaleNormal="100" zoomScaleSheetLayoutView="100" workbookViewId="0"/>
  </sheetViews>
  <sheetFormatPr defaultColWidth="5.90625" defaultRowHeight="14"/>
  <cols>
    <col min="1" max="8" width="5.90625" style="90"/>
    <col min="9" max="9" width="3.453125" style="90" bestFit="1" customWidth="1"/>
    <col min="10" max="14" width="5.90625" style="90"/>
    <col min="15" max="16" width="4.08984375" style="90" customWidth="1"/>
    <col min="17" max="17" width="3" style="90" customWidth="1"/>
    <col min="18" max="16384" width="5.90625" style="90"/>
  </cols>
  <sheetData>
    <row r="1" spans="1:16">
      <c r="P1" s="97" t="s">
        <v>415</v>
      </c>
    </row>
    <row r="3" spans="1:16" ht="28">
      <c r="A3" s="539" t="s">
        <v>37</v>
      </c>
      <c r="B3" s="539"/>
      <c r="C3" s="539"/>
      <c r="D3" s="539"/>
      <c r="E3" s="539"/>
      <c r="F3" s="539"/>
      <c r="G3" s="539"/>
      <c r="H3" s="539"/>
      <c r="I3" s="539"/>
      <c r="J3" s="539"/>
      <c r="K3" s="539"/>
      <c r="L3" s="539"/>
      <c r="M3" s="539"/>
      <c r="N3" s="539"/>
      <c r="O3" s="539"/>
      <c r="P3" s="539"/>
    </row>
    <row r="5" spans="1:16">
      <c r="L5" s="114"/>
      <c r="M5" s="114"/>
      <c r="N5" s="114"/>
      <c r="O5" s="91"/>
      <c r="P5" s="214" t="s">
        <v>1005</v>
      </c>
    </row>
    <row r="7" spans="1:16">
      <c r="A7" s="90" t="s">
        <v>469</v>
      </c>
    </row>
    <row r="9" spans="1:16">
      <c r="J9" s="204" t="str">
        <f>入力シート!C1</f>
        <v>令和8年2月8日執行衆議院小選挙区選出議員選挙</v>
      </c>
      <c r="K9" s="100" t="str">
        <f>入力シート!C2</f>
        <v>青森県第１区</v>
      </c>
    </row>
    <row r="11" spans="1:16">
      <c r="H11" s="193" t="s">
        <v>375</v>
      </c>
      <c r="J11" s="102">
        <f>入力シート!C18</f>
        <v>0</v>
      </c>
      <c r="K11" s="100"/>
      <c r="L11" s="100">
        <f>入力シート!C20</f>
        <v>0</v>
      </c>
    </row>
    <row r="13" spans="1:16">
      <c r="A13" s="192" t="s">
        <v>598</v>
      </c>
    </row>
    <row r="14" spans="1:16" ht="14.25" customHeight="1">
      <c r="A14" s="192" t="s">
        <v>599</v>
      </c>
      <c r="F14" s="100"/>
    </row>
    <row r="15" spans="1:16" ht="14.25" customHeight="1">
      <c r="F15" s="100"/>
    </row>
    <row r="16" spans="1:16" ht="14.25" customHeight="1">
      <c r="F16" s="100"/>
    </row>
    <row r="17" spans="1:15" ht="14.25" customHeight="1">
      <c r="A17" s="544" t="s">
        <v>454</v>
      </c>
      <c r="B17" s="544"/>
      <c r="C17" s="544"/>
      <c r="D17" s="544"/>
      <c r="E17" s="544"/>
      <c r="F17" s="544"/>
      <c r="G17" s="544"/>
      <c r="H17" s="544"/>
      <c r="I17" s="544"/>
      <c r="J17" s="544"/>
      <c r="K17" s="544"/>
      <c r="L17" s="544"/>
      <c r="M17" s="544"/>
      <c r="N17" s="544"/>
      <c r="O17" s="544"/>
    </row>
    <row r="18" spans="1:15" ht="14.25" customHeight="1">
      <c r="A18" s="121"/>
      <c r="B18" s="121"/>
      <c r="C18" s="121"/>
      <c r="D18" s="121"/>
      <c r="E18" s="121"/>
      <c r="F18" s="121"/>
      <c r="G18" s="121"/>
      <c r="H18" s="121"/>
      <c r="I18" s="121"/>
      <c r="J18" s="121"/>
      <c r="K18" s="121"/>
      <c r="L18" s="121"/>
      <c r="M18" s="121"/>
      <c r="N18" s="121"/>
      <c r="O18" s="121"/>
    </row>
    <row r="19" spans="1:15" ht="14.25" customHeight="1">
      <c r="A19" s="99" t="s">
        <v>38</v>
      </c>
      <c r="B19" s="121"/>
      <c r="C19" s="121"/>
      <c r="D19" s="873" t="s">
        <v>989</v>
      </c>
      <c r="E19" s="873"/>
      <c r="F19" s="873"/>
      <c r="G19" s="873"/>
      <c r="H19" s="121"/>
      <c r="I19" s="121"/>
      <c r="J19" s="121"/>
      <c r="K19" s="121"/>
      <c r="L19" s="121"/>
      <c r="M19" s="121"/>
      <c r="N19" s="121"/>
      <c r="O19" s="121"/>
    </row>
    <row r="20" spans="1:15" ht="14.25" customHeight="1">
      <c r="A20" s="121"/>
      <c r="B20" s="121"/>
      <c r="C20" s="121"/>
      <c r="D20" s="121"/>
      <c r="E20" s="121"/>
      <c r="F20" s="121"/>
      <c r="G20" s="121"/>
      <c r="H20" s="121"/>
      <c r="I20" s="121"/>
      <c r="J20" s="121"/>
      <c r="K20" s="121"/>
      <c r="L20" s="121"/>
      <c r="M20" s="121"/>
      <c r="N20" s="121"/>
    </row>
    <row r="21" spans="1:15" ht="14.25" customHeight="1">
      <c r="A21" s="90" t="s">
        <v>39</v>
      </c>
    </row>
    <row r="22" spans="1:15" ht="14.25" customHeight="1">
      <c r="B22" s="91"/>
      <c r="C22" s="91"/>
      <c r="D22" s="91"/>
      <c r="E22" s="91"/>
      <c r="F22" s="91"/>
      <c r="G22" s="91"/>
      <c r="H22" s="91"/>
      <c r="I22" s="91"/>
      <c r="J22" s="91"/>
      <c r="K22" s="91"/>
      <c r="L22" s="91"/>
      <c r="M22" s="91"/>
      <c r="N22" s="91"/>
      <c r="O22" s="91"/>
    </row>
    <row r="23" spans="1:15" ht="14.25" customHeight="1">
      <c r="B23" s="91"/>
      <c r="C23" s="91"/>
      <c r="D23" s="91"/>
      <c r="E23" s="91"/>
      <c r="F23" s="91"/>
      <c r="G23" s="91"/>
      <c r="H23" s="91"/>
      <c r="I23" s="91"/>
      <c r="J23" s="91"/>
      <c r="K23" s="91"/>
      <c r="L23" s="91"/>
      <c r="M23" s="91"/>
      <c r="N23" s="91"/>
      <c r="O23" s="91"/>
    </row>
    <row r="24" spans="1:15" ht="14.25" customHeight="1">
      <c r="B24" s="91"/>
      <c r="C24" s="91"/>
      <c r="D24" s="91"/>
      <c r="E24" s="91"/>
      <c r="F24" s="91"/>
      <c r="G24" s="91"/>
      <c r="H24" s="91"/>
      <c r="I24" s="91"/>
      <c r="J24" s="91"/>
      <c r="K24" s="91"/>
      <c r="L24" s="91"/>
      <c r="M24" s="91"/>
      <c r="N24" s="91"/>
      <c r="O24" s="91"/>
    </row>
    <row r="25" spans="1:15" ht="14.25" customHeight="1">
      <c r="B25" s="91"/>
      <c r="C25" s="91"/>
      <c r="D25" s="91"/>
      <c r="E25" s="91"/>
      <c r="F25" s="91"/>
      <c r="G25" s="91"/>
      <c r="H25" s="91"/>
      <c r="I25" s="91"/>
      <c r="J25" s="91"/>
      <c r="K25" s="91"/>
      <c r="L25" s="91"/>
      <c r="M25" s="91"/>
      <c r="N25" s="91"/>
      <c r="O25" s="91"/>
    </row>
    <row r="26" spans="1:15" ht="14.25" customHeight="1"/>
    <row r="27" spans="1:15" ht="14.25" customHeight="1">
      <c r="A27" s="192" t="s">
        <v>233</v>
      </c>
    </row>
    <row r="28" spans="1:15" ht="14.25" customHeight="1">
      <c r="B28" s="716"/>
      <c r="C28" s="716"/>
      <c r="D28" s="716"/>
      <c r="E28" s="716"/>
      <c r="F28" s="716"/>
      <c r="G28" s="716"/>
      <c r="H28" s="716"/>
      <c r="I28" s="716"/>
      <c r="J28" s="716"/>
      <c r="K28" s="716"/>
      <c r="L28" s="716"/>
      <c r="M28" s="716"/>
      <c r="N28" s="716"/>
      <c r="O28" s="716"/>
    </row>
    <row r="29" spans="1:15" ht="14.25" customHeight="1">
      <c r="B29" s="716"/>
      <c r="C29" s="716"/>
      <c r="D29" s="716"/>
      <c r="E29" s="716"/>
      <c r="F29" s="716"/>
      <c r="G29" s="716"/>
      <c r="H29" s="716"/>
      <c r="I29" s="716"/>
      <c r="J29" s="716"/>
      <c r="K29" s="716"/>
      <c r="L29" s="716"/>
      <c r="M29" s="716"/>
      <c r="N29" s="716"/>
      <c r="O29" s="716"/>
    </row>
    <row r="30" spans="1:15" ht="14.25" customHeight="1"/>
    <row r="31" spans="1:15" ht="14.25" customHeight="1">
      <c r="A31" s="90" t="s">
        <v>232</v>
      </c>
      <c r="E31" s="877" t="s">
        <v>329</v>
      </c>
      <c r="F31" s="877"/>
      <c r="G31" s="877"/>
      <c r="H31" s="877"/>
      <c r="I31" s="151" t="s">
        <v>2</v>
      </c>
    </row>
    <row r="32" spans="1:15" ht="14.25" customHeight="1">
      <c r="G32" s="101"/>
    </row>
    <row r="33" spans="1:16" ht="24" customHeight="1">
      <c r="A33" s="874" t="s">
        <v>45</v>
      </c>
      <c r="B33" s="875"/>
      <c r="C33" s="875"/>
      <c r="D33" s="875"/>
      <c r="E33" s="876"/>
      <c r="F33" s="874" t="s">
        <v>40</v>
      </c>
      <c r="G33" s="875"/>
      <c r="H33" s="875"/>
      <c r="I33" s="876"/>
      <c r="J33" s="874" t="s">
        <v>41</v>
      </c>
      <c r="K33" s="875"/>
      <c r="L33" s="875"/>
      <c r="M33" s="875"/>
      <c r="N33" s="875"/>
      <c r="O33" s="875"/>
      <c r="P33" s="876"/>
    </row>
    <row r="34" spans="1:16" ht="24" customHeight="1">
      <c r="A34" s="878" t="s">
        <v>42</v>
      </c>
      <c r="B34" s="879"/>
      <c r="C34" s="879"/>
      <c r="D34" s="879"/>
      <c r="E34" s="880"/>
      <c r="F34" s="883"/>
      <c r="G34" s="884"/>
      <c r="H34" s="884"/>
      <c r="I34" s="153" t="s">
        <v>2</v>
      </c>
      <c r="J34" s="881"/>
      <c r="K34" s="882"/>
      <c r="L34" s="882"/>
      <c r="M34" s="882"/>
      <c r="N34" s="882"/>
      <c r="O34" s="882"/>
      <c r="P34" s="112" t="s">
        <v>2</v>
      </c>
    </row>
    <row r="35" spans="1:16" ht="24" customHeight="1">
      <c r="A35" s="154" t="s">
        <v>43</v>
      </c>
      <c r="B35" s="155"/>
      <c r="C35" s="156"/>
      <c r="D35" s="156"/>
      <c r="E35" s="112"/>
      <c r="F35" s="883"/>
      <c r="G35" s="884"/>
      <c r="H35" s="884"/>
      <c r="I35" s="153" t="s">
        <v>2</v>
      </c>
      <c r="J35" s="881"/>
      <c r="K35" s="882"/>
      <c r="L35" s="882"/>
      <c r="M35" s="882"/>
      <c r="N35" s="882"/>
      <c r="O35" s="882"/>
      <c r="P35" s="112" t="s">
        <v>2</v>
      </c>
    </row>
    <row r="36" spans="1:16" ht="24" customHeight="1">
      <c r="A36" s="154" t="s">
        <v>44</v>
      </c>
      <c r="B36" s="155"/>
      <c r="C36" s="156"/>
      <c r="D36" s="156"/>
      <c r="E36" s="112"/>
      <c r="F36" s="883"/>
      <c r="G36" s="884"/>
      <c r="H36" s="884"/>
      <c r="I36" s="153" t="s">
        <v>2</v>
      </c>
      <c r="J36" s="881"/>
      <c r="K36" s="882"/>
      <c r="L36" s="882"/>
      <c r="M36" s="882"/>
      <c r="N36" s="882"/>
      <c r="O36" s="882"/>
      <c r="P36" s="112" t="s">
        <v>2</v>
      </c>
    </row>
    <row r="37" spans="1:16" ht="24" customHeight="1">
      <c r="A37" s="874" t="s">
        <v>46</v>
      </c>
      <c r="B37" s="875"/>
      <c r="C37" s="875"/>
      <c r="D37" s="875"/>
      <c r="E37" s="876"/>
      <c r="F37" s="885"/>
      <c r="G37" s="886"/>
      <c r="H37" s="886"/>
      <c r="I37" s="153"/>
      <c r="J37" s="874"/>
      <c r="K37" s="875"/>
      <c r="L37" s="875"/>
      <c r="M37" s="875"/>
      <c r="N37" s="875"/>
      <c r="O37" s="875"/>
      <c r="P37" s="112"/>
    </row>
    <row r="39" spans="1:16">
      <c r="A39" s="113" t="s">
        <v>1069</v>
      </c>
      <c r="B39" s="113"/>
    </row>
    <row r="40" spans="1:16">
      <c r="A40" s="113" t="s">
        <v>950</v>
      </c>
      <c r="B40" s="113"/>
    </row>
    <row r="41" spans="1:16" ht="7.5" customHeight="1">
      <c r="A41" s="113"/>
      <c r="B41" s="113"/>
    </row>
    <row r="42" spans="1:16">
      <c r="A42" s="113" t="s">
        <v>1070</v>
      </c>
      <c r="B42" s="113"/>
    </row>
    <row r="43" spans="1:16">
      <c r="A43" s="113" t="s">
        <v>335</v>
      </c>
      <c r="B43" s="113"/>
    </row>
    <row r="44" spans="1:16" ht="7.5" customHeight="1">
      <c r="A44" s="113"/>
      <c r="B44" s="113"/>
    </row>
    <row r="45" spans="1:16">
      <c r="A45" s="113" t="s">
        <v>1071</v>
      </c>
      <c r="B45" s="113"/>
    </row>
    <row r="46" spans="1:16">
      <c r="A46" s="113" t="s">
        <v>1072</v>
      </c>
      <c r="B46" s="113"/>
    </row>
    <row r="47" spans="1:16" ht="7.5" customHeight="1">
      <c r="A47" s="113"/>
      <c r="B47" s="113"/>
    </row>
    <row r="48" spans="1:16">
      <c r="A48" s="113" t="s">
        <v>1073</v>
      </c>
      <c r="B48" s="113"/>
    </row>
    <row r="49" spans="1:2">
      <c r="A49" s="113" t="s">
        <v>950</v>
      </c>
      <c r="B49" s="113"/>
    </row>
    <row r="50" spans="1:2" ht="7.5" customHeight="1">
      <c r="A50" s="113"/>
      <c r="B50" s="113"/>
    </row>
    <row r="51" spans="1:2">
      <c r="A51" s="113" t="s">
        <v>1074</v>
      </c>
      <c r="B51" s="113"/>
    </row>
    <row r="52" spans="1:2">
      <c r="A52" s="113" t="s">
        <v>1075</v>
      </c>
      <c r="B52" s="113"/>
    </row>
    <row r="53" spans="1:2">
      <c r="A53" s="113"/>
      <c r="B53" s="113" t="s">
        <v>1076</v>
      </c>
    </row>
    <row r="54" spans="1:2">
      <c r="A54" s="113"/>
      <c r="B54" s="113"/>
    </row>
  </sheetData>
  <mergeCells count="18">
    <mergeCell ref="J35:O35"/>
    <mergeCell ref="J36:O36"/>
    <mergeCell ref="J37:O37"/>
    <mergeCell ref="A37:E37"/>
    <mergeCell ref="F35:H35"/>
    <mergeCell ref="F36:H36"/>
    <mergeCell ref="F37:H37"/>
    <mergeCell ref="A3:P3"/>
    <mergeCell ref="D19:G19"/>
    <mergeCell ref="J33:P33"/>
    <mergeCell ref="E31:H31"/>
    <mergeCell ref="A34:E34"/>
    <mergeCell ref="A17:O17"/>
    <mergeCell ref="A33:E33"/>
    <mergeCell ref="F33:I33"/>
    <mergeCell ref="J34:O34"/>
    <mergeCell ref="F34:H34"/>
    <mergeCell ref="B28:O29"/>
  </mergeCells>
  <phoneticPr fontId="3"/>
  <pageMargins left="0.98425196850393704" right="0.39370078740157483" top="0.98425196850393704" bottom="0.98425196850393704" header="0.51181102362204722" footer="0.51181102362204722"/>
  <pageSetup paperSize="9" scale="96" orientation="portrait" blackAndWhite="1" horizontalDpi="200" verticalDpi="2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O46"/>
  <sheetViews>
    <sheetView showZeros="0" view="pageBreakPreview" topLeftCell="A4" zoomScaleNormal="100" zoomScaleSheetLayoutView="100" workbookViewId="0">
      <selection activeCell="G16" sqref="G16"/>
    </sheetView>
  </sheetViews>
  <sheetFormatPr defaultColWidth="5.90625" defaultRowHeight="14"/>
  <cols>
    <col min="1" max="16384" width="5.90625" style="90"/>
  </cols>
  <sheetData>
    <row r="1" spans="1:15">
      <c r="O1" s="97" t="s">
        <v>424</v>
      </c>
    </row>
    <row r="2" spans="1:15">
      <c r="A2" s="90" t="s">
        <v>268</v>
      </c>
      <c r="O2" s="97"/>
    </row>
    <row r="4" spans="1:15" ht="28">
      <c r="A4" s="539" t="s">
        <v>56</v>
      </c>
      <c r="B4" s="539"/>
      <c r="C4" s="539"/>
      <c r="D4" s="539"/>
      <c r="E4" s="539"/>
      <c r="F4" s="539"/>
      <c r="G4" s="539"/>
      <c r="H4" s="539"/>
      <c r="I4" s="539"/>
      <c r="J4" s="539"/>
      <c r="K4" s="539"/>
      <c r="L4" s="539"/>
      <c r="M4" s="539"/>
      <c r="N4" s="539"/>
      <c r="O4" s="539"/>
    </row>
    <row r="5" spans="1:15" ht="14.25" customHeight="1">
      <c r="A5" s="137"/>
      <c r="B5" s="137"/>
      <c r="C5" s="137"/>
      <c r="D5" s="137"/>
      <c r="E5" s="137"/>
      <c r="F5" s="137"/>
      <c r="G5" s="137"/>
      <c r="H5" s="137"/>
      <c r="I5" s="137"/>
      <c r="J5" s="137"/>
      <c r="K5" s="137"/>
      <c r="L5" s="137"/>
      <c r="M5" s="137"/>
      <c r="N5" s="137"/>
    </row>
    <row r="7" spans="1:15" ht="24" customHeight="1">
      <c r="A7" s="192" t="s">
        <v>1006</v>
      </c>
    </row>
    <row r="8" spans="1:15" ht="24" customHeight="1">
      <c r="A8" s="192" t="s">
        <v>1007</v>
      </c>
    </row>
    <row r="9" spans="1:15" ht="24" customHeight="1"/>
    <row r="10" spans="1:15" ht="14.25" customHeight="1"/>
    <row r="12" spans="1:15">
      <c r="A12" s="213" t="s">
        <v>1008</v>
      </c>
    </row>
    <row r="14" spans="1:15">
      <c r="L14" s="560"/>
      <c r="M14" s="560"/>
      <c r="N14" s="560"/>
    </row>
    <row r="16" spans="1:15">
      <c r="G16" s="192" t="s">
        <v>1254</v>
      </c>
      <c r="O16" s="97" t="s">
        <v>389</v>
      </c>
    </row>
    <row r="17" spans="1:15">
      <c r="O17" s="97"/>
    </row>
    <row r="18" spans="1:15">
      <c r="O18" s="97"/>
    </row>
    <row r="20" spans="1:15">
      <c r="A20" s="544" t="s">
        <v>454</v>
      </c>
      <c r="B20" s="544"/>
      <c r="C20" s="544"/>
      <c r="D20" s="544"/>
      <c r="E20" s="544"/>
      <c r="F20" s="544"/>
      <c r="G20" s="544"/>
      <c r="H20" s="544"/>
      <c r="I20" s="544"/>
      <c r="J20" s="544"/>
      <c r="K20" s="544"/>
      <c r="L20" s="544"/>
      <c r="M20" s="544"/>
      <c r="N20" s="544"/>
      <c r="O20" s="544"/>
    </row>
    <row r="22" spans="1:15">
      <c r="A22" s="218" t="s">
        <v>1236</v>
      </c>
      <c r="B22" s="195" t="str">
        <f>入力シート!C1</f>
        <v>令和8年2月8日執行衆議院小選挙区選出議員選挙</v>
      </c>
      <c r="C22" s="192"/>
      <c r="L22" s="192" t="str">
        <f>入力シート!C2</f>
        <v>青森県第１区</v>
      </c>
    </row>
    <row r="23" spans="1:15">
      <c r="A23" s="150"/>
      <c r="J23" s="157"/>
      <c r="K23" s="157"/>
    </row>
    <row r="25" spans="1:15">
      <c r="A25" s="99">
        <v>2</v>
      </c>
      <c r="B25" s="192" t="s">
        <v>905</v>
      </c>
      <c r="E25" s="102">
        <f>入力シート!C18</f>
        <v>0</v>
      </c>
      <c r="F25" s="100"/>
      <c r="G25" s="100">
        <f>入力シート!C20</f>
        <v>0</v>
      </c>
      <c r="H25" s="97"/>
    </row>
    <row r="26" spans="1:15">
      <c r="A26" s="99"/>
      <c r="B26" s="192"/>
      <c r="E26" s="102"/>
      <c r="F26" s="100"/>
      <c r="G26" s="100"/>
      <c r="H26" s="97"/>
    </row>
    <row r="27" spans="1:15">
      <c r="A27" s="99"/>
      <c r="B27" s="192"/>
      <c r="E27" s="102"/>
      <c r="F27" s="100"/>
      <c r="G27" s="100"/>
      <c r="H27" s="97"/>
    </row>
    <row r="28" spans="1:15">
      <c r="A28" s="99">
        <v>3</v>
      </c>
      <c r="B28" s="192" t="s">
        <v>1235</v>
      </c>
      <c r="E28" s="102"/>
      <c r="F28" s="100"/>
      <c r="G28" s="100"/>
      <c r="H28" s="97"/>
    </row>
    <row r="29" spans="1:15">
      <c r="E29" s="115"/>
      <c r="F29" s="125"/>
      <c r="G29" s="125"/>
      <c r="H29" s="152"/>
      <c r="I29" s="91"/>
      <c r="J29" s="91"/>
      <c r="K29" s="91"/>
      <c r="L29" s="91"/>
      <c r="M29" s="91"/>
      <c r="N29" s="91"/>
    </row>
    <row r="30" spans="1:15">
      <c r="E30" s="115"/>
      <c r="F30" s="125"/>
      <c r="G30" s="125"/>
      <c r="H30" s="152"/>
      <c r="I30" s="91"/>
      <c r="J30" s="91"/>
      <c r="K30" s="91"/>
      <c r="L30" s="91"/>
      <c r="M30" s="91"/>
      <c r="N30" s="91"/>
    </row>
    <row r="31" spans="1:15">
      <c r="E31" s="102"/>
      <c r="F31" s="100"/>
      <c r="G31" s="100"/>
      <c r="H31" s="97"/>
    </row>
    <row r="33" spans="1:9">
      <c r="A33" s="90" t="s">
        <v>234</v>
      </c>
      <c r="E33" s="725" t="s">
        <v>331</v>
      </c>
      <c r="F33" s="725"/>
      <c r="G33" s="725"/>
      <c r="H33" s="725"/>
      <c r="I33" s="90" t="s">
        <v>2</v>
      </c>
    </row>
    <row r="34" spans="1:9" ht="14.25" customHeight="1">
      <c r="F34" s="100"/>
    </row>
    <row r="35" spans="1:9">
      <c r="B35" s="98"/>
      <c r="C35" s="105"/>
      <c r="D35" s="105"/>
      <c r="H35" s="100"/>
    </row>
    <row r="36" spans="1:9">
      <c r="B36" s="98"/>
      <c r="C36" s="105"/>
      <c r="D36" s="105"/>
      <c r="H36" s="100"/>
    </row>
    <row r="37" spans="1:9">
      <c r="A37" s="113" t="s">
        <v>1077</v>
      </c>
      <c r="B37" s="243"/>
      <c r="C37" s="105"/>
      <c r="D37" s="105"/>
    </row>
    <row r="38" spans="1:9">
      <c r="A38" s="113" t="s">
        <v>1078</v>
      </c>
      <c r="B38" s="243"/>
      <c r="C38" s="105"/>
      <c r="D38" s="105"/>
      <c r="G38" s="100"/>
    </row>
    <row r="39" spans="1:9">
      <c r="A39" s="113"/>
      <c r="B39" s="243"/>
      <c r="C39" s="105"/>
      <c r="D39" s="105"/>
    </row>
    <row r="40" spans="1:9">
      <c r="A40" s="113" t="s">
        <v>1079</v>
      </c>
      <c r="B40" s="113"/>
    </row>
    <row r="41" spans="1:9">
      <c r="A41" s="113" t="s">
        <v>1080</v>
      </c>
      <c r="B41" s="113"/>
    </row>
    <row r="42" spans="1:9">
      <c r="A42" s="113" t="s">
        <v>1081</v>
      </c>
      <c r="B42" s="113"/>
    </row>
    <row r="43" spans="1:9">
      <c r="A43" s="113" t="s">
        <v>1009</v>
      </c>
      <c r="B43" s="113"/>
    </row>
    <row r="44" spans="1:9">
      <c r="A44" s="113"/>
      <c r="B44" s="113"/>
    </row>
    <row r="45" spans="1:9">
      <c r="A45" s="113" t="s">
        <v>1082</v>
      </c>
      <c r="B45" s="113"/>
    </row>
    <row r="46" spans="1:9">
      <c r="A46" s="113" t="s">
        <v>250</v>
      </c>
      <c r="B46" s="113"/>
    </row>
  </sheetData>
  <mergeCells count="4">
    <mergeCell ref="L14:N14"/>
    <mergeCell ref="A20:O20"/>
    <mergeCell ref="E33:H33"/>
    <mergeCell ref="A4:O4"/>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tint="0.59999389629810485"/>
  </sheetPr>
  <dimension ref="A1:Q49"/>
  <sheetViews>
    <sheetView showZeros="0" view="pageBreakPreview" topLeftCell="A13" zoomScaleNormal="100" zoomScaleSheetLayoutView="100" workbookViewId="0">
      <selection activeCell="J9" sqref="J9"/>
    </sheetView>
  </sheetViews>
  <sheetFormatPr defaultColWidth="5.90625" defaultRowHeight="14"/>
  <cols>
    <col min="1" max="4" width="5.36328125" style="90" customWidth="1"/>
    <col min="5" max="8" width="5.90625" style="90" customWidth="1"/>
    <col min="9" max="10" width="3.6328125" style="90" customWidth="1"/>
    <col min="11" max="11" width="3.26953125" style="90" customWidth="1"/>
    <col min="12" max="13" width="7.6328125" style="90" customWidth="1"/>
    <col min="14" max="14" width="3.90625" style="90" customWidth="1"/>
    <col min="15" max="15" width="5.90625" style="90" customWidth="1"/>
    <col min="16" max="16" width="4.453125" style="90" customWidth="1"/>
    <col min="17" max="17" width="3.90625" style="90" customWidth="1"/>
    <col min="18" max="16384" width="5.90625" style="90"/>
  </cols>
  <sheetData>
    <row r="1" spans="1:17">
      <c r="Q1" s="97" t="s">
        <v>432</v>
      </c>
    </row>
    <row r="3" spans="1:17" ht="28">
      <c r="A3" s="539" t="s">
        <v>57</v>
      </c>
      <c r="B3" s="539"/>
      <c r="C3" s="539"/>
      <c r="D3" s="539"/>
      <c r="E3" s="539"/>
      <c r="F3" s="539"/>
      <c r="G3" s="539"/>
      <c r="H3" s="539"/>
      <c r="I3" s="539"/>
      <c r="J3" s="539"/>
      <c r="K3" s="539"/>
      <c r="L3" s="539"/>
      <c r="M3" s="539"/>
      <c r="N3" s="539"/>
      <c r="O3" s="539"/>
      <c r="P3" s="539"/>
      <c r="Q3" s="539"/>
    </row>
    <row r="5" spans="1:17">
      <c r="A5" s="192" t="s">
        <v>1010</v>
      </c>
      <c r="N5" s="141"/>
      <c r="O5" s="141"/>
      <c r="P5" s="141"/>
    </row>
    <row r="6" spans="1:17">
      <c r="N6" s="141"/>
      <c r="O6" s="141"/>
      <c r="P6" s="141"/>
    </row>
    <row r="7" spans="1:17">
      <c r="B7" s="633" t="s">
        <v>989</v>
      </c>
      <c r="C7" s="633"/>
      <c r="D7" s="633"/>
      <c r="E7" s="633"/>
      <c r="F7" s="633"/>
    </row>
    <row r="8" spans="1:17">
      <c r="B8" s="141"/>
      <c r="C8" s="141"/>
      <c r="D8" s="141"/>
    </row>
    <row r="9" spans="1:17">
      <c r="J9" s="204" t="str">
        <f>入力シート!C1</f>
        <v>令和8年2月8日執行衆議院小選挙区選出議員選挙</v>
      </c>
      <c r="K9" s="184" t="str">
        <f>入力シート!C2</f>
        <v>青森県第１区</v>
      </c>
      <c r="L9" s="100"/>
      <c r="M9" s="100"/>
    </row>
    <row r="11" spans="1:17">
      <c r="K11" s="97" t="s">
        <v>413</v>
      </c>
      <c r="L11" s="102">
        <f>入力シート!C18</f>
        <v>0</v>
      </c>
      <c r="M11" s="102">
        <f>入力シート!C20</f>
        <v>0</v>
      </c>
    </row>
    <row r="12" spans="1:17">
      <c r="I12" s="97"/>
      <c r="J12" s="97"/>
      <c r="L12" s="102"/>
      <c r="M12" s="100"/>
      <c r="N12" s="100"/>
    </row>
    <row r="13" spans="1:17" ht="14.25" customHeight="1">
      <c r="A13" s="544" t="s">
        <v>454</v>
      </c>
      <c r="B13" s="544"/>
      <c r="C13" s="544"/>
      <c r="D13" s="544"/>
      <c r="E13" s="544"/>
      <c r="F13" s="544"/>
      <c r="G13" s="544"/>
      <c r="H13" s="544"/>
      <c r="I13" s="544"/>
      <c r="J13" s="544"/>
      <c r="K13" s="544"/>
      <c r="L13" s="544"/>
      <c r="M13" s="544"/>
      <c r="N13" s="544"/>
      <c r="O13" s="544"/>
      <c r="P13" s="544"/>
    </row>
    <row r="14" spans="1:17" ht="14.25" customHeight="1">
      <c r="A14" s="121"/>
      <c r="B14" s="121"/>
      <c r="C14" s="121"/>
      <c r="D14" s="121"/>
      <c r="E14" s="121"/>
      <c r="F14" s="121"/>
      <c r="G14" s="121"/>
      <c r="H14" s="121"/>
      <c r="I14" s="121"/>
      <c r="J14" s="121"/>
      <c r="K14" s="121"/>
      <c r="L14" s="121"/>
      <c r="M14" s="121"/>
      <c r="N14" s="121"/>
      <c r="O14" s="121"/>
      <c r="P14" s="121"/>
    </row>
    <row r="15" spans="1:17" ht="18" customHeight="1">
      <c r="A15" s="752" t="s">
        <v>58</v>
      </c>
      <c r="B15" s="753"/>
      <c r="C15" s="753"/>
      <c r="D15" s="753"/>
      <c r="E15" s="754"/>
      <c r="F15" s="903"/>
      <c r="G15" s="904"/>
      <c r="H15" s="904"/>
      <c r="I15" s="904"/>
      <c r="J15" s="904"/>
      <c r="K15" s="904"/>
      <c r="L15" s="904"/>
      <c r="M15" s="904"/>
      <c r="N15" s="904"/>
      <c r="O15" s="904"/>
      <c r="P15" s="904"/>
      <c r="Q15" s="905"/>
    </row>
    <row r="16" spans="1:17" ht="18" customHeight="1">
      <c r="A16" s="739" t="s">
        <v>8</v>
      </c>
      <c r="B16" s="479"/>
      <c r="C16" s="479"/>
      <c r="D16" s="479"/>
      <c r="E16" s="740"/>
      <c r="F16" s="906"/>
      <c r="G16" s="907"/>
      <c r="H16" s="907"/>
      <c r="I16" s="907"/>
      <c r="J16" s="907"/>
      <c r="K16" s="907"/>
      <c r="L16" s="907"/>
      <c r="M16" s="907"/>
      <c r="N16" s="907"/>
      <c r="O16" s="907"/>
      <c r="P16" s="907"/>
      <c r="Q16" s="908"/>
    </row>
    <row r="17" spans="1:17" ht="18" customHeight="1">
      <c r="A17" s="749" t="s">
        <v>1012</v>
      </c>
      <c r="B17" s="750"/>
      <c r="C17" s="750"/>
      <c r="D17" s="750"/>
      <c r="E17" s="751"/>
      <c r="F17" s="909"/>
      <c r="G17" s="910"/>
      <c r="H17" s="910"/>
      <c r="I17" s="910"/>
      <c r="J17" s="910"/>
      <c r="K17" s="910"/>
      <c r="L17" s="910"/>
      <c r="M17" s="910"/>
      <c r="N17" s="910"/>
      <c r="O17" s="910"/>
      <c r="P17" s="910"/>
      <c r="Q17" s="911"/>
    </row>
    <row r="18" spans="1:17" ht="24" customHeight="1">
      <c r="A18" s="744" t="s">
        <v>59</v>
      </c>
      <c r="B18" s="745"/>
      <c r="C18" s="745"/>
      <c r="D18" s="746"/>
      <c r="E18" s="897" t="s">
        <v>275</v>
      </c>
      <c r="F18" s="898"/>
      <c r="G18" s="898"/>
      <c r="H18" s="899"/>
      <c r="I18" s="158" t="s">
        <v>60</v>
      </c>
      <c r="J18" s="158"/>
      <c r="K18" s="159"/>
      <c r="L18" s="730" t="s">
        <v>272</v>
      </c>
      <c r="M18" s="731"/>
      <c r="N18" s="732"/>
      <c r="O18" s="744" t="s">
        <v>274</v>
      </c>
      <c r="P18" s="745"/>
      <c r="Q18" s="746"/>
    </row>
    <row r="19" spans="1:17" ht="18" customHeight="1">
      <c r="A19" s="900" t="s">
        <v>1004</v>
      </c>
      <c r="B19" s="901"/>
      <c r="C19" s="901"/>
      <c r="D19" s="902"/>
      <c r="E19" s="890"/>
      <c r="F19" s="891"/>
      <c r="G19" s="891"/>
      <c r="H19" s="892"/>
      <c r="I19" s="893"/>
      <c r="J19" s="894"/>
      <c r="K19" s="160" t="s">
        <v>333</v>
      </c>
      <c r="L19" s="895"/>
      <c r="M19" s="896"/>
      <c r="N19" s="160" t="s">
        <v>2</v>
      </c>
      <c r="O19" s="887"/>
      <c r="P19" s="888"/>
      <c r="Q19" s="889"/>
    </row>
    <row r="20" spans="1:17" ht="18" customHeight="1">
      <c r="A20" s="900" t="s">
        <v>1004</v>
      </c>
      <c r="B20" s="901"/>
      <c r="C20" s="901"/>
      <c r="D20" s="902"/>
      <c r="E20" s="890"/>
      <c r="F20" s="891"/>
      <c r="G20" s="891"/>
      <c r="H20" s="892"/>
      <c r="I20" s="893"/>
      <c r="J20" s="894"/>
      <c r="K20" s="160" t="s">
        <v>333</v>
      </c>
      <c r="L20" s="895"/>
      <c r="M20" s="896"/>
      <c r="N20" s="160" t="s">
        <v>2</v>
      </c>
      <c r="O20" s="887"/>
      <c r="P20" s="888"/>
      <c r="Q20" s="889"/>
    </row>
    <row r="21" spans="1:17" ht="18" customHeight="1">
      <c r="A21" s="900" t="s">
        <v>1004</v>
      </c>
      <c r="B21" s="901"/>
      <c r="C21" s="901"/>
      <c r="D21" s="902"/>
      <c r="E21" s="890"/>
      <c r="F21" s="891"/>
      <c r="G21" s="891"/>
      <c r="H21" s="892"/>
      <c r="I21" s="893"/>
      <c r="J21" s="894"/>
      <c r="K21" s="160" t="s">
        <v>333</v>
      </c>
      <c r="L21" s="895"/>
      <c r="M21" s="896"/>
      <c r="N21" s="160" t="s">
        <v>2</v>
      </c>
      <c r="O21" s="887"/>
      <c r="P21" s="888"/>
      <c r="Q21" s="889"/>
    </row>
    <row r="22" spans="1:17" ht="18" customHeight="1">
      <c r="A22" s="900" t="s">
        <v>1004</v>
      </c>
      <c r="B22" s="901"/>
      <c r="C22" s="901"/>
      <c r="D22" s="902"/>
      <c r="E22" s="890"/>
      <c r="F22" s="891"/>
      <c r="G22" s="891"/>
      <c r="H22" s="892"/>
      <c r="I22" s="893"/>
      <c r="J22" s="894"/>
      <c r="K22" s="160" t="s">
        <v>333</v>
      </c>
      <c r="L22" s="895"/>
      <c r="M22" s="896"/>
      <c r="N22" s="160" t="s">
        <v>2</v>
      </c>
      <c r="O22" s="887"/>
      <c r="P22" s="888"/>
      <c r="Q22" s="889"/>
    </row>
    <row r="23" spans="1:17" ht="18" customHeight="1">
      <c r="A23" s="900" t="s">
        <v>1004</v>
      </c>
      <c r="B23" s="901"/>
      <c r="C23" s="901"/>
      <c r="D23" s="902"/>
      <c r="E23" s="890"/>
      <c r="F23" s="891"/>
      <c r="G23" s="891"/>
      <c r="H23" s="892"/>
      <c r="I23" s="893"/>
      <c r="J23" s="894"/>
      <c r="K23" s="160" t="s">
        <v>333</v>
      </c>
      <c r="L23" s="895"/>
      <c r="M23" s="896"/>
      <c r="N23" s="160" t="s">
        <v>2</v>
      </c>
      <c r="O23" s="887"/>
      <c r="P23" s="888"/>
      <c r="Q23" s="889"/>
    </row>
    <row r="24" spans="1:17" ht="18" customHeight="1">
      <c r="A24" s="900" t="s">
        <v>1004</v>
      </c>
      <c r="B24" s="901"/>
      <c r="C24" s="901"/>
      <c r="D24" s="902"/>
      <c r="E24" s="890"/>
      <c r="F24" s="891"/>
      <c r="G24" s="891"/>
      <c r="H24" s="892"/>
      <c r="I24" s="893"/>
      <c r="J24" s="894"/>
      <c r="K24" s="160" t="s">
        <v>333</v>
      </c>
      <c r="L24" s="895"/>
      <c r="M24" s="896"/>
      <c r="N24" s="160" t="s">
        <v>2</v>
      </c>
      <c r="O24" s="887"/>
      <c r="P24" s="888"/>
      <c r="Q24" s="889"/>
    </row>
    <row r="25" spans="1:17" ht="18" customHeight="1">
      <c r="A25" s="900" t="s">
        <v>1004</v>
      </c>
      <c r="B25" s="901"/>
      <c r="C25" s="901"/>
      <c r="D25" s="902"/>
      <c r="E25" s="890"/>
      <c r="F25" s="891"/>
      <c r="G25" s="891"/>
      <c r="H25" s="892"/>
      <c r="I25" s="893"/>
      <c r="J25" s="894"/>
      <c r="K25" s="160" t="s">
        <v>333</v>
      </c>
      <c r="L25" s="895"/>
      <c r="M25" s="896"/>
      <c r="N25" s="160" t="s">
        <v>2</v>
      </c>
      <c r="O25" s="887"/>
      <c r="P25" s="888"/>
      <c r="Q25" s="889"/>
    </row>
    <row r="26" spans="1:17" ht="18" customHeight="1">
      <c r="A26" s="900" t="s">
        <v>1004</v>
      </c>
      <c r="B26" s="901"/>
      <c r="C26" s="901"/>
      <c r="D26" s="902"/>
      <c r="E26" s="890"/>
      <c r="F26" s="891"/>
      <c r="G26" s="891"/>
      <c r="H26" s="892"/>
      <c r="I26" s="893"/>
      <c r="J26" s="894"/>
      <c r="K26" s="160" t="s">
        <v>333</v>
      </c>
      <c r="L26" s="895"/>
      <c r="M26" s="896"/>
      <c r="N26" s="160" t="s">
        <v>2</v>
      </c>
      <c r="O26" s="887"/>
      <c r="P26" s="888"/>
      <c r="Q26" s="889"/>
    </row>
    <row r="27" spans="1:17" ht="18" customHeight="1">
      <c r="A27" s="900" t="s">
        <v>1004</v>
      </c>
      <c r="B27" s="901"/>
      <c r="C27" s="901"/>
      <c r="D27" s="902"/>
      <c r="E27" s="890"/>
      <c r="F27" s="891"/>
      <c r="G27" s="891"/>
      <c r="H27" s="892"/>
      <c r="I27" s="893"/>
      <c r="J27" s="894"/>
      <c r="K27" s="160" t="s">
        <v>333</v>
      </c>
      <c r="L27" s="895"/>
      <c r="M27" s="896"/>
      <c r="N27" s="160" t="s">
        <v>2</v>
      </c>
      <c r="O27" s="887"/>
      <c r="P27" s="888"/>
      <c r="Q27" s="889"/>
    </row>
    <row r="28" spans="1:17" ht="18" customHeight="1">
      <c r="A28" s="900" t="s">
        <v>1004</v>
      </c>
      <c r="B28" s="901"/>
      <c r="C28" s="901"/>
      <c r="D28" s="902"/>
      <c r="E28" s="890"/>
      <c r="F28" s="891"/>
      <c r="G28" s="891"/>
      <c r="H28" s="892"/>
      <c r="I28" s="893"/>
      <c r="J28" s="894"/>
      <c r="K28" s="160" t="s">
        <v>333</v>
      </c>
      <c r="L28" s="895"/>
      <c r="M28" s="896"/>
      <c r="N28" s="160" t="s">
        <v>2</v>
      </c>
      <c r="O28" s="887"/>
      <c r="P28" s="888"/>
      <c r="Q28" s="889"/>
    </row>
    <row r="29" spans="1:17" ht="18" customHeight="1">
      <c r="A29" s="900" t="s">
        <v>1004</v>
      </c>
      <c r="B29" s="901"/>
      <c r="C29" s="901"/>
      <c r="D29" s="902"/>
      <c r="E29" s="890"/>
      <c r="F29" s="891"/>
      <c r="G29" s="891"/>
      <c r="H29" s="892"/>
      <c r="I29" s="893"/>
      <c r="J29" s="894"/>
      <c r="K29" s="160" t="s">
        <v>333</v>
      </c>
      <c r="L29" s="895"/>
      <c r="M29" s="896"/>
      <c r="N29" s="160" t="s">
        <v>2</v>
      </c>
      <c r="O29" s="887"/>
      <c r="P29" s="888"/>
      <c r="Q29" s="889"/>
    </row>
    <row r="30" spans="1:17" ht="18" customHeight="1">
      <c r="A30" s="900" t="s">
        <v>1004</v>
      </c>
      <c r="B30" s="901"/>
      <c r="C30" s="901"/>
      <c r="D30" s="902"/>
      <c r="E30" s="890"/>
      <c r="F30" s="891"/>
      <c r="G30" s="891"/>
      <c r="H30" s="892"/>
      <c r="I30" s="893"/>
      <c r="J30" s="894"/>
      <c r="K30" s="160" t="s">
        <v>333</v>
      </c>
      <c r="L30" s="895"/>
      <c r="M30" s="896"/>
      <c r="N30" s="160" t="s">
        <v>2</v>
      </c>
      <c r="O30" s="887"/>
      <c r="P30" s="888"/>
      <c r="Q30" s="889"/>
    </row>
    <row r="31" spans="1:17" ht="21" customHeight="1">
      <c r="A31" s="113"/>
      <c r="B31" s="113"/>
      <c r="C31" s="113"/>
      <c r="D31" s="113"/>
      <c r="E31" s="113"/>
      <c r="F31" s="113"/>
      <c r="G31" s="113"/>
      <c r="H31" s="113"/>
      <c r="I31" s="113"/>
      <c r="J31" s="113"/>
      <c r="K31" s="113"/>
      <c r="L31" s="113"/>
      <c r="M31" s="113"/>
      <c r="N31" s="113"/>
      <c r="O31" s="113"/>
      <c r="P31" s="113"/>
    </row>
    <row r="32" spans="1:17">
      <c r="A32" s="113" t="s">
        <v>276</v>
      </c>
      <c r="B32" s="113"/>
      <c r="C32" s="113"/>
      <c r="D32" s="113"/>
      <c r="E32" s="113"/>
      <c r="F32" s="113"/>
      <c r="G32" s="113"/>
      <c r="H32" s="113"/>
      <c r="I32" s="113"/>
      <c r="J32" s="113"/>
      <c r="K32" s="113"/>
      <c r="L32" s="113"/>
      <c r="M32" s="113"/>
      <c r="N32" s="113"/>
      <c r="O32" s="113"/>
      <c r="P32" s="113"/>
      <c r="Q32" s="192"/>
    </row>
    <row r="33" spans="1:17">
      <c r="A33" s="113" t="s">
        <v>881</v>
      </c>
      <c r="B33" s="113"/>
      <c r="C33" s="113"/>
      <c r="D33" s="113"/>
      <c r="E33" s="113"/>
      <c r="F33" s="113"/>
      <c r="G33" s="113"/>
      <c r="H33" s="113"/>
      <c r="I33" s="113"/>
      <c r="J33" s="113"/>
      <c r="K33" s="113"/>
      <c r="L33" s="113"/>
      <c r="M33" s="113"/>
      <c r="N33" s="113"/>
      <c r="O33" s="113"/>
      <c r="P33" s="113"/>
      <c r="Q33" s="192"/>
    </row>
    <row r="34" spans="1:17">
      <c r="A34" s="113" t="s">
        <v>882</v>
      </c>
      <c r="B34" s="113"/>
      <c r="C34" s="113"/>
      <c r="D34" s="113"/>
      <c r="E34" s="113"/>
      <c r="F34" s="113"/>
      <c r="G34" s="113"/>
      <c r="H34" s="113"/>
      <c r="I34" s="113"/>
      <c r="J34" s="113"/>
      <c r="K34" s="113"/>
      <c r="L34" s="113"/>
      <c r="M34" s="113"/>
      <c r="N34" s="113"/>
      <c r="O34" s="113"/>
      <c r="P34" s="113"/>
      <c r="Q34" s="192"/>
    </row>
    <row r="35" spans="1:17">
      <c r="A35" s="113" t="s">
        <v>883</v>
      </c>
      <c r="B35" s="113"/>
      <c r="C35" s="113"/>
      <c r="D35" s="113"/>
      <c r="E35" s="113"/>
      <c r="F35" s="113"/>
      <c r="G35" s="113"/>
      <c r="H35" s="113"/>
      <c r="I35" s="113"/>
      <c r="J35" s="113"/>
      <c r="K35" s="113"/>
      <c r="L35" s="113"/>
      <c r="M35" s="113"/>
      <c r="N35" s="113"/>
      <c r="O35" s="113"/>
      <c r="P35" s="113"/>
      <c r="Q35" s="192"/>
    </row>
    <row r="36" spans="1:17">
      <c r="A36" s="113" t="s">
        <v>884</v>
      </c>
      <c r="B36" s="113"/>
      <c r="C36" s="113"/>
      <c r="D36" s="113"/>
      <c r="E36" s="113"/>
      <c r="F36" s="113"/>
      <c r="G36" s="113"/>
      <c r="H36" s="113"/>
      <c r="I36" s="113"/>
      <c r="J36" s="113"/>
      <c r="K36" s="113"/>
      <c r="L36" s="113"/>
      <c r="M36" s="113"/>
      <c r="N36" s="113"/>
      <c r="O36" s="113"/>
      <c r="P36" s="113"/>
      <c r="Q36" s="192"/>
    </row>
    <row r="37" spans="1:17">
      <c r="A37" s="113" t="s">
        <v>15</v>
      </c>
      <c r="B37" s="113"/>
      <c r="C37" s="113"/>
      <c r="D37" s="113"/>
      <c r="E37" s="113"/>
      <c r="F37" s="113"/>
      <c r="G37" s="113"/>
      <c r="H37" s="113"/>
      <c r="I37" s="113"/>
      <c r="J37" s="113"/>
      <c r="K37" s="113"/>
      <c r="L37" s="113"/>
      <c r="M37" s="113"/>
      <c r="N37" s="113"/>
      <c r="O37" s="113"/>
      <c r="P37" s="113"/>
      <c r="Q37" s="192"/>
    </row>
    <row r="38" spans="1:17">
      <c r="A38" s="113" t="s">
        <v>277</v>
      </c>
      <c r="B38" s="113"/>
      <c r="C38" s="113"/>
      <c r="D38" s="113"/>
      <c r="E38" s="113"/>
      <c r="F38" s="113"/>
      <c r="G38" s="113"/>
      <c r="H38" s="113"/>
      <c r="I38" s="113"/>
      <c r="J38" s="113"/>
      <c r="K38" s="113"/>
      <c r="L38" s="113"/>
      <c r="M38" s="113"/>
      <c r="N38" s="113"/>
      <c r="O38" s="113"/>
      <c r="P38" s="113"/>
      <c r="Q38" s="192"/>
    </row>
    <row r="39" spans="1:17">
      <c r="A39" s="113" t="s">
        <v>885</v>
      </c>
      <c r="B39" s="113"/>
      <c r="C39" s="113"/>
      <c r="D39" s="113"/>
      <c r="E39" s="113"/>
      <c r="F39" s="113"/>
      <c r="G39" s="113"/>
      <c r="H39" s="113"/>
      <c r="I39" s="113"/>
      <c r="J39" s="113"/>
      <c r="K39" s="113"/>
      <c r="L39" s="113"/>
      <c r="M39" s="113"/>
      <c r="N39" s="113"/>
      <c r="O39" s="113"/>
      <c r="P39" s="113"/>
      <c r="Q39" s="192"/>
    </row>
    <row r="40" spans="1:17">
      <c r="A40" s="113" t="s">
        <v>880</v>
      </c>
      <c r="B40" s="113"/>
      <c r="C40" s="113"/>
      <c r="D40" s="113"/>
      <c r="E40" s="113"/>
      <c r="F40" s="113"/>
      <c r="G40" s="113"/>
      <c r="H40" s="113"/>
      <c r="I40" s="113"/>
      <c r="J40" s="113"/>
      <c r="K40" s="113"/>
      <c r="L40" s="113"/>
      <c r="M40" s="113"/>
      <c r="N40" s="113"/>
      <c r="O40" s="113"/>
      <c r="P40" s="113"/>
      <c r="Q40" s="192"/>
    </row>
    <row r="41" spans="1:17">
      <c r="A41" s="113" t="s">
        <v>879</v>
      </c>
      <c r="B41" s="113"/>
      <c r="C41" s="113"/>
      <c r="D41" s="113"/>
      <c r="E41" s="113"/>
      <c r="F41" s="113"/>
      <c r="G41" s="113"/>
      <c r="H41" s="113"/>
      <c r="I41" s="113"/>
      <c r="J41" s="113"/>
      <c r="K41" s="113"/>
      <c r="L41" s="113"/>
      <c r="M41" s="113"/>
      <c r="N41" s="113"/>
      <c r="O41" s="113"/>
      <c r="P41" s="113"/>
      <c r="Q41" s="192"/>
    </row>
    <row r="42" spans="1:17">
      <c r="A42" s="113" t="s">
        <v>278</v>
      </c>
      <c r="B42" s="113"/>
      <c r="C42" s="113"/>
      <c r="D42" s="113"/>
      <c r="E42" s="113"/>
      <c r="F42" s="113"/>
      <c r="G42" s="113"/>
      <c r="H42" s="113"/>
      <c r="I42" s="113"/>
      <c r="J42" s="113"/>
      <c r="K42" s="113"/>
      <c r="L42" s="113"/>
      <c r="M42" s="113"/>
      <c r="N42" s="113"/>
      <c r="O42" s="113"/>
      <c r="P42" s="113"/>
      <c r="Q42" s="192"/>
    </row>
    <row r="43" spans="1:17">
      <c r="A43" s="113" t="s">
        <v>886</v>
      </c>
      <c r="B43" s="113"/>
      <c r="C43" s="113"/>
      <c r="D43" s="113"/>
      <c r="E43" s="113"/>
      <c r="F43" s="113"/>
      <c r="G43" s="113"/>
      <c r="H43" s="113"/>
      <c r="I43" s="113"/>
      <c r="J43" s="113"/>
      <c r="K43" s="113"/>
      <c r="L43" s="113"/>
      <c r="M43" s="113"/>
      <c r="N43" s="113"/>
      <c r="O43" s="113"/>
      <c r="P43" s="113"/>
      <c r="Q43" s="192"/>
    </row>
    <row r="44" spans="1:17">
      <c r="A44" s="113" t="s">
        <v>279</v>
      </c>
      <c r="B44" s="113"/>
      <c r="C44" s="113"/>
      <c r="D44" s="113"/>
      <c r="E44" s="113"/>
      <c r="F44" s="113"/>
      <c r="G44" s="113"/>
      <c r="H44" s="113"/>
      <c r="I44" s="113"/>
      <c r="J44" s="113"/>
      <c r="K44" s="113"/>
      <c r="L44" s="113"/>
      <c r="M44" s="113"/>
      <c r="N44" s="113"/>
      <c r="O44" s="113"/>
      <c r="P44" s="113"/>
      <c r="Q44" s="192"/>
    </row>
    <row r="45" spans="1:17">
      <c r="A45" s="113" t="s">
        <v>320</v>
      </c>
      <c r="B45" s="113"/>
      <c r="C45" s="113"/>
      <c r="D45" s="113"/>
      <c r="E45" s="113"/>
      <c r="F45" s="113"/>
      <c r="G45" s="113"/>
      <c r="H45" s="113"/>
      <c r="I45" s="113"/>
      <c r="J45" s="113"/>
      <c r="K45" s="113"/>
      <c r="L45" s="113"/>
      <c r="M45" s="113"/>
      <c r="N45" s="113"/>
      <c r="O45" s="113"/>
      <c r="P45" s="113"/>
      <c r="Q45" s="192"/>
    </row>
    <row r="46" spans="1:17">
      <c r="A46" s="113" t="s">
        <v>887</v>
      </c>
      <c r="B46" s="113"/>
      <c r="C46" s="113"/>
      <c r="D46" s="113"/>
      <c r="E46" s="113"/>
      <c r="F46" s="113"/>
      <c r="G46" s="113"/>
      <c r="H46" s="113"/>
      <c r="I46" s="113"/>
      <c r="J46" s="113"/>
      <c r="K46" s="113"/>
      <c r="L46" s="113"/>
      <c r="M46" s="113"/>
      <c r="N46" s="113"/>
      <c r="O46" s="113"/>
      <c r="P46" s="113"/>
      <c r="Q46" s="192"/>
    </row>
    <row r="47" spans="1:17">
      <c r="A47" s="113" t="s">
        <v>888</v>
      </c>
      <c r="B47" s="113"/>
      <c r="C47" s="113"/>
      <c r="D47" s="113"/>
      <c r="E47" s="113"/>
      <c r="F47" s="113"/>
      <c r="G47" s="113"/>
      <c r="H47" s="113"/>
      <c r="I47" s="113"/>
      <c r="J47" s="113"/>
      <c r="K47" s="113"/>
      <c r="L47" s="113"/>
      <c r="M47" s="113"/>
      <c r="N47" s="113"/>
      <c r="O47" s="113"/>
      <c r="P47" s="113"/>
      <c r="Q47" s="192"/>
    </row>
    <row r="48" spans="1:17">
      <c r="A48" s="113" t="s">
        <v>1011</v>
      </c>
      <c r="B48" s="113"/>
      <c r="C48" s="113"/>
      <c r="D48" s="113"/>
      <c r="E48" s="113"/>
      <c r="F48" s="113"/>
      <c r="G48" s="113"/>
      <c r="H48" s="113"/>
      <c r="I48" s="113"/>
      <c r="J48" s="113"/>
      <c r="K48" s="113"/>
      <c r="L48" s="113"/>
      <c r="M48" s="113"/>
      <c r="N48" s="113"/>
      <c r="O48" s="113"/>
      <c r="P48" s="113"/>
      <c r="Q48" s="192"/>
    </row>
    <row r="49" spans="1:17">
      <c r="A49" s="113" t="s">
        <v>890</v>
      </c>
      <c r="B49" s="113"/>
      <c r="C49" s="113"/>
      <c r="D49" s="113"/>
      <c r="E49" s="113"/>
      <c r="F49" s="113"/>
      <c r="G49" s="113"/>
      <c r="H49" s="113"/>
      <c r="I49" s="113"/>
      <c r="J49" s="113"/>
      <c r="K49" s="113"/>
      <c r="L49" s="113"/>
      <c r="M49" s="113"/>
      <c r="N49" s="113"/>
      <c r="O49" s="113"/>
      <c r="P49" s="113"/>
      <c r="Q49" s="192"/>
    </row>
  </sheetData>
  <mergeCells count="71">
    <mergeCell ref="I27:J27"/>
    <mergeCell ref="L27:M27"/>
    <mergeCell ref="E27:H27"/>
    <mergeCell ref="I28:J28"/>
    <mergeCell ref="L28:M28"/>
    <mergeCell ref="A28:D28"/>
    <mergeCell ref="I30:J30"/>
    <mergeCell ref="L30:M30"/>
    <mergeCell ref="I29:J29"/>
    <mergeCell ref="L29:M29"/>
    <mergeCell ref="A30:D30"/>
    <mergeCell ref="E30:H30"/>
    <mergeCell ref="E28:H28"/>
    <mergeCell ref="A29:D29"/>
    <mergeCell ref="E29:H29"/>
    <mergeCell ref="E25:H25"/>
    <mergeCell ref="I25:J25"/>
    <mergeCell ref="E26:H26"/>
    <mergeCell ref="E23:H23"/>
    <mergeCell ref="I23:J23"/>
    <mergeCell ref="E24:H24"/>
    <mergeCell ref="I24:J24"/>
    <mergeCell ref="L26:M26"/>
    <mergeCell ref="I19:J19"/>
    <mergeCell ref="I20:J20"/>
    <mergeCell ref="I26:J26"/>
    <mergeCell ref="L21:M21"/>
    <mergeCell ref="L25:M25"/>
    <mergeCell ref="L23:M23"/>
    <mergeCell ref="L24:M24"/>
    <mergeCell ref="A27:D27"/>
    <mergeCell ref="A26:D26"/>
    <mergeCell ref="A20:D20"/>
    <mergeCell ref="A21:D21"/>
    <mergeCell ref="A23:D23"/>
    <mergeCell ref="A25:D25"/>
    <mergeCell ref="A22:D22"/>
    <mergeCell ref="A24:D24"/>
    <mergeCell ref="B7:F7"/>
    <mergeCell ref="O19:Q19"/>
    <mergeCell ref="A18:D18"/>
    <mergeCell ref="O18:Q18"/>
    <mergeCell ref="A19:D19"/>
    <mergeCell ref="F15:Q17"/>
    <mergeCell ref="L19:M19"/>
    <mergeCell ref="O21:Q21"/>
    <mergeCell ref="I22:J22"/>
    <mergeCell ref="L22:M22"/>
    <mergeCell ref="A13:P13"/>
    <mergeCell ref="E18:H18"/>
    <mergeCell ref="A15:E15"/>
    <mergeCell ref="A16:E16"/>
    <mergeCell ref="A17:E17"/>
    <mergeCell ref="L20:M20"/>
    <mergeCell ref="O20:Q20"/>
    <mergeCell ref="A3:Q3"/>
    <mergeCell ref="L18:N18"/>
    <mergeCell ref="O30:Q30"/>
    <mergeCell ref="O29:Q29"/>
    <mergeCell ref="O23:Q23"/>
    <mergeCell ref="O24:Q24"/>
    <mergeCell ref="O25:Q25"/>
    <mergeCell ref="O26:Q26"/>
    <mergeCell ref="O27:Q27"/>
    <mergeCell ref="O28:Q28"/>
    <mergeCell ref="O22:Q22"/>
    <mergeCell ref="E19:H19"/>
    <mergeCell ref="E20:H20"/>
    <mergeCell ref="E21:H21"/>
    <mergeCell ref="I21:J21"/>
    <mergeCell ref="E22:H22"/>
  </mergeCells>
  <phoneticPr fontId="3"/>
  <pageMargins left="0.78740157480314965" right="0.35433070866141736" top="0.78740157480314965" bottom="0.59055118110236227" header="0.51181102362204722" footer="0.51181102362204722"/>
  <pageSetup paperSize="9" orientation="portrait" blackAndWhite="1" horizontalDpi="200" verticalDpi="200"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8" tint="0.59999389629810485"/>
  </sheetPr>
  <dimension ref="A1:P46"/>
  <sheetViews>
    <sheetView showZeros="0" view="pageBreakPreview" zoomScaleNormal="100" zoomScaleSheetLayoutView="100" workbookViewId="0">
      <selection activeCell="P11" sqref="P11"/>
    </sheetView>
  </sheetViews>
  <sheetFormatPr defaultColWidth="5.90625" defaultRowHeight="14"/>
  <cols>
    <col min="1" max="6" width="5.90625" style="90" customWidth="1"/>
    <col min="7" max="7" width="8.26953125" style="90" customWidth="1"/>
    <col min="8" max="8" width="3.36328125" style="90" customWidth="1"/>
    <col min="9" max="11" width="5.90625" style="90" customWidth="1"/>
    <col min="12" max="14" width="5.36328125" style="90" customWidth="1"/>
    <col min="15" max="15" width="5.08984375" style="90" customWidth="1"/>
    <col min="16" max="16" width="3.26953125" style="90" customWidth="1"/>
    <col min="17" max="19" width="5.90625" style="90" customWidth="1"/>
    <col min="20" max="16384" width="5.90625" style="90"/>
  </cols>
  <sheetData>
    <row r="1" spans="1:16">
      <c r="O1" s="97" t="s">
        <v>434</v>
      </c>
    </row>
    <row r="3" spans="1:16" ht="28">
      <c r="A3" s="539" t="s">
        <v>62</v>
      </c>
      <c r="B3" s="539"/>
      <c r="C3" s="539"/>
      <c r="D3" s="539"/>
      <c r="E3" s="539"/>
      <c r="F3" s="539"/>
      <c r="G3" s="539"/>
      <c r="H3" s="539"/>
      <c r="I3" s="539"/>
      <c r="J3" s="539"/>
      <c r="K3" s="539"/>
      <c r="L3" s="539"/>
      <c r="M3" s="539"/>
      <c r="N3" s="539"/>
      <c r="O3" s="539"/>
      <c r="P3" s="539"/>
    </row>
    <row r="5" spans="1:16">
      <c r="A5" s="90" t="s">
        <v>280</v>
      </c>
      <c r="M5" s="141"/>
      <c r="N5" s="141"/>
      <c r="O5" s="141"/>
    </row>
    <row r="6" spans="1:16">
      <c r="M6" s="141"/>
      <c r="N6" s="141"/>
      <c r="O6" s="141"/>
    </row>
    <row r="7" spans="1:16">
      <c r="B7" s="633" t="s">
        <v>989</v>
      </c>
      <c r="C7" s="633"/>
      <c r="D7" s="633"/>
      <c r="E7" s="633"/>
      <c r="F7" s="633"/>
    </row>
    <row r="8" spans="1:16">
      <c r="B8" s="141"/>
      <c r="C8" s="141"/>
      <c r="D8" s="141"/>
    </row>
    <row r="9" spans="1:16">
      <c r="I9" s="204" t="str">
        <f>入力シート!C1</f>
        <v>令和8年2月8日執行衆議院小選挙区選出議員選挙</v>
      </c>
      <c r="J9" s="184" t="str">
        <f>入力シート!C2</f>
        <v>青森県第１区</v>
      </c>
      <c r="K9" s="100"/>
      <c r="L9" s="100"/>
    </row>
    <row r="11" spans="1:16">
      <c r="I11" s="97" t="s">
        <v>413</v>
      </c>
      <c r="K11" s="102">
        <f>入力シート!C18</f>
        <v>0</v>
      </c>
      <c r="L11" s="100"/>
      <c r="M11" s="100">
        <f>入力シート!C20</f>
        <v>0</v>
      </c>
    </row>
    <row r="12" spans="1:16">
      <c r="I12" s="97"/>
      <c r="K12" s="102"/>
      <c r="L12" s="100"/>
      <c r="M12" s="100"/>
    </row>
    <row r="13" spans="1:16" ht="14.25" customHeight="1">
      <c r="A13" s="544" t="s">
        <v>454</v>
      </c>
      <c r="B13" s="544"/>
      <c r="C13" s="544"/>
      <c r="D13" s="544"/>
      <c r="E13" s="544"/>
      <c r="F13" s="544"/>
      <c r="G13" s="544"/>
      <c r="H13" s="544"/>
      <c r="I13" s="544"/>
      <c r="J13" s="544"/>
      <c r="K13" s="544"/>
      <c r="L13" s="544"/>
      <c r="M13" s="544"/>
      <c r="N13" s="544"/>
      <c r="O13" s="544"/>
      <c r="P13" s="544"/>
    </row>
    <row r="14" spans="1:16" ht="14.25" customHeight="1">
      <c r="A14" s="121"/>
      <c r="B14" s="121"/>
      <c r="C14" s="121"/>
      <c r="D14" s="121"/>
      <c r="E14" s="121"/>
      <c r="F14" s="121"/>
      <c r="G14" s="121"/>
      <c r="H14" s="121"/>
      <c r="I14" s="121"/>
      <c r="J14" s="121"/>
      <c r="K14" s="121"/>
      <c r="L14" s="121"/>
      <c r="M14" s="121"/>
      <c r="N14" s="121"/>
      <c r="O14" s="121"/>
    </row>
    <row r="15" spans="1:16" ht="19.5" customHeight="1">
      <c r="A15" s="752"/>
      <c r="B15" s="753"/>
      <c r="C15" s="753"/>
      <c r="D15" s="753"/>
      <c r="E15" s="754"/>
      <c r="F15" s="903"/>
      <c r="G15" s="904"/>
      <c r="H15" s="904"/>
      <c r="I15" s="904"/>
      <c r="J15" s="904"/>
      <c r="K15" s="904"/>
      <c r="L15" s="904"/>
      <c r="M15" s="904"/>
      <c r="N15" s="904"/>
      <c r="O15" s="904"/>
      <c r="P15" s="905"/>
    </row>
    <row r="16" spans="1:16" ht="19.5" customHeight="1">
      <c r="A16" s="739" t="s">
        <v>63</v>
      </c>
      <c r="B16" s="479"/>
      <c r="C16" s="479"/>
      <c r="D16" s="479"/>
      <c r="E16" s="740"/>
      <c r="F16" s="906"/>
      <c r="G16" s="907"/>
      <c r="H16" s="907"/>
      <c r="I16" s="907"/>
      <c r="J16" s="907"/>
      <c r="K16" s="907"/>
      <c r="L16" s="907"/>
      <c r="M16" s="907"/>
      <c r="N16" s="907"/>
      <c r="O16" s="907"/>
      <c r="P16" s="908"/>
    </row>
    <row r="17" spans="1:16" ht="19.5" customHeight="1">
      <c r="A17" s="749"/>
      <c r="B17" s="750"/>
      <c r="C17" s="750"/>
      <c r="D17" s="750"/>
      <c r="E17" s="751"/>
      <c r="F17" s="909"/>
      <c r="G17" s="910"/>
      <c r="H17" s="910"/>
      <c r="I17" s="910"/>
      <c r="J17" s="910"/>
      <c r="K17" s="910"/>
      <c r="L17" s="910"/>
      <c r="M17" s="910"/>
      <c r="N17" s="910"/>
      <c r="O17" s="910"/>
      <c r="P17" s="911"/>
    </row>
    <row r="18" spans="1:16" ht="19.5" customHeight="1">
      <c r="A18" s="744" t="s">
        <v>36</v>
      </c>
      <c r="B18" s="745"/>
      <c r="C18" s="745"/>
      <c r="D18" s="746"/>
      <c r="E18" s="744" t="s">
        <v>64</v>
      </c>
      <c r="F18" s="745"/>
      <c r="G18" s="745"/>
      <c r="H18" s="746"/>
      <c r="I18" s="744" t="s">
        <v>65</v>
      </c>
      <c r="J18" s="745"/>
      <c r="K18" s="745"/>
      <c r="L18" s="745"/>
      <c r="M18" s="745"/>
      <c r="N18" s="745"/>
      <c r="O18" s="745"/>
      <c r="P18" s="746"/>
    </row>
    <row r="19" spans="1:16" ht="19.5" customHeight="1">
      <c r="A19" s="900" t="s">
        <v>1004</v>
      </c>
      <c r="B19" s="901"/>
      <c r="C19" s="901"/>
      <c r="D19" s="902"/>
      <c r="E19" s="895"/>
      <c r="F19" s="896"/>
      <c r="G19" s="896"/>
      <c r="H19" s="160" t="s">
        <v>2</v>
      </c>
      <c r="I19" s="744"/>
      <c r="J19" s="745"/>
      <c r="K19" s="745"/>
      <c r="L19" s="745"/>
      <c r="M19" s="745"/>
      <c r="N19" s="745"/>
      <c r="O19" s="745"/>
      <c r="P19" s="746"/>
    </row>
    <row r="20" spans="1:16" ht="19.5" customHeight="1">
      <c r="A20" s="900" t="s">
        <v>1004</v>
      </c>
      <c r="B20" s="901"/>
      <c r="C20" s="901"/>
      <c r="D20" s="902"/>
      <c r="E20" s="895"/>
      <c r="F20" s="896"/>
      <c r="G20" s="896"/>
      <c r="H20" s="160" t="s">
        <v>2</v>
      </c>
      <c r="I20" s="744"/>
      <c r="J20" s="745"/>
      <c r="K20" s="745"/>
      <c r="L20" s="745"/>
      <c r="M20" s="745"/>
      <c r="N20" s="745"/>
      <c r="O20" s="745"/>
      <c r="P20" s="746"/>
    </row>
    <row r="21" spans="1:16" ht="19.5" customHeight="1">
      <c r="A21" s="900" t="s">
        <v>1004</v>
      </c>
      <c r="B21" s="901"/>
      <c r="C21" s="901"/>
      <c r="D21" s="902"/>
      <c r="E21" s="895"/>
      <c r="F21" s="896"/>
      <c r="G21" s="896"/>
      <c r="H21" s="160" t="s">
        <v>2</v>
      </c>
      <c r="I21" s="744"/>
      <c r="J21" s="745"/>
      <c r="K21" s="745"/>
      <c r="L21" s="745"/>
      <c r="M21" s="745"/>
      <c r="N21" s="745"/>
      <c r="O21" s="745"/>
      <c r="P21" s="746"/>
    </row>
    <row r="22" spans="1:16" ht="19.5" customHeight="1">
      <c r="A22" s="900" t="s">
        <v>1004</v>
      </c>
      <c r="B22" s="901"/>
      <c r="C22" s="901"/>
      <c r="D22" s="902"/>
      <c r="E22" s="895"/>
      <c r="F22" s="896"/>
      <c r="G22" s="896"/>
      <c r="H22" s="160" t="s">
        <v>2</v>
      </c>
      <c r="I22" s="744"/>
      <c r="J22" s="745"/>
      <c r="K22" s="745"/>
      <c r="L22" s="745"/>
      <c r="M22" s="745"/>
      <c r="N22" s="745"/>
      <c r="O22" s="745"/>
      <c r="P22" s="746"/>
    </row>
    <row r="23" spans="1:16" ht="19.5" customHeight="1">
      <c r="A23" s="900" t="s">
        <v>1004</v>
      </c>
      <c r="B23" s="901"/>
      <c r="C23" s="901"/>
      <c r="D23" s="902"/>
      <c r="E23" s="895"/>
      <c r="F23" s="896"/>
      <c r="G23" s="896"/>
      <c r="H23" s="160" t="s">
        <v>2</v>
      </c>
      <c r="I23" s="744"/>
      <c r="J23" s="745"/>
      <c r="K23" s="745"/>
      <c r="L23" s="745"/>
      <c r="M23" s="745"/>
      <c r="N23" s="745"/>
      <c r="O23" s="745"/>
      <c r="P23" s="746"/>
    </row>
    <row r="24" spans="1:16" ht="19.5" customHeight="1">
      <c r="A24" s="900" t="s">
        <v>1004</v>
      </c>
      <c r="B24" s="901"/>
      <c r="C24" s="901"/>
      <c r="D24" s="902"/>
      <c r="E24" s="895"/>
      <c r="F24" s="896"/>
      <c r="G24" s="896"/>
      <c r="H24" s="160" t="s">
        <v>2</v>
      </c>
      <c r="I24" s="744"/>
      <c r="J24" s="745"/>
      <c r="K24" s="745"/>
      <c r="L24" s="745"/>
      <c r="M24" s="745"/>
      <c r="N24" s="745"/>
      <c r="O24" s="745"/>
      <c r="P24" s="746"/>
    </row>
    <row r="25" spans="1:16" ht="19.5" customHeight="1">
      <c r="A25" s="900" t="s">
        <v>1004</v>
      </c>
      <c r="B25" s="901"/>
      <c r="C25" s="901"/>
      <c r="D25" s="902"/>
      <c r="E25" s="895"/>
      <c r="F25" s="896"/>
      <c r="G25" s="896"/>
      <c r="H25" s="160" t="s">
        <v>2</v>
      </c>
      <c r="I25" s="744"/>
      <c r="J25" s="745"/>
      <c r="K25" s="745"/>
      <c r="L25" s="745"/>
      <c r="M25" s="745"/>
      <c r="N25" s="745"/>
      <c r="O25" s="745"/>
      <c r="P25" s="746"/>
    </row>
    <row r="26" spans="1:16" ht="19.5" customHeight="1">
      <c r="A26" s="900" t="s">
        <v>1004</v>
      </c>
      <c r="B26" s="901"/>
      <c r="C26" s="901"/>
      <c r="D26" s="902"/>
      <c r="E26" s="895"/>
      <c r="F26" s="896"/>
      <c r="G26" s="896"/>
      <c r="H26" s="160" t="s">
        <v>2</v>
      </c>
      <c r="I26" s="744"/>
      <c r="J26" s="745"/>
      <c r="K26" s="745"/>
      <c r="L26" s="745"/>
      <c r="M26" s="745"/>
      <c r="N26" s="745"/>
      <c r="O26" s="745"/>
      <c r="P26" s="746"/>
    </row>
    <row r="27" spans="1:16" ht="19.5" customHeight="1">
      <c r="A27" s="900" t="s">
        <v>1004</v>
      </c>
      <c r="B27" s="901"/>
      <c r="C27" s="901"/>
      <c r="D27" s="902"/>
      <c r="E27" s="895"/>
      <c r="F27" s="896"/>
      <c r="G27" s="896"/>
      <c r="H27" s="160" t="s">
        <v>2</v>
      </c>
      <c r="I27" s="744"/>
      <c r="J27" s="745"/>
      <c r="K27" s="745"/>
      <c r="L27" s="745"/>
      <c r="M27" s="745"/>
      <c r="N27" s="745"/>
      <c r="O27" s="745"/>
      <c r="P27" s="746"/>
    </row>
    <row r="28" spans="1:16" ht="19.5" customHeight="1">
      <c r="A28" s="900" t="s">
        <v>1004</v>
      </c>
      <c r="B28" s="901"/>
      <c r="C28" s="901"/>
      <c r="D28" s="902"/>
      <c r="E28" s="895"/>
      <c r="F28" s="896"/>
      <c r="G28" s="896"/>
      <c r="H28" s="160" t="s">
        <v>2</v>
      </c>
      <c r="I28" s="744"/>
      <c r="J28" s="745"/>
      <c r="K28" s="745"/>
      <c r="L28" s="745"/>
      <c r="M28" s="745"/>
      <c r="N28" s="745"/>
      <c r="O28" s="745"/>
      <c r="P28" s="746"/>
    </row>
    <row r="29" spans="1:16" ht="19.5" customHeight="1">
      <c r="A29" s="900" t="s">
        <v>1004</v>
      </c>
      <c r="B29" s="901"/>
      <c r="C29" s="901"/>
      <c r="D29" s="902"/>
      <c r="E29" s="895"/>
      <c r="F29" s="896"/>
      <c r="G29" s="896"/>
      <c r="H29" s="160" t="s">
        <v>2</v>
      </c>
      <c r="I29" s="744"/>
      <c r="J29" s="745"/>
      <c r="K29" s="745"/>
      <c r="L29" s="745"/>
      <c r="M29" s="745"/>
      <c r="N29" s="745"/>
      <c r="O29" s="745"/>
      <c r="P29" s="746"/>
    </row>
    <row r="30" spans="1:16" ht="19.5" customHeight="1">
      <c r="A30" s="900" t="s">
        <v>1004</v>
      </c>
      <c r="B30" s="901"/>
      <c r="C30" s="901"/>
      <c r="D30" s="902"/>
      <c r="E30" s="895"/>
      <c r="F30" s="896"/>
      <c r="G30" s="896"/>
      <c r="H30" s="160" t="s">
        <v>2</v>
      </c>
      <c r="I30" s="744"/>
      <c r="J30" s="745"/>
      <c r="K30" s="745"/>
      <c r="L30" s="745"/>
      <c r="M30" s="745"/>
      <c r="N30" s="745"/>
      <c r="O30" s="745"/>
      <c r="P30" s="746"/>
    </row>
    <row r="31" spans="1:16" ht="9" customHeight="1">
      <c r="A31" s="113"/>
      <c r="B31" s="113"/>
      <c r="C31" s="113"/>
      <c r="D31" s="113"/>
      <c r="E31" s="113"/>
      <c r="F31" s="113"/>
      <c r="G31" s="113"/>
      <c r="H31" s="113"/>
      <c r="I31" s="113"/>
      <c r="J31" s="113"/>
      <c r="K31" s="113"/>
      <c r="L31" s="113"/>
      <c r="M31" s="113"/>
      <c r="N31" s="113"/>
      <c r="O31" s="113"/>
      <c r="P31" s="113"/>
    </row>
    <row r="32" spans="1:16">
      <c r="A32" s="113" t="s">
        <v>894</v>
      </c>
      <c r="B32" s="113"/>
      <c r="C32" s="113"/>
      <c r="D32" s="113"/>
      <c r="E32" s="113"/>
      <c r="F32" s="113"/>
      <c r="G32" s="113"/>
      <c r="H32" s="113"/>
      <c r="I32" s="113"/>
      <c r="J32" s="113"/>
      <c r="K32" s="113"/>
      <c r="L32" s="113"/>
      <c r="M32" s="113"/>
      <c r="N32" s="113"/>
      <c r="O32" s="113"/>
      <c r="P32" s="113"/>
    </row>
    <row r="33" spans="1:16">
      <c r="A33" s="113" t="s">
        <v>334</v>
      </c>
      <c r="B33" s="113"/>
      <c r="C33" s="113"/>
      <c r="D33" s="113"/>
      <c r="E33" s="113"/>
      <c r="F33" s="113"/>
      <c r="G33" s="113"/>
      <c r="H33" s="113"/>
      <c r="I33" s="113"/>
      <c r="J33" s="113"/>
      <c r="K33" s="113"/>
      <c r="L33" s="113"/>
      <c r="M33" s="113"/>
      <c r="N33" s="113"/>
      <c r="O33" s="113"/>
      <c r="P33" s="113"/>
    </row>
    <row r="34" spans="1:16">
      <c r="A34" s="113" t="s">
        <v>895</v>
      </c>
      <c r="B34" s="113"/>
      <c r="C34" s="113"/>
      <c r="D34" s="113"/>
      <c r="E34" s="113"/>
      <c r="F34" s="113"/>
      <c r="G34" s="113"/>
      <c r="H34" s="113"/>
      <c r="I34" s="113"/>
      <c r="J34" s="113"/>
      <c r="K34" s="113"/>
      <c r="L34" s="113"/>
      <c r="M34" s="113"/>
      <c r="N34" s="113"/>
      <c r="O34" s="113"/>
      <c r="P34" s="113"/>
    </row>
    <row r="35" spans="1:16">
      <c r="A35" s="113" t="s">
        <v>896</v>
      </c>
      <c r="B35" s="113"/>
      <c r="C35" s="113"/>
      <c r="D35" s="113"/>
      <c r="E35" s="113"/>
      <c r="F35" s="113"/>
      <c r="G35" s="113"/>
      <c r="H35" s="113"/>
      <c r="I35" s="113"/>
      <c r="J35" s="113"/>
      <c r="K35" s="113"/>
      <c r="L35" s="113"/>
      <c r="M35" s="113"/>
      <c r="N35" s="113"/>
      <c r="O35" s="113"/>
      <c r="P35" s="113"/>
    </row>
    <row r="36" spans="1:16">
      <c r="A36" s="113" t="s">
        <v>891</v>
      </c>
      <c r="B36" s="113"/>
      <c r="C36" s="113"/>
      <c r="D36" s="113"/>
      <c r="E36" s="113"/>
      <c r="F36" s="113"/>
      <c r="G36" s="113"/>
      <c r="H36" s="113"/>
      <c r="I36" s="113"/>
      <c r="J36" s="113"/>
      <c r="K36" s="113"/>
      <c r="L36" s="113"/>
      <c r="M36" s="113"/>
      <c r="N36" s="113"/>
      <c r="O36" s="113"/>
      <c r="P36" s="113"/>
    </row>
    <row r="37" spans="1:16">
      <c r="A37" s="113" t="s">
        <v>897</v>
      </c>
      <c r="B37" s="113"/>
      <c r="C37" s="113"/>
      <c r="D37" s="113"/>
      <c r="E37" s="113"/>
      <c r="F37" s="113"/>
      <c r="G37" s="113"/>
      <c r="H37" s="113"/>
      <c r="I37" s="113"/>
      <c r="J37" s="113"/>
      <c r="K37" s="113"/>
      <c r="L37" s="113"/>
      <c r="M37" s="113"/>
      <c r="N37" s="113"/>
      <c r="O37" s="113"/>
      <c r="P37" s="113"/>
    </row>
    <row r="38" spans="1:16">
      <c r="A38" s="113" t="s">
        <v>898</v>
      </c>
      <c r="B38" s="113"/>
      <c r="C38" s="113"/>
      <c r="D38" s="113"/>
      <c r="E38" s="113"/>
      <c r="F38" s="113"/>
      <c r="G38" s="113"/>
      <c r="H38" s="113"/>
      <c r="I38" s="113"/>
      <c r="J38" s="113"/>
      <c r="K38" s="113"/>
      <c r="L38" s="113"/>
      <c r="M38" s="113"/>
      <c r="N38" s="113"/>
      <c r="O38" s="113"/>
      <c r="P38" s="113"/>
    </row>
    <row r="39" spans="1:16">
      <c r="A39" s="113" t="s">
        <v>892</v>
      </c>
      <c r="B39" s="113"/>
      <c r="C39" s="113"/>
      <c r="D39" s="113"/>
      <c r="E39" s="113"/>
      <c r="F39" s="113"/>
      <c r="G39" s="113"/>
      <c r="H39" s="113"/>
      <c r="I39" s="113"/>
      <c r="J39" s="113"/>
      <c r="K39" s="113"/>
      <c r="L39" s="113"/>
      <c r="M39" s="113"/>
      <c r="N39" s="113"/>
      <c r="O39" s="113"/>
      <c r="P39" s="113"/>
    </row>
    <row r="40" spans="1:16">
      <c r="A40" s="113" t="s">
        <v>899</v>
      </c>
      <c r="B40" s="113"/>
      <c r="C40" s="113"/>
      <c r="D40" s="113"/>
      <c r="E40" s="113"/>
      <c r="F40" s="113"/>
      <c r="G40" s="113"/>
      <c r="H40" s="113"/>
      <c r="I40" s="113"/>
      <c r="J40" s="113"/>
      <c r="K40" s="113"/>
      <c r="L40" s="113"/>
      <c r="M40" s="113"/>
      <c r="N40" s="113"/>
      <c r="O40" s="113"/>
      <c r="P40" s="113"/>
    </row>
    <row r="41" spans="1:16">
      <c r="A41" s="113" t="s">
        <v>900</v>
      </c>
      <c r="B41" s="113"/>
      <c r="C41" s="113"/>
      <c r="D41" s="113"/>
      <c r="E41" s="113"/>
      <c r="F41" s="113"/>
      <c r="G41" s="113"/>
      <c r="H41" s="113"/>
      <c r="I41" s="113"/>
      <c r="J41" s="113"/>
      <c r="K41" s="113"/>
      <c r="L41" s="113"/>
      <c r="M41" s="113"/>
      <c r="N41" s="113"/>
      <c r="O41" s="113"/>
      <c r="P41" s="113"/>
    </row>
    <row r="42" spans="1:16">
      <c r="A42" s="113" t="s">
        <v>901</v>
      </c>
      <c r="B42" s="113"/>
      <c r="C42" s="113"/>
      <c r="D42" s="113"/>
      <c r="E42" s="113"/>
      <c r="F42" s="113"/>
      <c r="G42" s="113"/>
      <c r="H42" s="113"/>
      <c r="I42" s="113"/>
      <c r="J42" s="113"/>
      <c r="K42" s="113"/>
      <c r="L42" s="113"/>
      <c r="M42" s="113"/>
      <c r="N42" s="113"/>
      <c r="O42" s="113"/>
      <c r="P42" s="113"/>
    </row>
    <row r="43" spans="1:16">
      <c r="A43" s="113" t="s">
        <v>893</v>
      </c>
      <c r="B43" s="113"/>
      <c r="C43" s="113"/>
      <c r="D43" s="113"/>
      <c r="E43" s="113"/>
      <c r="F43" s="113"/>
      <c r="G43" s="113"/>
      <c r="H43" s="113"/>
      <c r="I43" s="113"/>
      <c r="J43" s="113"/>
      <c r="K43" s="113"/>
      <c r="L43" s="113"/>
      <c r="M43" s="113"/>
      <c r="N43" s="113"/>
      <c r="O43" s="113"/>
      <c r="P43" s="113"/>
    </row>
    <row r="44" spans="1:16">
      <c r="A44" s="113" t="s">
        <v>889</v>
      </c>
      <c r="B44" s="113"/>
      <c r="C44" s="113"/>
      <c r="D44" s="113"/>
      <c r="E44" s="113"/>
      <c r="F44" s="113"/>
      <c r="G44" s="113"/>
      <c r="H44" s="113"/>
      <c r="I44" s="113"/>
      <c r="J44" s="113"/>
      <c r="K44" s="113"/>
      <c r="L44" s="113"/>
      <c r="M44" s="113"/>
      <c r="N44" s="113"/>
      <c r="O44" s="113"/>
      <c r="P44" s="113"/>
    </row>
    <row r="45" spans="1:16">
      <c r="A45" s="113" t="s">
        <v>1013</v>
      </c>
      <c r="B45" s="113"/>
      <c r="C45" s="113"/>
      <c r="D45" s="113"/>
      <c r="E45" s="113"/>
      <c r="F45" s="113"/>
      <c r="G45" s="113"/>
      <c r="H45" s="113"/>
      <c r="I45" s="113"/>
      <c r="J45" s="113"/>
      <c r="K45" s="113"/>
      <c r="L45" s="113"/>
      <c r="M45" s="113"/>
      <c r="N45" s="113"/>
      <c r="O45" s="113"/>
      <c r="P45" s="113"/>
    </row>
    <row r="46" spans="1:16">
      <c r="A46" s="113"/>
      <c r="B46" s="113"/>
      <c r="C46" s="113"/>
      <c r="D46" s="113"/>
      <c r="E46" s="113"/>
      <c r="F46" s="113"/>
      <c r="G46" s="113"/>
      <c r="H46" s="113"/>
      <c r="I46" s="113"/>
      <c r="J46" s="113"/>
      <c r="K46" s="113"/>
      <c r="L46" s="113"/>
      <c r="M46" s="113"/>
      <c r="N46" s="113"/>
      <c r="O46" s="113"/>
      <c r="P46" s="113"/>
    </row>
  </sheetData>
  <mergeCells count="46">
    <mergeCell ref="I27:P27"/>
    <mergeCell ref="A30:D30"/>
    <mergeCell ref="E30:G30"/>
    <mergeCell ref="I30:P30"/>
    <mergeCell ref="A28:D28"/>
    <mergeCell ref="E28:G28"/>
    <mergeCell ref="I28:P28"/>
    <mergeCell ref="A29:D29"/>
    <mergeCell ref="E29:G29"/>
    <mergeCell ref="I29:P29"/>
    <mergeCell ref="I24:P24"/>
    <mergeCell ref="A25:D25"/>
    <mergeCell ref="E25:G25"/>
    <mergeCell ref="I25:P25"/>
    <mergeCell ref="A26:D26"/>
    <mergeCell ref="E26:G26"/>
    <mergeCell ref="I26:P26"/>
    <mergeCell ref="A20:D20"/>
    <mergeCell ref="A21:D21"/>
    <mergeCell ref="I20:P20"/>
    <mergeCell ref="I21:P21"/>
    <mergeCell ref="A27:D27"/>
    <mergeCell ref="A22:D22"/>
    <mergeCell ref="E20:G20"/>
    <mergeCell ref="E21:G21"/>
    <mergeCell ref="E27:G27"/>
    <mergeCell ref="E22:G22"/>
    <mergeCell ref="I22:P22"/>
    <mergeCell ref="A23:D23"/>
    <mergeCell ref="E23:G23"/>
    <mergeCell ref="I23:P23"/>
    <mergeCell ref="A24:D24"/>
    <mergeCell ref="E24:G24"/>
    <mergeCell ref="B7:F7"/>
    <mergeCell ref="F15:P17"/>
    <mergeCell ref="I18:P18"/>
    <mergeCell ref="I19:P19"/>
    <mergeCell ref="A3:P3"/>
    <mergeCell ref="A13:P13"/>
    <mergeCell ref="A15:E15"/>
    <mergeCell ref="A16:E16"/>
    <mergeCell ref="A17:E17"/>
    <mergeCell ref="A18:D18"/>
    <mergeCell ref="E18:H18"/>
    <mergeCell ref="A19:D19"/>
    <mergeCell ref="E19:G19"/>
  </mergeCells>
  <phoneticPr fontId="3"/>
  <pageMargins left="0.78740157480314965" right="0.35433070866141736" top="0.59055118110236227" bottom="0.59055118110236227" header="0.51181102362204722" footer="0.51181102362204722"/>
  <pageSetup paperSize="9" orientation="portrait" blackAndWhite="1" horizontalDpi="200" verticalDpi="200"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tint="0.59999389629810485"/>
  </sheetPr>
  <dimension ref="A1:O39"/>
  <sheetViews>
    <sheetView showZeros="0" view="pageBreakPreview" topLeftCell="A12" zoomScaleNormal="100" zoomScaleSheetLayoutView="100" workbookViewId="0">
      <selection activeCell="P11" sqref="P11"/>
    </sheetView>
  </sheetViews>
  <sheetFormatPr defaultColWidth="5.90625" defaultRowHeight="14"/>
  <cols>
    <col min="1" max="12" width="5.90625" style="90"/>
    <col min="13" max="13" width="8.7265625" style="90" customWidth="1"/>
    <col min="14" max="14" width="3.36328125" style="90" customWidth="1"/>
    <col min="15" max="16384" width="5.90625" style="90"/>
  </cols>
  <sheetData>
    <row r="1" spans="1:15">
      <c r="O1" s="97" t="s">
        <v>435</v>
      </c>
    </row>
    <row r="3" spans="1:15" ht="28">
      <c r="A3" s="539" t="s">
        <v>600</v>
      </c>
      <c r="B3" s="539"/>
      <c r="C3" s="539"/>
      <c r="D3" s="539"/>
      <c r="E3" s="539"/>
      <c r="F3" s="539"/>
      <c r="G3" s="539"/>
      <c r="H3" s="539"/>
      <c r="I3" s="539"/>
      <c r="J3" s="539"/>
      <c r="K3" s="539"/>
      <c r="L3" s="539"/>
      <c r="M3" s="539"/>
      <c r="N3" s="539"/>
    </row>
    <row r="5" spans="1:15">
      <c r="K5" s="764" t="s">
        <v>986</v>
      </c>
      <c r="L5" s="765"/>
      <c r="M5" s="765"/>
      <c r="N5" s="765"/>
      <c r="O5" s="765"/>
    </row>
    <row r="7" spans="1:15">
      <c r="A7" s="90" t="s">
        <v>469</v>
      </c>
    </row>
    <row r="10" spans="1:15">
      <c r="I10" s="204" t="str">
        <f>入力シート!C1</f>
        <v>令和8年2月8日執行衆議院小選挙区選出議員選挙</v>
      </c>
      <c r="J10" s="100" t="str">
        <f>入力シート!C2</f>
        <v>青森県第１区</v>
      </c>
      <c r="K10" s="100"/>
    </row>
    <row r="12" spans="1:15">
      <c r="H12" s="97" t="s">
        <v>413</v>
      </c>
      <c r="J12" s="102">
        <f>入力シート!C18</f>
        <v>0</v>
      </c>
      <c r="K12" s="100"/>
      <c r="L12" s="100">
        <f>入力シート!C20</f>
        <v>0</v>
      </c>
    </row>
    <row r="13" spans="1:15">
      <c r="H13" s="97"/>
      <c r="J13" s="102"/>
      <c r="K13" s="100"/>
      <c r="L13" s="100"/>
    </row>
    <row r="15" spans="1:15">
      <c r="A15" s="192" t="s">
        <v>601</v>
      </c>
    </row>
    <row r="17" spans="1:15" ht="14.25" customHeight="1">
      <c r="F17" s="100"/>
    </row>
    <row r="18" spans="1:15" ht="14.25" customHeight="1">
      <c r="A18" s="544" t="s">
        <v>454</v>
      </c>
      <c r="B18" s="544"/>
      <c r="C18" s="544"/>
      <c r="D18" s="544"/>
      <c r="E18" s="544"/>
      <c r="F18" s="544"/>
      <c r="G18" s="544"/>
      <c r="H18" s="544"/>
      <c r="I18" s="544"/>
      <c r="J18" s="544"/>
      <c r="K18" s="544"/>
      <c r="L18" s="544"/>
      <c r="M18" s="544"/>
      <c r="N18" s="544"/>
      <c r="O18" s="544"/>
    </row>
    <row r="19" spans="1:15" ht="14.25" customHeight="1">
      <c r="A19" s="121"/>
      <c r="B19" s="121"/>
      <c r="C19" s="121"/>
      <c r="D19" s="121"/>
      <c r="E19" s="121"/>
      <c r="F19" s="121"/>
      <c r="G19" s="121"/>
      <c r="H19" s="121"/>
      <c r="I19" s="121"/>
      <c r="J19" s="121"/>
      <c r="K19" s="121"/>
      <c r="L19" s="121"/>
      <c r="M19" s="121"/>
      <c r="N19" s="121"/>
    </row>
    <row r="20" spans="1:15" ht="14.25" customHeight="1"/>
    <row r="21" spans="1:15" ht="14.25" customHeight="1">
      <c r="G21" s="101"/>
    </row>
    <row r="22" spans="1:15" ht="18" customHeight="1">
      <c r="A22" s="635" t="s">
        <v>547</v>
      </c>
      <c r="B22" s="636"/>
      <c r="C22" s="637"/>
      <c r="D22" s="682" t="s">
        <v>314</v>
      </c>
      <c r="E22" s="683"/>
      <c r="F22" s="683"/>
      <c r="G22" s="683"/>
      <c r="H22" s="684"/>
      <c r="I22" s="635" t="s">
        <v>549</v>
      </c>
      <c r="J22" s="636"/>
      <c r="K22" s="636"/>
      <c r="L22" s="636"/>
      <c r="M22" s="636"/>
      <c r="N22" s="637"/>
      <c r="O22" s="688" t="s">
        <v>534</v>
      </c>
    </row>
    <row r="23" spans="1:15" ht="18" customHeight="1">
      <c r="A23" s="691"/>
      <c r="B23" s="544"/>
      <c r="C23" s="692"/>
      <c r="D23" s="685"/>
      <c r="E23" s="686"/>
      <c r="F23" s="686"/>
      <c r="G23" s="686"/>
      <c r="H23" s="687"/>
      <c r="I23" s="638"/>
      <c r="J23" s="639"/>
      <c r="K23" s="639"/>
      <c r="L23" s="639"/>
      <c r="M23" s="639"/>
      <c r="N23" s="640"/>
      <c r="O23" s="689"/>
    </row>
    <row r="24" spans="1:15" ht="18" customHeight="1">
      <c r="A24" s="691"/>
      <c r="B24" s="544"/>
      <c r="C24" s="692"/>
      <c r="D24" s="685"/>
      <c r="E24" s="686"/>
      <c r="F24" s="686"/>
      <c r="G24" s="686"/>
      <c r="H24" s="687"/>
      <c r="I24" s="635" t="s">
        <v>66</v>
      </c>
      <c r="J24" s="636"/>
      <c r="K24" s="637"/>
      <c r="L24" s="635" t="s">
        <v>67</v>
      </c>
      <c r="M24" s="636"/>
      <c r="N24" s="637"/>
      <c r="O24" s="689"/>
    </row>
    <row r="25" spans="1:15" ht="18" customHeight="1">
      <c r="A25" s="638"/>
      <c r="B25" s="639"/>
      <c r="C25" s="640"/>
      <c r="D25" s="685"/>
      <c r="E25" s="686"/>
      <c r="F25" s="686"/>
      <c r="G25" s="686"/>
      <c r="H25" s="687"/>
      <c r="I25" s="638"/>
      <c r="J25" s="639"/>
      <c r="K25" s="640"/>
      <c r="L25" s="638"/>
      <c r="M25" s="639"/>
      <c r="N25" s="640"/>
      <c r="O25" s="690"/>
    </row>
    <row r="26" spans="1:15" ht="22.5" customHeight="1">
      <c r="A26" s="129"/>
      <c r="C26" s="130"/>
      <c r="D26" s="712"/>
      <c r="E26" s="713"/>
      <c r="F26" s="713"/>
      <c r="G26" s="713"/>
      <c r="H26" s="714"/>
      <c r="I26" s="126"/>
      <c r="J26" s="122"/>
      <c r="K26" s="123"/>
      <c r="L26" s="126"/>
      <c r="M26" s="122"/>
      <c r="N26" s="123"/>
      <c r="O26" s="688"/>
    </row>
    <row r="27" spans="1:15" ht="22.5" customHeight="1">
      <c r="A27" s="699" t="s">
        <v>988</v>
      </c>
      <c r="B27" s="677"/>
      <c r="C27" s="678"/>
      <c r="D27" s="715"/>
      <c r="E27" s="716"/>
      <c r="F27" s="716"/>
      <c r="G27" s="716"/>
      <c r="H27" s="717"/>
      <c r="I27" s="914"/>
      <c r="J27" s="915"/>
      <c r="K27" s="916"/>
      <c r="L27" s="912"/>
      <c r="M27" s="913"/>
      <c r="N27" s="130" t="s">
        <v>2</v>
      </c>
      <c r="O27" s="689"/>
    </row>
    <row r="28" spans="1:15" ht="22.5" customHeight="1">
      <c r="A28" s="131"/>
      <c r="B28" s="110"/>
      <c r="C28" s="132"/>
      <c r="D28" s="718"/>
      <c r="E28" s="719"/>
      <c r="F28" s="719"/>
      <c r="G28" s="719"/>
      <c r="H28" s="720"/>
      <c r="I28" s="131"/>
      <c r="J28" s="110"/>
      <c r="K28" s="132"/>
      <c r="L28" s="131"/>
      <c r="M28" s="110"/>
      <c r="N28" s="132"/>
      <c r="O28" s="690"/>
    </row>
    <row r="30" spans="1:15" ht="14.25" customHeight="1">
      <c r="B30" s="109"/>
      <c r="C30" s="113"/>
      <c r="D30" s="113"/>
    </row>
    <row r="31" spans="1:15">
      <c r="A31" s="113" t="s">
        <v>1083</v>
      </c>
      <c r="B31" s="243"/>
      <c r="C31" s="105"/>
      <c r="D31" s="105"/>
    </row>
    <row r="32" spans="1:15">
      <c r="A32" s="113" t="s">
        <v>1084</v>
      </c>
      <c r="B32" s="243"/>
      <c r="C32" s="105"/>
      <c r="D32" s="105"/>
    </row>
    <row r="33" spans="1:8">
      <c r="A33" s="113" t="s">
        <v>1085</v>
      </c>
      <c r="B33" s="243"/>
      <c r="C33" s="105"/>
      <c r="D33" s="105"/>
    </row>
    <row r="34" spans="1:8">
      <c r="A34" s="113" t="s">
        <v>1086</v>
      </c>
      <c r="B34" s="243" t="s">
        <v>1087</v>
      </c>
      <c r="C34" s="105"/>
      <c r="D34" s="105"/>
    </row>
    <row r="35" spans="1:8">
      <c r="A35" s="113"/>
      <c r="B35" s="243" t="s">
        <v>1088</v>
      </c>
      <c r="C35" s="105"/>
      <c r="D35" s="105"/>
      <c r="H35" s="100"/>
    </row>
    <row r="36" spans="1:8">
      <c r="B36" s="98"/>
      <c r="C36" s="105"/>
      <c r="D36" s="105"/>
      <c r="H36" s="100"/>
    </row>
    <row r="37" spans="1:8">
      <c r="B37" s="98"/>
      <c r="C37" s="105"/>
      <c r="D37" s="105"/>
    </row>
    <row r="38" spans="1:8">
      <c r="B38" s="98"/>
      <c r="C38" s="105"/>
      <c r="D38" s="105"/>
      <c r="G38" s="100"/>
    </row>
    <row r="39" spans="1:8">
      <c r="B39" s="98"/>
      <c r="C39" s="105"/>
      <c r="D39" s="105"/>
    </row>
  </sheetData>
  <mergeCells count="14">
    <mergeCell ref="K5:O5"/>
    <mergeCell ref="A3:N3"/>
    <mergeCell ref="A18:O18"/>
    <mergeCell ref="O26:O28"/>
    <mergeCell ref="A22:C25"/>
    <mergeCell ref="D22:H25"/>
    <mergeCell ref="I22:N23"/>
    <mergeCell ref="O22:O25"/>
    <mergeCell ref="I24:K25"/>
    <mergeCell ref="L27:M27"/>
    <mergeCell ref="I27:K27"/>
    <mergeCell ref="A27:C27"/>
    <mergeCell ref="D26:H28"/>
    <mergeCell ref="L24:N25"/>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59999389629810485"/>
  </sheetPr>
  <dimension ref="A1:P45"/>
  <sheetViews>
    <sheetView showZeros="0" view="pageBreakPreview" zoomScaleNormal="100" zoomScaleSheetLayoutView="100" workbookViewId="0">
      <selection activeCell="P11" sqref="P11"/>
    </sheetView>
  </sheetViews>
  <sheetFormatPr defaultColWidth="5.90625" defaultRowHeight="14"/>
  <cols>
    <col min="1" max="8" width="5.90625" style="90"/>
    <col min="9" max="9" width="3.453125" style="90" bestFit="1" customWidth="1"/>
    <col min="10" max="14" width="5.90625" style="90"/>
    <col min="15" max="16" width="4.08984375" style="90" customWidth="1"/>
    <col min="17" max="16384" width="5.90625" style="90"/>
  </cols>
  <sheetData>
    <row r="1" spans="1:16">
      <c r="P1" s="97" t="s">
        <v>446</v>
      </c>
    </row>
    <row r="3" spans="1:16" ht="28">
      <c r="A3" s="539" t="s">
        <v>602</v>
      </c>
      <c r="B3" s="539"/>
      <c r="C3" s="539"/>
      <c r="D3" s="539"/>
      <c r="E3" s="539"/>
      <c r="F3" s="539"/>
      <c r="G3" s="539"/>
      <c r="H3" s="539"/>
      <c r="I3" s="539"/>
      <c r="J3" s="539"/>
      <c r="K3" s="539"/>
      <c r="L3" s="539"/>
      <c r="M3" s="539"/>
      <c r="N3" s="539"/>
    </row>
    <row r="5" spans="1:16">
      <c r="L5" s="873" t="s">
        <v>1005</v>
      </c>
      <c r="M5" s="677"/>
      <c r="N5" s="677"/>
      <c r="O5" s="677"/>
      <c r="P5" s="677"/>
    </row>
    <row r="7" spans="1:16">
      <c r="A7" s="90" t="s">
        <v>469</v>
      </c>
    </row>
    <row r="9" spans="1:16">
      <c r="J9" s="204" t="str">
        <f>入力シート!C1</f>
        <v>令和8年2月8日執行衆議院小選挙区選出議員選挙</v>
      </c>
      <c r="K9" s="100" t="str">
        <f>入力シート!C2</f>
        <v>青森県第１区</v>
      </c>
    </row>
    <row r="11" spans="1:16">
      <c r="H11" s="97" t="s">
        <v>413</v>
      </c>
      <c r="J11" s="102">
        <f>入力シート!C18</f>
        <v>0</v>
      </c>
      <c r="K11" s="100"/>
      <c r="L11" s="100">
        <f>入力シート!C20</f>
        <v>0</v>
      </c>
    </row>
    <row r="13" spans="1:16">
      <c r="A13" s="192" t="s">
        <v>603</v>
      </c>
    </row>
    <row r="14" spans="1:16" ht="14.25" customHeight="1">
      <c r="A14" s="192" t="s">
        <v>604</v>
      </c>
      <c r="F14" s="100"/>
    </row>
    <row r="15" spans="1:16" ht="14.25" customHeight="1">
      <c r="F15" s="100"/>
    </row>
    <row r="16" spans="1:16" ht="14.25" customHeight="1">
      <c r="F16" s="100"/>
    </row>
    <row r="17" spans="1:15" ht="14.25" customHeight="1">
      <c r="A17" s="544" t="s">
        <v>454</v>
      </c>
      <c r="B17" s="544"/>
      <c r="C17" s="544"/>
      <c r="D17" s="544"/>
      <c r="E17" s="544"/>
      <c r="F17" s="544"/>
      <c r="G17" s="544"/>
      <c r="H17" s="544"/>
      <c r="I17" s="544"/>
      <c r="J17" s="544"/>
      <c r="K17" s="544"/>
      <c r="L17" s="544"/>
      <c r="M17" s="544"/>
      <c r="N17" s="544"/>
      <c r="O17" s="544"/>
    </row>
    <row r="18" spans="1:15" ht="14.25" customHeight="1">
      <c r="A18" s="121"/>
      <c r="B18" s="121"/>
      <c r="C18" s="121"/>
      <c r="D18" s="121"/>
      <c r="E18" s="121"/>
      <c r="F18" s="121"/>
      <c r="G18" s="121"/>
      <c r="H18" s="121"/>
      <c r="I18" s="121"/>
      <c r="J18" s="121"/>
      <c r="K18" s="121"/>
      <c r="L18" s="121"/>
      <c r="M18" s="121"/>
      <c r="N18" s="121"/>
      <c r="O18" s="121"/>
    </row>
    <row r="19" spans="1:15" ht="14.25" customHeight="1">
      <c r="A19" s="99" t="s">
        <v>38</v>
      </c>
      <c r="B19" s="121"/>
      <c r="C19" s="121"/>
      <c r="D19" s="873" t="s">
        <v>989</v>
      </c>
      <c r="E19" s="677"/>
      <c r="F19" s="677"/>
      <c r="G19" s="677"/>
      <c r="H19" s="121"/>
      <c r="I19" s="121"/>
      <c r="J19" s="121"/>
      <c r="K19" s="121"/>
      <c r="L19" s="121"/>
      <c r="M19" s="121"/>
      <c r="N19" s="121"/>
      <c r="O19" s="121"/>
    </row>
    <row r="20" spans="1:15" ht="14.25" customHeight="1">
      <c r="A20" s="121"/>
      <c r="B20" s="121"/>
      <c r="C20" s="121"/>
      <c r="D20" s="121"/>
      <c r="E20" s="121"/>
      <c r="F20" s="121"/>
      <c r="G20" s="121"/>
      <c r="H20" s="121"/>
      <c r="I20" s="121"/>
      <c r="J20" s="121"/>
      <c r="K20" s="121"/>
      <c r="L20" s="121"/>
      <c r="M20" s="121"/>
      <c r="N20" s="121"/>
    </row>
    <row r="21" spans="1:15" ht="14.25" customHeight="1">
      <c r="A21" s="90" t="s">
        <v>39</v>
      </c>
    </row>
    <row r="22" spans="1:15" ht="14.25" customHeight="1">
      <c r="B22" s="716"/>
      <c r="C22" s="716"/>
      <c r="D22" s="716"/>
      <c r="E22" s="716"/>
      <c r="F22" s="716"/>
      <c r="G22" s="716"/>
      <c r="H22" s="716"/>
      <c r="I22" s="716"/>
      <c r="J22" s="716"/>
      <c r="K22" s="716"/>
      <c r="L22" s="716"/>
      <c r="M22" s="716"/>
      <c r="N22" s="716"/>
    </row>
    <row r="23" spans="1:15" ht="14.25" customHeight="1">
      <c r="B23" s="716"/>
      <c r="C23" s="716"/>
      <c r="D23" s="716"/>
      <c r="E23" s="716"/>
      <c r="F23" s="716"/>
      <c r="G23" s="716"/>
      <c r="H23" s="716"/>
      <c r="I23" s="716"/>
      <c r="J23" s="716"/>
      <c r="K23" s="716"/>
      <c r="L23" s="716"/>
      <c r="M23" s="716"/>
      <c r="N23" s="716"/>
    </row>
    <row r="24" spans="1:15" ht="14.25" customHeight="1">
      <c r="B24" s="716"/>
      <c r="C24" s="716"/>
      <c r="D24" s="716"/>
      <c r="E24" s="716"/>
      <c r="F24" s="716"/>
      <c r="G24" s="716"/>
      <c r="H24" s="716"/>
      <c r="I24" s="716"/>
      <c r="J24" s="716"/>
      <c r="K24" s="716"/>
      <c r="L24" s="716"/>
      <c r="M24" s="716"/>
      <c r="N24" s="716"/>
    </row>
    <row r="25" spans="1:15" ht="14.25" customHeight="1"/>
    <row r="26" spans="1:15" ht="14.25" customHeight="1">
      <c r="A26" s="90" t="s">
        <v>70</v>
      </c>
      <c r="E26" s="919" t="s">
        <v>329</v>
      </c>
      <c r="F26" s="919"/>
      <c r="G26" s="919"/>
      <c r="H26" s="919"/>
      <c r="I26" s="90" t="s">
        <v>75</v>
      </c>
    </row>
    <row r="27" spans="1:15" ht="14.25" customHeight="1">
      <c r="G27" s="101"/>
    </row>
    <row r="28" spans="1:15" ht="24" customHeight="1">
      <c r="A28" s="874" t="s">
        <v>45</v>
      </c>
      <c r="B28" s="875"/>
      <c r="C28" s="875"/>
      <c r="D28" s="875"/>
      <c r="E28" s="876"/>
      <c r="F28" s="874" t="s">
        <v>74</v>
      </c>
      <c r="G28" s="875"/>
      <c r="H28" s="875"/>
      <c r="I28" s="876"/>
      <c r="J28" s="874" t="s">
        <v>76</v>
      </c>
      <c r="K28" s="875"/>
      <c r="L28" s="875"/>
      <c r="M28" s="875"/>
      <c r="N28" s="875"/>
      <c r="O28" s="876"/>
    </row>
    <row r="29" spans="1:15" ht="24" customHeight="1">
      <c r="A29" s="555" t="s">
        <v>71</v>
      </c>
      <c r="B29" s="556"/>
      <c r="C29" s="556"/>
      <c r="D29" s="556"/>
      <c r="E29" s="557"/>
      <c r="F29" s="917"/>
      <c r="G29" s="918"/>
      <c r="H29" s="918"/>
      <c r="I29" s="153" t="s">
        <v>75</v>
      </c>
      <c r="J29" s="917"/>
      <c r="K29" s="918"/>
      <c r="L29" s="918"/>
      <c r="M29" s="918"/>
      <c r="N29" s="918"/>
      <c r="O29" s="112" t="s">
        <v>75</v>
      </c>
    </row>
    <row r="30" spans="1:15" ht="24" customHeight="1">
      <c r="A30" s="555" t="s">
        <v>72</v>
      </c>
      <c r="B30" s="578"/>
      <c r="C30" s="578"/>
      <c r="D30" s="578"/>
      <c r="E30" s="579"/>
      <c r="F30" s="917"/>
      <c r="G30" s="918"/>
      <c r="H30" s="918"/>
      <c r="I30" s="153" t="s">
        <v>75</v>
      </c>
      <c r="J30" s="917"/>
      <c r="K30" s="918"/>
      <c r="L30" s="918"/>
      <c r="M30" s="918"/>
      <c r="N30" s="918"/>
      <c r="O30" s="112" t="s">
        <v>75</v>
      </c>
    </row>
    <row r="31" spans="1:15" ht="24" customHeight="1">
      <c r="A31" s="555" t="s">
        <v>73</v>
      </c>
      <c r="B31" s="578"/>
      <c r="C31" s="578"/>
      <c r="D31" s="578"/>
      <c r="E31" s="579"/>
      <c r="F31" s="917"/>
      <c r="G31" s="918"/>
      <c r="H31" s="918"/>
      <c r="I31" s="153" t="s">
        <v>75</v>
      </c>
      <c r="J31" s="917"/>
      <c r="K31" s="918"/>
      <c r="L31" s="918"/>
      <c r="M31" s="918"/>
      <c r="N31" s="918"/>
      <c r="O31" s="112" t="s">
        <v>75</v>
      </c>
    </row>
    <row r="32" spans="1:15" ht="24" customHeight="1">
      <c r="A32" s="874" t="s">
        <v>46</v>
      </c>
      <c r="B32" s="875"/>
      <c r="C32" s="875"/>
      <c r="D32" s="875"/>
      <c r="E32" s="876"/>
      <c r="F32" s="885"/>
      <c r="G32" s="886"/>
      <c r="H32" s="886"/>
      <c r="I32" s="153"/>
      <c r="J32" s="885"/>
      <c r="K32" s="886"/>
      <c r="L32" s="886"/>
      <c r="M32" s="886"/>
      <c r="N32" s="886"/>
      <c r="O32" s="112"/>
    </row>
    <row r="34" spans="1:2">
      <c r="A34" s="113" t="s">
        <v>1089</v>
      </c>
      <c r="B34" s="113"/>
    </row>
    <row r="35" spans="1:2">
      <c r="A35" s="113" t="s">
        <v>330</v>
      </c>
      <c r="B35" s="113"/>
    </row>
    <row r="36" spans="1:2">
      <c r="A36" s="113"/>
      <c r="B36" s="113"/>
    </row>
    <row r="37" spans="1:2">
      <c r="A37" s="113" t="s">
        <v>1090</v>
      </c>
      <c r="B37" s="113"/>
    </row>
    <row r="38" spans="1:2">
      <c r="A38" s="113" t="s">
        <v>240</v>
      </c>
      <c r="B38" s="113"/>
    </row>
    <row r="39" spans="1:2">
      <c r="A39" s="113"/>
      <c r="B39" s="113"/>
    </row>
    <row r="40" spans="1:2">
      <c r="A40" s="113" t="s">
        <v>1091</v>
      </c>
      <c r="B40" s="113"/>
    </row>
    <row r="41" spans="1:2">
      <c r="A41" s="113" t="s">
        <v>241</v>
      </c>
      <c r="B41" s="113"/>
    </row>
    <row r="42" spans="1:2">
      <c r="A42" s="113"/>
      <c r="B42" s="113"/>
    </row>
    <row r="43" spans="1:2">
      <c r="A43" s="113" t="s">
        <v>1092</v>
      </c>
      <c r="B43" s="113"/>
    </row>
    <row r="44" spans="1:2">
      <c r="A44" s="113"/>
      <c r="B44" s="113" t="s">
        <v>1093</v>
      </c>
    </row>
    <row r="45" spans="1:2">
      <c r="A45" s="113"/>
      <c r="B45" s="113" t="s">
        <v>1094</v>
      </c>
    </row>
  </sheetData>
  <mergeCells count="21">
    <mergeCell ref="A3:N3"/>
    <mergeCell ref="A17:O17"/>
    <mergeCell ref="A28:E28"/>
    <mergeCell ref="F28:I28"/>
    <mergeCell ref="J28:O28"/>
    <mergeCell ref="L5:P5"/>
    <mergeCell ref="D19:G19"/>
    <mergeCell ref="A32:E32"/>
    <mergeCell ref="F32:H32"/>
    <mergeCell ref="J32:N32"/>
    <mergeCell ref="A30:E30"/>
    <mergeCell ref="A31:E31"/>
    <mergeCell ref="J31:N31"/>
    <mergeCell ref="J30:N30"/>
    <mergeCell ref="J29:N29"/>
    <mergeCell ref="B22:N24"/>
    <mergeCell ref="E26:H26"/>
    <mergeCell ref="F31:H31"/>
    <mergeCell ref="A29:E29"/>
    <mergeCell ref="F29:H29"/>
    <mergeCell ref="F30:H30"/>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tint="0.59999389629810485"/>
  </sheetPr>
  <dimension ref="A1:O41"/>
  <sheetViews>
    <sheetView showZeros="0" view="pageBreakPreview" zoomScaleNormal="100" zoomScaleSheetLayoutView="100" workbookViewId="0">
      <selection activeCell="G17" sqref="G17"/>
    </sheetView>
  </sheetViews>
  <sheetFormatPr defaultColWidth="5.90625" defaultRowHeight="14"/>
  <cols>
    <col min="1" max="16384" width="5.90625" style="90"/>
  </cols>
  <sheetData>
    <row r="1" spans="1:15">
      <c r="O1" s="97" t="s">
        <v>449</v>
      </c>
    </row>
    <row r="2" spans="1:15">
      <c r="A2" s="90" t="s">
        <v>268</v>
      </c>
    </row>
    <row r="4" spans="1:15" ht="28">
      <c r="A4" s="539" t="s">
        <v>607</v>
      </c>
      <c r="B4" s="539"/>
      <c r="C4" s="539"/>
      <c r="D4" s="539"/>
      <c r="E4" s="539"/>
      <c r="F4" s="539"/>
      <c r="G4" s="539"/>
      <c r="H4" s="539"/>
      <c r="I4" s="539"/>
      <c r="J4" s="539"/>
      <c r="K4" s="539"/>
      <c r="L4" s="539"/>
      <c r="M4" s="539"/>
      <c r="N4" s="539"/>
      <c r="O4" s="539"/>
    </row>
    <row r="5" spans="1:15" ht="14.25" customHeight="1">
      <c r="A5" s="137"/>
      <c r="B5" s="137"/>
      <c r="C5" s="137"/>
      <c r="D5" s="137"/>
      <c r="E5" s="137"/>
      <c r="F5" s="137"/>
      <c r="G5" s="137"/>
      <c r="H5" s="137"/>
      <c r="I5" s="137"/>
      <c r="J5" s="137"/>
      <c r="K5" s="137"/>
      <c r="L5" s="137"/>
      <c r="M5" s="137"/>
      <c r="N5" s="137"/>
    </row>
    <row r="7" spans="1:15" ht="24" customHeight="1">
      <c r="A7" s="192" t="s">
        <v>605</v>
      </c>
    </row>
    <row r="8" spans="1:15" ht="24" customHeight="1">
      <c r="A8" s="192" t="s">
        <v>606</v>
      </c>
    </row>
    <row r="9" spans="1:15" ht="24" customHeight="1">
      <c r="A9" s="192"/>
    </row>
    <row r="10" spans="1:15" ht="14.25" customHeight="1"/>
    <row r="11" spans="1:15" ht="14.25" customHeight="1"/>
    <row r="13" spans="1:15">
      <c r="A13" s="213" t="s">
        <v>1008</v>
      </c>
    </row>
    <row r="15" spans="1:15">
      <c r="L15" s="560"/>
      <c r="M15" s="560"/>
      <c r="N15" s="560"/>
    </row>
    <row r="17" spans="1:15">
      <c r="G17" s="192" t="s">
        <v>1254</v>
      </c>
      <c r="O17" s="97" t="s">
        <v>389</v>
      </c>
    </row>
    <row r="18" spans="1:15">
      <c r="O18" s="97"/>
    </row>
    <row r="19" spans="1:15">
      <c r="O19" s="97"/>
    </row>
    <row r="20" spans="1:15">
      <c r="O20" s="97"/>
    </row>
    <row r="21" spans="1:15">
      <c r="A21" s="544" t="s">
        <v>454</v>
      </c>
      <c r="B21" s="544"/>
      <c r="C21" s="544"/>
      <c r="D21" s="544"/>
      <c r="E21" s="544"/>
      <c r="F21" s="544"/>
      <c r="G21" s="544"/>
      <c r="H21" s="544"/>
      <c r="I21" s="544"/>
      <c r="J21" s="544"/>
      <c r="K21" s="544"/>
      <c r="L21" s="544"/>
      <c r="M21" s="544"/>
      <c r="N21" s="544"/>
      <c r="O21" s="544"/>
    </row>
    <row r="23" spans="1:15">
      <c r="A23" s="218" t="s">
        <v>903</v>
      </c>
      <c r="B23" s="184" t="str">
        <f>入力シート!C1</f>
        <v>令和8年2月8日執行衆議院小選挙区選出議員選挙</v>
      </c>
      <c r="K23" s="100" t="str">
        <f>入力シート!C2</f>
        <v>青森県第１区</v>
      </c>
    </row>
    <row r="24" spans="1:15">
      <c r="A24" s="150"/>
      <c r="J24" s="157"/>
      <c r="K24" s="157"/>
    </row>
    <row r="26" spans="1:15">
      <c r="A26" s="218" t="s">
        <v>904</v>
      </c>
      <c r="B26" s="90" t="s">
        <v>905</v>
      </c>
      <c r="E26" s="102">
        <f>入力シート!C18</f>
        <v>0</v>
      </c>
      <c r="F26" s="100"/>
      <c r="G26" s="100">
        <f>入力シート!C20</f>
        <v>0</v>
      </c>
      <c r="H26" s="97"/>
    </row>
    <row r="27" spans="1:15">
      <c r="E27" s="102"/>
      <c r="F27" s="100"/>
      <c r="G27" s="100"/>
      <c r="H27" s="97"/>
    </row>
    <row r="29" spans="1:15">
      <c r="A29" s="218" t="s">
        <v>256</v>
      </c>
      <c r="B29" s="192" t="s">
        <v>902</v>
      </c>
      <c r="E29" s="920" t="s">
        <v>336</v>
      </c>
      <c r="F29" s="920"/>
      <c r="G29" s="920"/>
      <c r="H29" s="90" t="s">
        <v>75</v>
      </c>
    </row>
    <row r="30" spans="1:15" ht="14.25" customHeight="1">
      <c r="F30" s="100"/>
    </row>
    <row r="31" spans="1:15" ht="14.25" customHeight="1">
      <c r="F31" s="100"/>
    </row>
    <row r="32" spans="1:15" ht="14.25" customHeight="1">
      <c r="F32" s="100"/>
    </row>
    <row r="33" spans="1:8">
      <c r="B33" s="98"/>
      <c r="C33" s="105"/>
      <c r="D33" s="105"/>
      <c r="H33" s="100"/>
    </row>
    <row r="34" spans="1:8">
      <c r="A34" s="113" t="s">
        <v>1095</v>
      </c>
      <c r="B34" s="243"/>
      <c r="C34" s="105"/>
      <c r="D34" s="105"/>
      <c r="H34" s="100"/>
    </row>
    <row r="35" spans="1:8">
      <c r="A35" s="113" t="s">
        <v>334</v>
      </c>
      <c r="B35" s="243"/>
      <c r="C35" s="105"/>
      <c r="D35" s="105"/>
    </row>
    <row r="36" spans="1:8">
      <c r="A36" s="113"/>
      <c r="B36" s="243"/>
      <c r="C36" s="105"/>
      <c r="D36" s="105"/>
      <c r="G36" s="100"/>
    </row>
    <row r="37" spans="1:8">
      <c r="A37" s="113" t="s">
        <v>1096</v>
      </c>
      <c r="B37" s="243"/>
      <c r="C37" s="105"/>
      <c r="D37" s="105"/>
    </row>
    <row r="38" spans="1:8">
      <c r="A38" s="113" t="s">
        <v>1097</v>
      </c>
      <c r="B38" s="113"/>
    </row>
    <row r="39" spans="1:8">
      <c r="A39" s="113"/>
      <c r="B39" s="113"/>
    </row>
    <row r="40" spans="1:8">
      <c r="A40" s="113" t="s">
        <v>1098</v>
      </c>
      <c r="B40" s="113"/>
    </row>
    <row r="41" spans="1:8">
      <c r="A41" s="113" t="s">
        <v>244</v>
      </c>
      <c r="B41" s="113"/>
    </row>
  </sheetData>
  <mergeCells count="4">
    <mergeCell ref="L15:N15"/>
    <mergeCell ref="A21:O21"/>
    <mergeCell ref="E29:G29"/>
    <mergeCell ref="A4:O4"/>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8" tint="0.59999389629810485"/>
  </sheetPr>
  <dimension ref="A1:P41"/>
  <sheetViews>
    <sheetView showZeros="0" view="pageBreakPreview" zoomScaleNormal="100" zoomScaleSheetLayoutView="100" workbookViewId="0">
      <selection activeCell="E40" sqref="E40"/>
    </sheetView>
  </sheetViews>
  <sheetFormatPr defaultColWidth="5.6328125" defaultRowHeight="14"/>
  <cols>
    <col min="1" max="15" width="5.6328125" style="90"/>
    <col min="16" max="16" width="6.6328125" style="90" customWidth="1"/>
    <col min="17" max="16384" width="5.6328125" style="90"/>
  </cols>
  <sheetData>
    <row r="1" spans="1:16">
      <c r="P1" s="97" t="s">
        <v>463</v>
      </c>
    </row>
    <row r="3" spans="1:16" ht="28">
      <c r="A3" s="539" t="s">
        <v>608</v>
      </c>
      <c r="B3" s="539"/>
      <c r="C3" s="539"/>
      <c r="D3" s="539"/>
      <c r="E3" s="539"/>
      <c r="F3" s="539"/>
      <c r="G3" s="539"/>
      <c r="H3" s="539"/>
      <c r="I3" s="539"/>
      <c r="J3" s="539"/>
      <c r="K3" s="539"/>
      <c r="L3" s="539"/>
      <c r="M3" s="539"/>
      <c r="N3" s="539"/>
      <c r="O3" s="539"/>
      <c r="P3" s="539"/>
    </row>
    <row r="6" spans="1:16">
      <c r="A6" s="192" t="s">
        <v>609</v>
      </c>
      <c r="M6" s="141"/>
      <c r="N6" s="141"/>
      <c r="O6" s="141"/>
    </row>
    <row r="7" spans="1:16">
      <c r="M7" s="141"/>
      <c r="N7" s="141"/>
      <c r="O7" s="141"/>
    </row>
    <row r="8" spans="1:16">
      <c r="M8" s="141"/>
      <c r="N8" s="141"/>
      <c r="O8" s="141"/>
    </row>
    <row r="9" spans="1:16">
      <c r="B9" s="633" t="s">
        <v>989</v>
      </c>
      <c r="C9" s="633"/>
      <c r="D9" s="633"/>
      <c r="E9" s="633"/>
      <c r="F9" s="633"/>
    </row>
    <row r="10" spans="1:16">
      <c r="B10" s="141"/>
      <c r="C10" s="141"/>
      <c r="D10" s="141"/>
    </row>
    <row r="12" spans="1:16">
      <c r="J12" s="204" t="str">
        <f>入力シート!C1</f>
        <v>令和8年2月8日執行衆議院小選挙区選出議員選挙</v>
      </c>
      <c r="K12" s="474" t="str">
        <f>入力シート!C2</f>
        <v>青森県第１区</v>
      </c>
      <c r="L12" s="474"/>
      <c r="M12" s="474"/>
    </row>
    <row r="14" spans="1:16">
      <c r="I14" s="97" t="s">
        <v>413</v>
      </c>
      <c r="K14" s="102">
        <f>入力シート!C18</f>
        <v>0</v>
      </c>
      <c r="L14" s="100"/>
      <c r="M14" s="100">
        <f>入力シート!C20</f>
        <v>0</v>
      </c>
    </row>
    <row r="15" spans="1:16">
      <c r="I15" s="97"/>
      <c r="K15" s="102"/>
      <c r="L15" s="100"/>
      <c r="M15" s="100"/>
    </row>
    <row r="16" spans="1:16" ht="14.25" customHeight="1">
      <c r="G16" s="100"/>
    </row>
    <row r="17" spans="1:16" ht="14.25" customHeight="1">
      <c r="A17" s="544" t="s">
        <v>454</v>
      </c>
      <c r="B17" s="544"/>
      <c r="C17" s="544"/>
      <c r="D17" s="544"/>
      <c r="E17" s="544"/>
      <c r="F17" s="544"/>
      <c r="G17" s="544"/>
      <c r="H17" s="544"/>
      <c r="I17" s="544"/>
      <c r="J17" s="544"/>
      <c r="K17" s="544"/>
      <c r="L17" s="544"/>
      <c r="M17" s="544"/>
      <c r="N17" s="544"/>
      <c r="O17" s="544"/>
      <c r="P17" s="544"/>
    </row>
    <row r="18" spans="1:16" ht="14.25" customHeight="1">
      <c r="A18" s="121"/>
      <c r="B18" s="121"/>
      <c r="C18" s="121"/>
      <c r="D18" s="121"/>
      <c r="E18" s="121"/>
      <c r="F18" s="121"/>
      <c r="G18" s="121"/>
      <c r="H18" s="121"/>
      <c r="I18" s="121"/>
      <c r="J18" s="121"/>
      <c r="K18" s="121"/>
      <c r="L18" s="121"/>
      <c r="M18" s="121"/>
      <c r="N18" s="121"/>
      <c r="O18" s="121"/>
    </row>
    <row r="19" spans="1:16" ht="28.5" customHeight="1">
      <c r="A19" s="921" t="s">
        <v>610</v>
      </c>
      <c r="B19" s="922"/>
      <c r="C19" s="922"/>
      <c r="D19" s="922"/>
      <c r="E19" s="923"/>
      <c r="F19" s="903"/>
      <c r="G19" s="904"/>
      <c r="H19" s="904"/>
      <c r="I19" s="904"/>
      <c r="J19" s="904"/>
      <c r="K19" s="904"/>
      <c r="L19" s="904"/>
      <c r="M19" s="904"/>
      <c r="N19" s="904"/>
      <c r="O19" s="904"/>
      <c r="P19" s="123"/>
    </row>
    <row r="20" spans="1:16" ht="28.5" customHeight="1">
      <c r="A20" s="930" t="s">
        <v>80</v>
      </c>
      <c r="B20" s="931"/>
      <c r="C20" s="931"/>
      <c r="D20" s="931"/>
      <c r="E20" s="932"/>
      <c r="F20" s="906"/>
      <c r="G20" s="907"/>
      <c r="H20" s="907"/>
      <c r="I20" s="907"/>
      <c r="J20" s="907"/>
      <c r="K20" s="907"/>
      <c r="L20" s="907"/>
      <c r="M20" s="907"/>
      <c r="N20" s="907"/>
      <c r="O20" s="907"/>
      <c r="P20" s="130"/>
    </row>
    <row r="21" spans="1:16" ht="28.5" customHeight="1">
      <c r="A21" s="933" t="s">
        <v>1014</v>
      </c>
      <c r="B21" s="934"/>
      <c r="C21" s="934"/>
      <c r="D21" s="934"/>
      <c r="E21" s="935"/>
      <c r="F21" s="909"/>
      <c r="G21" s="910"/>
      <c r="H21" s="910"/>
      <c r="I21" s="910"/>
      <c r="J21" s="910"/>
      <c r="K21" s="910"/>
      <c r="L21" s="910"/>
      <c r="M21" s="910"/>
      <c r="N21" s="910"/>
      <c r="O21" s="910"/>
      <c r="P21" s="132"/>
    </row>
    <row r="22" spans="1:16" ht="28.5" customHeight="1">
      <c r="A22" s="929" t="s">
        <v>74</v>
      </c>
      <c r="B22" s="578"/>
      <c r="C22" s="578"/>
      <c r="D22" s="578"/>
      <c r="E22" s="579"/>
      <c r="F22" s="938"/>
      <c r="G22" s="939"/>
      <c r="H22" s="939"/>
      <c r="I22" s="939"/>
      <c r="J22" s="939"/>
      <c r="K22" s="939"/>
      <c r="L22" s="939"/>
      <c r="M22" s="939"/>
      <c r="N22" s="939"/>
      <c r="O22" s="939"/>
      <c r="P22" s="159" t="s">
        <v>75</v>
      </c>
    </row>
    <row r="23" spans="1:16" ht="28.5" customHeight="1">
      <c r="A23" s="929" t="s">
        <v>81</v>
      </c>
      <c r="B23" s="578"/>
      <c r="C23" s="578"/>
      <c r="D23" s="578"/>
      <c r="E23" s="579"/>
      <c r="F23" s="936"/>
      <c r="G23" s="937"/>
      <c r="H23" s="937"/>
      <c r="I23" s="937"/>
      <c r="J23" s="937"/>
      <c r="K23" s="937"/>
      <c r="L23" s="937"/>
      <c r="M23" s="937"/>
      <c r="N23" s="937"/>
      <c r="O23" s="937"/>
      <c r="P23" s="145" t="s">
        <v>2</v>
      </c>
    </row>
    <row r="24" spans="1:16" ht="28.5" customHeight="1">
      <c r="A24" s="926" t="s">
        <v>534</v>
      </c>
      <c r="B24" s="927"/>
      <c r="C24" s="927"/>
      <c r="D24" s="927"/>
      <c r="E24" s="928"/>
      <c r="F24" s="924"/>
      <c r="G24" s="925"/>
      <c r="H24" s="925"/>
      <c r="I24" s="925"/>
      <c r="J24" s="925"/>
      <c r="K24" s="925"/>
      <c r="L24" s="925"/>
      <c r="M24" s="925"/>
      <c r="N24" s="925"/>
      <c r="O24" s="925"/>
      <c r="P24" s="159"/>
    </row>
    <row r="25" spans="1:16" ht="21" customHeight="1">
      <c r="A25" s="113"/>
      <c r="B25" s="113"/>
      <c r="C25" s="113"/>
      <c r="D25" s="113"/>
      <c r="E25" s="113"/>
      <c r="F25" s="113"/>
      <c r="G25" s="113"/>
      <c r="H25" s="113"/>
      <c r="I25" s="113"/>
      <c r="J25" s="113"/>
      <c r="K25" s="113"/>
      <c r="L25" s="113"/>
      <c r="M25" s="113"/>
      <c r="N25" s="113"/>
      <c r="O25" s="113"/>
      <c r="P25" s="113"/>
    </row>
    <row r="26" spans="1:16">
      <c r="A26" s="113" t="s">
        <v>1099</v>
      </c>
      <c r="B26" s="113"/>
      <c r="C26" s="113"/>
      <c r="D26" s="113"/>
      <c r="E26" s="113"/>
      <c r="F26" s="113"/>
      <c r="G26" s="113"/>
      <c r="H26" s="113"/>
      <c r="I26" s="113"/>
      <c r="J26" s="113"/>
      <c r="K26" s="113"/>
      <c r="L26" s="113"/>
      <c r="M26" s="113"/>
      <c r="N26" s="113"/>
      <c r="O26" s="113"/>
      <c r="P26" s="113"/>
    </row>
    <row r="27" spans="1:16">
      <c r="A27" s="113" t="s">
        <v>1100</v>
      </c>
      <c r="B27" s="113"/>
    </row>
    <row r="28" spans="1:16">
      <c r="A28" s="113"/>
      <c r="B28" s="113"/>
    </row>
    <row r="29" spans="1:16">
      <c r="A29" s="113" t="s">
        <v>1101</v>
      </c>
      <c r="B29" s="113"/>
    </row>
    <row r="30" spans="1:16">
      <c r="A30" s="113" t="s">
        <v>950</v>
      </c>
      <c r="B30" s="113"/>
    </row>
    <row r="31" spans="1:16">
      <c r="A31" s="113"/>
      <c r="B31" s="113"/>
    </row>
    <row r="32" spans="1:16">
      <c r="A32" s="113" t="s">
        <v>1102</v>
      </c>
      <c r="B32" s="113"/>
    </row>
    <row r="33" spans="1:5">
      <c r="A33" s="113" t="s">
        <v>250</v>
      </c>
      <c r="B33" s="113"/>
    </row>
    <row r="34" spans="1:5">
      <c r="A34" s="113"/>
      <c r="B34" s="113"/>
    </row>
    <row r="35" spans="1:5">
      <c r="A35" s="113" t="s">
        <v>1103</v>
      </c>
      <c r="B35" s="113"/>
    </row>
    <row r="36" spans="1:5">
      <c r="A36" s="113" t="s">
        <v>1104</v>
      </c>
      <c r="B36" s="113"/>
    </row>
    <row r="37" spans="1:5" ht="6.75" customHeight="1">
      <c r="A37" s="113"/>
      <c r="B37" s="113"/>
    </row>
    <row r="38" spans="1:5">
      <c r="A38" s="113" t="s">
        <v>612</v>
      </c>
      <c r="B38" s="113"/>
      <c r="E38" s="192" t="s">
        <v>1231</v>
      </c>
    </row>
    <row r="39" spans="1:5">
      <c r="A39" s="113" t="s">
        <v>83</v>
      </c>
      <c r="B39" s="113"/>
      <c r="E39" s="192" t="s">
        <v>1255</v>
      </c>
    </row>
    <row r="41" spans="1:5">
      <c r="C41" s="184"/>
    </row>
  </sheetData>
  <mergeCells count="14">
    <mergeCell ref="F24:O24"/>
    <mergeCell ref="A24:E24"/>
    <mergeCell ref="A22:E22"/>
    <mergeCell ref="A23:E23"/>
    <mergeCell ref="A20:E20"/>
    <mergeCell ref="A21:E21"/>
    <mergeCell ref="F19:O21"/>
    <mergeCell ref="F23:O23"/>
    <mergeCell ref="F22:O22"/>
    <mergeCell ref="K12:M12"/>
    <mergeCell ref="B9:F9"/>
    <mergeCell ref="A3:P3"/>
    <mergeCell ref="A17:P17"/>
    <mergeCell ref="A19:E19"/>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T50"/>
  <sheetViews>
    <sheetView showZeros="0" view="pageBreakPreview" zoomScaleNormal="100" zoomScaleSheetLayoutView="100" workbookViewId="0">
      <selection activeCell="J39" sqref="J39:K39"/>
    </sheetView>
  </sheetViews>
  <sheetFormatPr defaultColWidth="5.90625" defaultRowHeight="14"/>
  <cols>
    <col min="1" max="1" width="2.6328125" style="90" customWidth="1"/>
    <col min="2" max="2" width="5.90625" style="90" customWidth="1"/>
    <col min="3" max="3" width="3.453125" style="90" customWidth="1"/>
    <col min="4" max="4" width="5.90625" style="90" customWidth="1"/>
    <col min="5" max="5" width="3.453125" style="90" customWidth="1"/>
    <col min="6" max="6" width="5.90625" style="90" customWidth="1"/>
    <col min="7" max="7" width="3.453125" style="90" customWidth="1"/>
    <col min="8" max="8" width="5.90625" style="90" customWidth="1"/>
    <col min="9" max="9" width="3.453125" style="90" customWidth="1"/>
    <col min="10" max="10" width="5.90625" style="90" customWidth="1"/>
    <col min="11" max="11" width="3.453125" style="90" customWidth="1"/>
    <col min="12" max="12" width="5.90625" style="90" customWidth="1"/>
    <col min="13" max="13" width="3.453125" style="90" customWidth="1"/>
    <col min="14" max="14" width="5.90625" style="90" customWidth="1"/>
    <col min="15" max="15" width="3.453125" style="90" customWidth="1"/>
    <col min="16" max="16" width="5.90625" style="90" customWidth="1"/>
    <col min="17" max="17" width="3.453125" style="90" customWidth="1"/>
    <col min="18" max="18" width="5.90625" style="90"/>
    <col min="19" max="19" width="3.453125" style="90" customWidth="1"/>
    <col min="20" max="20" width="3.26953125" style="90" bestFit="1" customWidth="1"/>
    <col min="21" max="21" width="3.453125" style="90" customWidth="1"/>
    <col min="22" max="22" width="5.90625" style="90"/>
    <col min="23" max="23" width="3.453125" style="90" customWidth="1"/>
    <col min="24" max="24" width="5.90625" style="90"/>
    <col min="25" max="25" width="3.453125" style="90" customWidth="1"/>
    <col min="26" max="26" width="5.90625" style="90"/>
    <col min="27" max="27" width="3.453125" style="90" customWidth="1"/>
    <col min="28" max="16384" width="5.90625" style="90"/>
  </cols>
  <sheetData>
    <row r="1" spans="1:20">
      <c r="T1" s="97" t="s">
        <v>467</v>
      </c>
    </row>
    <row r="2" spans="1:20" ht="28">
      <c r="A2" s="539" t="s">
        <v>16</v>
      </c>
      <c r="B2" s="539"/>
      <c r="C2" s="539"/>
      <c r="D2" s="539"/>
      <c r="E2" s="539"/>
      <c r="F2" s="539"/>
      <c r="G2" s="539"/>
      <c r="H2" s="539"/>
      <c r="I2" s="539"/>
      <c r="J2" s="539"/>
      <c r="K2" s="539"/>
      <c r="L2" s="539"/>
      <c r="M2" s="539"/>
      <c r="N2" s="539"/>
      <c r="O2" s="539"/>
      <c r="P2" s="539"/>
      <c r="Q2" s="539"/>
      <c r="R2" s="539"/>
      <c r="S2" s="539"/>
      <c r="T2" s="539"/>
    </row>
    <row r="3" spans="1:20" ht="21" customHeight="1">
      <c r="A3" s="477" t="s">
        <v>613</v>
      </c>
      <c r="B3" s="477"/>
      <c r="C3" s="477"/>
      <c r="D3" s="477"/>
      <c r="E3" s="477"/>
      <c r="F3" s="477"/>
      <c r="G3" s="477"/>
      <c r="H3" s="477"/>
      <c r="I3" s="477"/>
      <c r="J3" s="477"/>
      <c r="K3" s="477"/>
      <c r="L3" s="477"/>
      <c r="M3" s="477"/>
      <c r="N3" s="477"/>
      <c r="O3" s="477"/>
      <c r="P3" s="477"/>
      <c r="Q3" s="477"/>
      <c r="R3" s="477"/>
      <c r="S3" s="477"/>
      <c r="T3" s="477"/>
    </row>
    <row r="4" spans="1:20" ht="21" customHeight="1">
      <c r="M4" s="261"/>
      <c r="N4" s="971" t="s">
        <v>986</v>
      </c>
      <c r="O4" s="972"/>
      <c r="P4" s="972"/>
      <c r="Q4" s="972"/>
      <c r="R4" s="972"/>
      <c r="S4" s="302"/>
      <c r="T4" s="302"/>
    </row>
    <row r="5" spans="1:20">
      <c r="M5" s="141"/>
    </row>
    <row r="6" spans="1:20">
      <c r="A6" s="90" t="s">
        <v>18</v>
      </c>
      <c r="C6" s="141"/>
      <c r="D6" s="141"/>
      <c r="E6" s="141"/>
    </row>
    <row r="7" spans="1:20">
      <c r="C7" s="141"/>
      <c r="D7" s="141"/>
      <c r="E7" s="141"/>
    </row>
    <row r="8" spans="1:20" ht="21" customHeight="1">
      <c r="C8" s="141"/>
      <c r="D8" s="141"/>
      <c r="E8" s="141"/>
      <c r="F8" s="530" t="s">
        <v>227</v>
      </c>
      <c r="G8" s="530"/>
      <c r="H8" s="530"/>
      <c r="I8" s="530"/>
      <c r="J8" s="530"/>
      <c r="K8" s="716"/>
      <c r="L8" s="716"/>
      <c r="M8" s="716"/>
      <c r="N8" s="716"/>
      <c r="O8" s="716"/>
      <c r="P8" s="716"/>
      <c r="Q8" s="716"/>
      <c r="R8" s="716"/>
    </row>
    <row r="9" spans="1:20" ht="21" customHeight="1">
      <c r="C9" s="141"/>
      <c r="D9" s="141"/>
      <c r="E9" s="141"/>
      <c r="F9" s="530" t="s">
        <v>228</v>
      </c>
      <c r="G9" s="530"/>
      <c r="H9" s="530"/>
      <c r="I9" s="530"/>
      <c r="J9" s="530"/>
      <c r="K9" s="716"/>
      <c r="L9" s="716"/>
      <c r="M9" s="716"/>
      <c r="N9" s="716"/>
      <c r="O9" s="716"/>
      <c r="P9" s="716"/>
      <c r="Q9" s="716"/>
      <c r="R9" s="716"/>
    </row>
    <row r="10" spans="1:20" ht="21" customHeight="1">
      <c r="C10" s="141"/>
      <c r="D10" s="141"/>
      <c r="E10" s="141"/>
      <c r="F10" s="530" t="s">
        <v>229</v>
      </c>
      <c r="G10" s="530"/>
      <c r="H10" s="530"/>
      <c r="I10" s="530"/>
      <c r="J10" s="530"/>
      <c r="K10" s="716"/>
      <c r="L10" s="716"/>
      <c r="M10" s="716"/>
      <c r="N10" s="716"/>
      <c r="O10" s="716"/>
      <c r="P10" s="716"/>
      <c r="Q10" s="716"/>
      <c r="R10" s="716"/>
      <c r="S10" s="477"/>
      <c r="T10" s="544"/>
    </row>
    <row r="11" spans="1:20" ht="21" customHeight="1">
      <c r="C11" s="141"/>
      <c r="D11" s="141"/>
      <c r="E11" s="141"/>
      <c r="F11" s="530" t="s">
        <v>19</v>
      </c>
      <c r="G11" s="530"/>
      <c r="H11" s="530"/>
      <c r="I11" s="530"/>
      <c r="J11" s="530"/>
      <c r="K11" s="943"/>
      <c r="L11" s="943"/>
      <c r="M11" s="943"/>
      <c r="N11" s="943"/>
      <c r="O11" s="943"/>
      <c r="P11" s="943"/>
      <c r="Q11" s="943"/>
      <c r="R11" s="943"/>
    </row>
    <row r="12" spans="1:20">
      <c r="C12" s="141"/>
      <c r="D12" s="141"/>
      <c r="E12" s="141"/>
    </row>
    <row r="13" spans="1:20">
      <c r="A13" s="192" t="s">
        <v>649</v>
      </c>
      <c r="B13" s="192"/>
      <c r="C13" s="141"/>
      <c r="D13" s="141"/>
      <c r="E13" s="141"/>
    </row>
    <row r="14" spans="1:20">
      <c r="C14" s="141"/>
      <c r="D14" s="141"/>
      <c r="E14" s="141"/>
    </row>
    <row r="15" spans="1:20">
      <c r="A15" s="544" t="s">
        <v>454</v>
      </c>
      <c r="B15" s="544"/>
      <c r="C15" s="544"/>
      <c r="D15" s="544"/>
      <c r="E15" s="544"/>
      <c r="F15" s="544"/>
      <c r="G15" s="544"/>
      <c r="H15" s="544"/>
      <c r="I15" s="544"/>
      <c r="J15" s="544"/>
      <c r="K15" s="544"/>
      <c r="L15" s="544"/>
      <c r="M15" s="544"/>
      <c r="N15" s="544"/>
      <c r="O15" s="544"/>
      <c r="P15" s="544"/>
    </row>
    <row r="16" spans="1:20" ht="9" customHeight="1">
      <c r="C16" s="141"/>
      <c r="D16" s="141"/>
      <c r="E16" s="141"/>
    </row>
    <row r="17" spans="1:20" ht="21" customHeight="1">
      <c r="A17" s="90" t="s">
        <v>20</v>
      </c>
      <c r="C17" s="141"/>
      <c r="D17" s="141"/>
      <c r="E17" s="944">
        <f>R39</f>
        <v>0</v>
      </c>
      <c r="F17" s="944"/>
      <c r="G17" s="944"/>
      <c r="H17" s="944"/>
      <c r="I17" s="944"/>
      <c r="J17" s="104" t="s">
        <v>2</v>
      </c>
    </row>
    <row r="18" spans="1:20" ht="9" customHeight="1">
      <c r="C18" s="141"/>
      <c r="D18" s="141"/>
      <c r="E18" s="141"/>
    </row>
    <row r="19" spans="1:20" ht="21" customHeight="1">
      <c r="A19" s="90" t="s">
        <v>21</v>
      </c>
      <c r="C19" s="141"/>
      <c r="D19" s="141"/>
      <c r="E19" s="141"/>
    </row>
    <row r="20" spans="1:20" ht="21" customHeight="1">
      <c r="A20" s="192" t="s">
        <v>614</v>
      </c>
      <c r="B20" s="192"/>
      <c r="C20" s="141"/>
      <c r="D20" s="141"/>
      <c r="E20" s="141"/>
    </row>
    <row r="21" spans="1:20" ht="9" customHeight="1"/>
    <row r="22" spans="1:20" ht="21" customHeight="1">
      <c r="A22" s="150" t="s">
        <v>327</v>
      </c>
      <c r="B22" s="184" t="str">
        <f>入力シート!C1</f>
        <v>令和8年2月8日執行衆議院小選挙区選出議員選挙</v>
      </c>
      <c r="M22" s="184" t="str">
        <f>入力シート!C2</f>
        <v>青森県第１区</v>
      </c>
    </row>
    <row r="23" spans="1:20" ht="9" customHeight="1"/>
    <row r="24" spans="1:20" ht="21" customHeight="1">
      <c r="A24" s="90" t="s">
        <v>23</v>
      </c>
      <c r="F24" s="945">
        <f>入力シート!C18</f>
        <v>0</v>
      </c>
      <c r="G24" s="945"/>
      <c r="H24" s="945"/>
      <c r="J24" s="647">
        <f>入力シート!C20</f>
        <v>0</v>
      </c>
      <c r="K24" s="647"/>
      <c r="L24" s="647"/>
    </row>
    <row r="25" spans="1:20" ht="9" customHeight="1">
      <c r="G25" s="100"/>
    </row>
    <row r="26" spans="1:20">
      <c r="A26" s="90" t="s">
        <v>219</v>
      </c>
      <c r="F26" s="151"/>
      <c r="G26" s="100"/>
      <c r="J26" s="151"/>
    </row>
    <row r="27" spans="1:20" ht="24" customHeight="1">
      <c r="B27" s="555" t="s">
        <v>220</v>
      </c>
      <c r="C27" s="556"/>
      <c r="D27" s="556"/>
      <c r="E27" s="557"/>
      <c r="F27" s="940"/>
      <c r="G27" s="941"/>
      <c r="H27" s="941"/>
      <c r="I27" s="941"/>
      <c r="J27" s="941"/>
      <c r="K27" s="942"/>
      <c r="L27" s="555" t="s">
        <v>224</v>
      </c>
      <c r="M27" s="556"/>
      <c r="N27" s="556"/>
      <c r="O27" s="973"/>
      <c r="P27" s="974"/>
      <c r="Q27" s="974"/>
      <c r="R27" s="974"/>
      <c r="S27" s="974"/>
      <c r="T27" s="975"/>
    </row>
    <row r="28" spans="1:20" ht="24" customHeight="1">
      <c r="B28" s="555" t="s">
        <v>221</v>
      </c>
      <c r="C28" s="556"/>
      <c r="D28" s="556"/>
      <c r="E28" s="557"/>
      <c r="F28" s="946"/>
      <c r="G28" s="947"/>
      <c r="H28" s="947"/>
      <c r="I28" s="947"/>
      <c r="J28" s="947"/>
      <c r="K28" s="948"/>
      <c r="L28" s="555" t="s">
        <v>225</v>
      </c>
      <c r="M28" s="556"/>
      <c r="N28" s="556"/>
      <c r="O28" s="973"/>
      <c r="P28" s="974"/>
      <c r="Q28" s="974"/>
      <c r="R28" s="974"/>
      <c r="S28" s="974"/>
      <c r="T28" s="975"/>
    </row>
    <row r="29" spans="1:20" ht="24" customHeight="1">
      <c r="B29" s="555" t="s">
        <v>222</v>
      </c>
      <c r="C29" s="556"/>
      <c r="D29" s="556"/>
      <c r="E29" s="557"/>
      <c r="F29" s="940"/>
      <c r="G29" s="941"/>
      <c r="H29" s="941"/>
      <c r="I29" s="941"/>
      <c r="J29" s="941"/>
      <c r="K29" s="942"/>
      <c r="L29" s="555" t="s">
        <v>226</v>
      </c>
      <c r="M29" s="556"/>
      <c r="N29" s="556"/>
      <c r="O29" s="973"/>
      <c r="P29" s="974"/>
      <c r="Q29" s="974"/>
      <c r="R29" s="974"/>
      <c r="S29" s="974"/>
      <c r="T29" s="975"/>
    </row>
    <row r="30" spans="1:20" ht="24" customHeight="1">
      <c r="B30" s="968" t="s">
        <v>174</v>
      </c>
      <c r="C30" s="969"/>
      <c r="D30" s="969"/>
      <c r="E30" s="970"/>
      <c r="F30" s="961"/>
      <c r="G30" s="962"/>
      <c r="H30" s="962"/>
      <c r="I30" s="962"/>
      <c r="J30" s="962"/>
      <c r="K30" s="962"/>
      <c r="L30" s="962"/>
      <c r="M30" s="962"/>
      <c r="N30" s="962"/>
      <c r="O30" s="962"/>
      <c r="P30" s="962"/>
      <c r="Q30" s="962"/>
      <c r="R30" s="962"/>
      <c r="S30" s="962"/>
      <c r="T30" s="963"/>
    </row>
    <row r="31" spans="1:20" ht="24" customHeight="1">
      <c r="B31" s="775" t="s">
        <v>223</v>
      </c>
      <c r="C31" s="776"/>
      <c r="D31" s="776"/>
      <c r="E31" s="777"/>
      <c r="F31" s="964"/>
      <c r="G31" s="965"/>
      <c r="H31" s="965"/>
      <c r="I31" s="965"/>
      <c r="J31" s="965"/>
      <c r="K31" s="965"/>
      <c r="L31" s="965"/>
      <c r="M31" s="965"/>
      <c r="N31" s="965"/>
      <c r="O31" s="965"/>
      <c r="P31" s="965"/>
      <c r="Q31" s="965"/>
      <c r="R31" s="965"/>
      <c r="S31" s="965"/>
      <c r="T31" s="966"/>
    </row>
    <row r="32" spans="1:20" ht="9" customHeight="1">
      <c r="F32" s="151"/>
      <c r="G32" s="100"/>
    </row>
    <row r="33" spans="1:20" ht="21" customHeight="1">
      <c r="B33" s="192" t="s">
        <v>615</v>
      </c>
      <c r="F33" s="151"/>
      <c r="G33" s="100"/>
    </row>
    <row r="34" spans="1:20" ht="33" customHeight="1">
      <c r="B34" s="967" t="s">
        <v>81</v>
      </c>
      <c r="C34" s="967"/>
      <c r="D34" s="967"/>
      <c r="E34" s="967"/>
      <c r="F34" s="967"/>
      <c r="G34" s="967"/>
      <c r="H34" s="967" t="s">
        <v>93</v>
      </c>
      <c r="I34" s="967"/>
      <c r="J34" s="967"/>
      <c r="K34" s="967"/>
      <c r="L34" s="967"/>
      <c r="M34" s="967"/>
      <c r="N34" s="967" t="s">
        <v>94</v>
      </c>
      <c r="O34" s="967"/>
      <c r="P34" s="967"/>
      <c r="Q34" s="967"/>
      <c r="R34" s="967"/>
      <c r="S34" s="967"/>
      <c r="T34" s="260" t="s">
        <v>534</v>
      </c>
    </row>
    <row r="35" spans="1:20">
      <c r="B35" s="752" t="s">
        <v>85</v>
      </c>
      <c r="C35" s="753"/>
      <c r="D35" s="752" t="s">
        <v>86</v>
      </c>
      <c r="E35" s="754"/>
      <c r="F35" s="753" t="s">
        <v>87</v>
      </c>
      <c r="G35" s="754"/>
      <c r="H35" s="752" t="s">
        <v>85</v>
      </c>
      <c r="I35" s="753"/>
      <c r="J35" s="752" t="s">
        <v>86</v>
      </c>
      <c r="K35" s="754"/>
      <c r="L35" s="753" t="s">
        <v>87</v>
      </c>
      <c r="M35" s="754"/>
      <c r="N35" s="752" t="s">
        <v>85</v>
      </c>
      <c r="O35" s="753"/>
      <c r="P35" s="752" t="s">
        <v>86</v>
      </c>
      <c r="Q35" s="754"/>
      <c r="R35" s="753" t="s">
        <v>87</v>
      </c>
      <c r="S35" s="754"/>
      <c r="T35" s="688"/>
    </row>
    <row r="36" spans="1:20">
      <c r="B36" s="161" t="s">
        <v>88</v>
      </c>
      <c r="C36" s="162"/>
      <c r="D36" s="161" t="s">
        <v>89</v>
      </c>
      <c r="E36" s="163"/>
      <c r="F36" s="105" t="s">
        <v>90</v>
      </c>
      <c r="G36" s="163"/>
      <c r="H36" s="161" t="s">
        <v>97</v>
      </c>
      <c r="I36" s="162"/>
      <c r="J36" s="161" t="s">
        <v>98</v>
      </c>
      <c r="K36" s="163"/>
      <c r="L36" s="105" t="s">
        <v>99</v>
      </c>
      <c r="M36" s="163"/>
      <c r="N36" s="161" t="s">
        <v>101</v>
      </c>
      <c r="O36" s="162"/>
      <c r="P36" s="161" t="s">
        <v>95</v>
      </c>
      <c r="Q36" s="163"/>
      <c r="R36" s="105" t="s">
        <v>102</v>
      </c>
      <c r="S36" s="163"/>
      <c r="T36" s="689"/>
    </row>
    <row r="37" spans="1:20">
      <c r="B37" s="164"/>
      <c r="C37" s="165"/>
      <c r="D37" s="164"/>
      <c r="E37" s="166"/>
      <c r="F37" s="165" t="s">
        <v>91</v>
      </c>
      <c r="G37" s="167"/>
      <c r="H37" s="164"/>
      <c r="I37" s="165"/>
      <c r="J37" s="164"/>
      <c r="K37" s="166"/>
      <c r="L37" s="165" t="s">
        <v>100</v>
      </c>
      <c r="M37" s="167"/>
      <c r="N37" s="164"/>
      <c r="O37" s="165"/>
      <c r="P37" s="164"/>
      <c r="Q37" s="166"/>
      <c r="R37" s="165" t="s">
        <v>96</v>
      </c>
      <c r="S37" s="167"/>
      <c r="T37" s="689"/>
    </row>
    <row r="38" spans="1:20">
      <c r="B38" s="143"/>
      <c r="C38" s="169" t="s">
        <v>2</v>
      </c>
      <c r="D38" s="168"/>
      <c r="E38" s="168" t="s">
        <v>75</v>
      </c>
      <c r="F38" s="170"/>
      <c r="G38" s="169" t="s">
        <v>2</v>
      </c>
      <c r="H38" s="168"/>
      <c r="I38" s="168" t="s">
        <v>2</v>
      </c>
      <c r="J38" s="170"/>
      <c r="K38" s="169" t="s">
        <v>75</v>
      </c>
      <c r="L38" s="168"/>
      <c r="M38" s="168" t="s">
        <v>2</v>
      </c>
      <c r="N38" s="170"/>
      <c r="O38" s="169" t="s">
        <v>2</v>
      </c>
      <c r="P38" s="168"/>
      <c r="Q38" s="168" t="s">
        <v>75</v>
      </c>
      <c r="R38" s="170"/>
      <c r="S38" s="169" t="s">
        <v>2</v>
      </c>
      <c r="T38" s="689"/>
    </row>
    <row r="39" spans="1:20" ht="21" customHeight="1">
      <c r="B39" s="949"/>
      <c r="C39" s="950"/>
      <c r="D39" s="951"/>
      <c r="E39" s="952"/>
      <c r="F39" s="953">
        <f>B39*D39</f>
        <v>0</v>
      </c>
      <c r="G39" s="954"/>
      <c r="H39" s="955">
        <v>8.6199999999999992</v>
      </c>
      <c r="I39" s="956"/>
      <c r="J39" s="957">
        <f>IF(D39&gt;=35000,35000,D39)</f>
        <v>0</v>
      </c>
      <c r="K39" s="958"/>
      <c r="L39" s="953">
        <f>H39*J39</f>
        <v>0</v>
      </c>
      <c r="M39" s="954"/>
      <c r="N39" s="953">
        <f>IF(B39&gt;H39,(H39),(B39))</f>
        <v>0</v>
      </c>
      <c r="O39" s="954"/>
      <c r="P39" s="959">
        <f>IF(D39&gt;J39,(J39),(D39))</f>
        <v>0</v>
      </c>
      <c r="Q39" s="960"/>
      <c r="R39" s="953">
        <f>N39*P39</f>
        <v>0</v>
      </c>
      <c r="S39" s="954"/>
      <c r="T39" s="690"/>
    </row>
    <row r="40" spans="1:20" ht="14.25" customHeight="1">
      <c r="B40" s="255"/>
      <c r="C40" s="255"/>
      <c r="D40" s="258"/>
      <c r="E40" s="258"/>
      <c r="F40" s="255"/>
      <c r="G40" s="255"/>
      <c r="H40" s="256"/>
      <c r="I40" s="256"/>
      <c r="J40" s="257"/>
      <c r="K40" s="257"/>
      <c r="L40" s="255"/>
      <c r="M40" s="255"/>
      <c r="N40" s="255"/>
      <c r="O40" s="255"/>
      <c r="P40" s="258"/>
      <c r="Q40" s="258"/>
      <c r="R40" s="255"/>
      <c r="S40" s="255"/>
    </row>
    <row r="41" spans="1:20" ht="14.25" customHeight="1">
      <c r="A41" s="113" t="s">
        <v>1105</v>
      </c>
      <c r="B41" s="254"/>
      <c r="C41" s="265"/>
      <c r="D41" s="266"/>
      <c r="E41" s="266"/>
      <c r="F41" s="265"/>
      <c r="G41" s="265"/>
      <c r="H41" s="265"/>
      <c r="I41" s="265"/>
      <c r="J41" s="267"/>
      <c r="K41" s="267"/>
      <c r="L41" s="265"/>
      <c r="M41" s="265"/>
      <c r="N41" s="265"/>
      <c r="O41" s="265"/>
      <c r="P41" s="266"/>
      <c r="Q41" s="266"/>
      <c r="R41" s="265"/>
      <c r="S41" s="265"/>
      <c r="T41" s="192"/>
    </row>
    <row r="42" spans="1:20" ht="14.25" customHeight="1">
      <c r="A42" s="113" t="s">
        <v>1106</v>
      </c>
      <c r="B42" s="113"/>
      <c r="C42" s="192"/>
      <c r="D42" s="192"/>
      <c r="E42" s="192"/>
      <c r="F42" s="192"/>
      <c r="G42" s="192"/>
      <c r="H42" s="192"/>
      <c r="I42" s="192"/>
      <c r="J42" s="192"/>
      <c r="K42" s="192"/>
      <c r="L42" s="192"/>
      <c r="M42" s="192"/>
      <c r="N42" s="192"/>
      <c r="O42" s="192"/>
      <c r="P42" s="192"/>
      <c r="Q42" s="192"/>
      <c r="R42" s="192"/>
      <c r="S42" s="192"/>
      <c r="T42" s="192"/>
    </row>
    <row r="43" spans="1:20" ht="14.25" customHeight="1">
      <c r="A43" s="113" t="s">
        <v>616</v>
      </c>
      <c r="B43" s="113"/>
      <c r="C43" s="192"/>
      <c r="D43" s="192"/>
      <c r="E43" s="192"/>
      <c r="F43" s="192"/>
      <c r="G43" s="184"/>
      <c r="H43" s="192"/>
      <c r="I43" s="192"/>
      <c r="J43" s="192"/>
      <c r="K43" s="192"/>
      <c r="L43" s="192"/>
      <c r="M43" s="192"/>
      <c r="N43" s="192"/>
      <c r="O43" s="192"/>
      <c r="P43" s="192"/>
      <c r="Q43" s="192"/>
      <c r="R43" s="192"/>
      <c r="S43" s="192"/>
      <c r="T43" s="192"/>
    </row>
    <row r="44" spans="1:20" ht="14.25" customHeight="1">
      <c r="A44" s="113" t="s">
        <v>617</v>
      </c>
      <c r="B44" s="113"/>
      <c r="C44" s="194"/>
      <c r="D44" s="194"/>
      <c r="E44" s="194"/>
      <c r="F44" s="194"/>
      <c r="G44" s="194"/>
      <c r="H44" s="194"/>
      <c r="I44" s="194"/>
      <c r="J44" s="194"/>
      <c r="K44" s="194"/>
      <c r="L44" s="194"/>
      <c r="M44" s="194"/>
      <c r="N44" s="194"/>
      <c r="O44" s="194"/>
      <c r="P44" s="194"/>
      <c r="Q44" s="192"/>
      <c r="R44" s="192"/>
      <c r="S44" s="192"/>
      <c r="T44" s="192"/>
    </row>
    <row r="45" spans="1:20">
      <c r="A45" s="113" t="s">
        <v>618</v>
      </c>
      <c r="B45" s="113"/>
      <c r="C45" s="192"/>
      <c r="D45" s="192"/>
      <c r="E45" s="192"/>
      <c r="F45" s="192"/>
      <c r="G45" s="192"/>
      <c r="H45" s="192"/>
      <c r="I45" s="192"/>
      <c r="J45" s="192"/>
      <c r="K45" s="192"/>
      <c r="L45" s="192"/>
      <c r="M45" s="192"/>
      <c r="N45" s="192"/>
      <c r="O45" s="192"/>
      <c r="P45" s="192"/>
      <c r="Q45" s="192"/>
      <c r="R45" s="192"/>
      <c r="S45" s="192"/>
      <c r="T45" s="192"/>
    </row>
    <row r="46" spans="1:20">
      <c r="A46" s="113" t="s">
        <v>619</v>
      </c>
      <c r="B46" s="113"/>
      <c r="C46" s="192"/>
      <c r="D46" s="192"/>
      <c r="E46" s="192"/>
      <c r="F46" s="192"/>
      <c r="G46" s="192"/>
      <c r="H46" s="192"/>
      <c r="I46" s="192"/>
      <c r="J46" s="192"/>
      <c r="K46" s="192"/>
      <c r="L46" s="192"/>
      <c r="M46" s="192"/>
      <c r="N46" s="192"/>
      <c r="O46" s="192"/>
      <c r="P46" s="192"/>
      <c r="Q46" s="192"/>
      <c r="R46" s="192"/>
      <c r="S46" s="192"/>
      <c r="T46" s="192"/>
    </row>
    <row r="47" spans="1:20">
      <c r="A47" s="113" t="s">
        <v>1213</v>
      </c>
      <c r="B47" s="113"/>
    </row>
    <row r="48" spans="1:20">
      <c r="A48" s="113" t="s">
        <v>1214</v>
      </c>
      <c r="B48" s="113"/>
    </row>
    <row r="49" spans="1:2">
      <c r="A49" s="113" t="s">
        <v>1215</v>
      </c>
      <c r="B49" s="113"/>
    </row>
    <row r="50" spans="1:2">
      <c r="A50" s="113" t="s">
        <v>1216</v>
      </c>
      <c r="B50" s="113"/>
    </row>
  </sheetData>
  <mergeCells count="52">
    <mergeCell ref="A2:T2"/>
    <mergeCell ref="A3:T3"/>
    <mergeCell ref="S10:T10"/>
    <mergeCell ref="B31:E31"/>
    <mergeCell ref="B30:E30"/>
    <mergeCell ref="B29:E29"/>
    <mergeCell ref="N4:R4"/>
    <mergeCell ref="O27:T27"/>
    <mergeCell ref="O28:T28"/>
    <mergeCell ref="O29:T29"/>
    <mergeCell ref="L39:M39"/>
    <mergeCell ref="R39:S39"/>
    <mergeCell ref="T35:T39"/>
    <mergeCell ref="L27:N27"/>
    <mergeCell ref="L28:N28"/>
    <mergeCell ref="L29:N29"/>
    <mergeCell ref="P35:Q35"/>
    <mergeCell ref="R35:S35"/>
    <mergeCell ref="N39:O39"/>
    <mergeCell ref="P39:Q39"/>
    <mergeCell ref="F30:T30"/>
    <mergeCell ref="F31:T31"/>
    <mergeCell ref="B34:G34"/>
    <mergeCell ref="H34:M34"/>
    <mergeCell ref="N34:S34"/>
    <mergeCell ref="B35:C35"/>
    <mergeCell ref="B39:C39"/>
    <mergeCell ref="D39:E39"/>
    <mergeCell ref="F39:G39"/>
    <mergeCell ref="H39:I39"/>
    <mergeCell ref="J39:K39"/>
    <mergeCell ref="D35:E35"/>
    <mergeCell ref="F35:G35"/>
    <mergeCell ref="H35:I35"/>
    <mergeCell ref="J35:K35"/>
    <mergeCell ref="L35:M35"/>
    <mergeCell ref="N35:O35"/>
    <mergeCell ref="B28:E28"/>
    <mergeCell ref="B27:E27"/>
    <mergeCell ref="F27:K27"/>
    <mergeCell ref="K8:R10"/>
    <mergeCell ref="K11:R11"/>
    <mergeCell ref="F8:J8"/>
    <mergeCell ref="F9:J9"/>
    <mergeCell ref="F10:J10"/>
    <mergeCell ref="A15:P15"/>
    <mergeCell ref="F11:J11"/>
    <mergeCell ref="E17:I17"/>
    <mergeCell ref="F24:H24"/>
    <mergeCell ref="J24:L24"/>
    <mergeCell ref="F29:K29"/>
    <mergeCell ref="F28:K28"/>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9"/>
  <sheetViews>
    <sheetView showZeros="0" view="pageBreakPreview" topLeftCell="A13" zoomScale="80" zoomScaleNormal="100" zoomScaleSheetLayoutView="80" workbookViewId="0">
      <selection activeCell="L25" sqref="L25"/>
    </sheetView>
  </sheetViews>
  <sheetFormatPr defaultColWidth="5.90625" defaultRowHeight="14"/>
  <cols>
    <col min="1" max="1" width="5.90625" style="192" customWidth="1"/>
    <col min="2" max="16384" width="5.90625" style="192"/>
  </cols>
  <sheetData>
    <row r="1" spans="1:14" ht="14.5" thickBot="1">
      <c r="N1" s="193" t="s">
        <v>544</v>
      </c>
    </row>
    <row r="2" spans="1:14" ht="14.5" thickBot="1">
      <c r="A2" s="312" t="s">
        <v>361</v>
      </c>
      <c r="B2" s="234"/>
      <c r="C2" s="235"/>
      <c r="E2" s="497" t="s">
        <v>364</v>
      </c>
      <c r="F2" s="499"/>
      <c r="G2" s="497" t="s">
        <v>365</v>
      </c>
      <c r="H2" s="498"/>
      <c r="I2" s="498"/>
      <c r="J2" s="498"/>
      <c r="K2" s="498"/>
      <c r="L2" s="498"/>
      <c r="M2" s="498"/>
      <c r="N2" s="499"/>
    </row>
    <row r="3" spans="1:14">
      <c r="A3" s="313" t="s">
        <v>362</v>
      </c>
      <c r="C3" s="236"/>
      <c r="E3" s="314"/>
      <c r="F3" s="236"/>
      <c r="N3" s="236"/>
    </row>
    <row r="4" spans="1:14" ht="14.5" thickBot="1">
      <c r="A4" s="315" t="s">
        <v>363</v>
      </c>
      <c r="B4" s="237"/>
      <c r="C4" s="238"/>
      <c r="E4" s="314"/>
      <c r="F4" s="236"/>
      <c r="N4" s="236"/>
    </row>
    <row r="5" spans="1:14">
      <c r="E5" s="314"/>
      <c r="F5" s="236"/>
      <c r="N5" s="236"/>
    </row>
    <row r="6" spans="1:14" ht="14.5" thickBot="1">
      <c r="A6" s="500">
        <f>入力シート!C4</f>
        <v>46049</v>
      </c>
      <c r="B6" s="500"/>
      <c r="C6" s="500"/>
      <c r="E6" s="316"/>
      <c r="F6" s="238"/>
      <c r="G6" s="237"/>
      <c r="H6" s="237"/>
      <c r="I6" s="237"/>
      <c r="J6" s="237"/>
      <c r="K6" s="237"/>
      <c r="L6" s="237"/>
      <c r="M6" s="237"/>
      <c r="N6" s="238"/>
    </row>
    <row r="7" spans="1:14">
      <c r="A7" s="151" t="s">
        <v>353</v>
      </c>
    </row>
    <row r="9" spans="1:14" ht="19">
      <c r="A9" s="501" t="s">
        <v>920</v>
      </c>
      <c r="B9" s="501"/>
      <c r="C9" s="501"/>
      <c r="D9" s="501"/>
      <c r="E9" s="501"/>
      <c r="F9" s="501"/>
      <c r="G9" s="501"/>
      <c r="H9" s="501"/>
      <c r="I9" s="501"/>
      <c r="J9" s="501"/>
      <c r="K9" s="501"/>
      <c r="L9" s="501"/>
      <c r="M9" s="501"/>
      <c r="N9" s="501"/>
    </row>
    <row r="10" spans="1:14" ht="19">
      <c r="A10" s="309"/>
      <c r="B10" s="309"/>
      <c r="C10" s="309"/>
      <c r="D10" s="309"/>
      <c r="E10" s="309"/>
      <c r="F10" s="309"/>
      <c r="G10" s="309"/>
      <c r="H10" s="309"/>
      <c r="I10" s="309"/>
      <c r="J10" s="309"/>
      <c r="K10" s="309"/>
      <c r="L10" s="309"/>
      <c r="M10" s="309"/>
      <c r="N10" s="309"/>
    </row>
    <row r="11" spans="1:14" ht="14.5" thickBot="1"/>
    <row r="12" spans="1:14" ht="10.5" customHeight="1">
      <c r="A12" s="317"/>
      <c r="B12" s="234"/>
      <c r="C12" s="502">
        <f>入力シート!C19</f>
        <v>0</v>
      </c>
      <c r="D12" s="503"/>
      <c r="E12" s="503"/>
      <c r="F12" s="503"/>
      <c r="G12" s="503">
        <f>入力シート!C21</f>
        <v>0</v>
      </c>
      <c r="H12" s="503"/>
      <c r="I12" s="503"/>
      <c r="J12" s="516"/>
      <c r="K12" s="314"/>
    </row>
    <row r="13" spans="1:14" ht="14.25" customHeight="1">
      <c r="A13" s="439" t="s">
        <v>174</v>
      </c>
      <c r="B13" s="440"/>
      <c r="C13" s="504"/>
      <c r="D13" s="505"/>
      <c r="E13" s="505"/>
      <c r="F13" s="505"/>
      <c r="G13" s="505"/>
      <c r="H13" s="505"/>
      <c r="I13" s="505"/>
      <c r="J13" s="517"/>
      <c r="K13" s="314"/>
    </row>
    <row r="14" spans="1:14" ht="10.5" customHeight="1" thickBot="1">
      <c r="A14" s="318"/>
      <c r="B14" s="319"/>
      <c r="C14" s="506"/>
      <c r="D14" s="507"/>
      <c r="E14" s="507"/>
      <c r="F14" s="507"/>
      <c r="G14" s="507"/>
      <c r="H14" s="507"/>
      <c r="I14" s="507"/>
      <c r="J14" s="518"/>
      <c r="K14" s="316"/>
      <c r="L14" s="237"/>
      <c r="M14" s="237"/>
      <c r="N14" s="237"/>
    </row>
    <row r="15" spans="1:14">
      <c r="A15" s="314"/>
      <c r="C15" s="519">
        <f>入力シート!C18</f>
        <v>0</v>
      </c>
      <c r="D15" s="520"/>
      <c r="E15" s="520"/>
      <c r="F15" s="520"/>
      <c r="G15" s="520">
        <f>入力シート!C20</f>
        <v>0</v>
      </c>
      <c r="H15" s="520"/>
      <c r="I15" s="520"/>
      <c r="J15" s="525"/>
      <c r="K15" s="320"/>
      <c r="L15" s="508" t="str">
        <f>入力シート!C22</f>
        <v>男</v>
      </c>
      <c r="M15" s="509"/>
      <c r="N15" s="510"/>
    </row>
    <row r="16" spans="1:14">
      <c r="A16" s="439" t="s">
        <v>372</v>
      </c>
      <c r="B16" s="440"/>
      <c r="C16" s="521"/>
      <c r="D16" s="522"/>
      <c r="E16" s="522"/>
      <c r="F16" s="522"/>
      <c r="G16" s="522"/>
      <c r="H16" s="522"/>
      <c r="I16" s="522"/>
      <c r="J16" s="526"/>
      <c r="K16" s="313" t="s">
        <v>373</v>
      </c>
      <c r="L16" s="511"/>
      <c r="M16" s="501"/>
      <c r="N16" s="512"/>
    </row>
    <row r="17" spans="1:14" ht="14.5" thickBot="1">
      <c r="A17" s="316"/>
      <c r="B17" s="237"/>
      <c r="C17" s="523"/>
      <c r="D17" s="524"/>
      <c r="E17" s="524"/>
      <c r="F17" s="524"/>
      <c r="G17" s="524"/>
      <c r="H17" s="524"/>
      <c r="I17" s="524"/>
      <c r="J17" s="527"/>
      <c r="K17" s="321"/>
      <c r="L17" s="513"/>
      <c r="M17" s="514"/>
      <c r="N17" s="515"/>
    </row>
    <row r="18" spans="1:14">
      <c r="A18" s="317"/>
      <c r="B18" s="234"/>
      <c r="C18" s="447">
        <f>入力シート!C31</f>
        <v>0</v>
      </c>
      <c r="D18" s="448"/>
      <c r="E18" s="448"/>
      <c r="F18" s="448"/>
      <c r="G18" s="448"/>
      <c r="H18" s="448"/>
      <c r="I18" s="448"/>
      <c r="J18" s="448"/>
      <c r="K18" s="448"/>
      <c r="L18" s="448"/>
      <c r="M18" s="448"/>
      <c r="N18" s="449"/>
    </row>
    <row r="19" spans="1:14">
      <c r="A19" s="439" t="s">
        <v>369</v>
      </c>
      <c r="B19" s="440"/>
      <c r="C19" s="450"/>
      <c r="D19" s="451"/>
      <c r="E19" s="451"/>
      <c r="F19" s="451"/>
      <c r="G19" s="451"/>
      <c r="H19" s="451"/>
      <c r="I19" s="451"/>
      <c r="J19" s="451"/>
      <c r="K19" s="451"/>
      <c r="L19" s="451"/>
      <c r="M19" s="451"/>
      <c r="N19" s="452"/>
    </row>
    <row r="20" spans="1:14" ht="14.5" thickBot="1">
      <c r="A20" s="316"/>
      <c r="B20" s="237"/>
      <c r="C20" s="453"/>
      <c r="D20" s="454"/>
      <c r="E20" s="454"/>
      <c r="F20" s="454"/>
      <c r="G20" s="454"/>
      <c r="H20" s="454"/>
      <c r="I20" s="454"/>
      <c r="J20" s="454"/>
      <c r="K20" s="454"/>
      <c r="L20" s="454"/>
      <c r="M20" s="454"/>
      <c r="N20" s="455"/>
    </row>
    <row r="21" spans="1:14">
      <c r="A21" s="317"/>
      <c r="B21" s="234"/>
      <c r="C21" s="447">
        <f>入力シート!C32</f>
        <v>0</v>
      </c>
      <c r="D21" s="448"/>
      <c r="E21" s="448"/>
      <c r="F21" s="448"/>
      <c r="G21" s="448"/>
      <c r="H21" s="448"/>
      <c r="I21" s="448"/>
      <c r="J21" s="448"/>
      <c r="K21" s="448"/>
      <c r="L21" s="448"/>
      <c r="M21" s="448"/>
      <c r="N21" s="449"/>
    </row>
    <row r="22" spans="1:14">
      <c r="A22" s="439" t="s">
        <v>370</v>
      </c>
      <c r="B22" s="440"/>
      <c r="C22" s="450"/>
      <c r="D22" s="451"/>
      <c r="E22" s="451"/>
      <c r="F22" s="451"/>
      <c r="G22" s="451"/>
      <c r="H22" s="451"/>
      <c r="I22" s="451"/>
      <c r="J22" s="451"/>
      <c r="K22" s="451"/>
      <c r="L22" s="451"/>
      <c r="M22" s="451"/>
      <c r="N22" s="452"/>
    </row>
    <row r="23" spans="1:14" ht="14.5" thickBot="1">
      <c r="A23" s="316"/>
      <c r="B23" s="237"/>
      <c r="C23" s="453"/>
      <c r="D23" s="454"/>
      <c r="E23" s="454"/>
      <c r="F23" s="454"/>
      <c r="G23" s="454"/>
      <c r="H23" s="454"/>
      <c r="I23" s="454"/>
      <c r="J23" s="454"/>
      <c r="K23" s="454"/>
      <c r="L23" s="454"/>
      <c r="M23" s="454"/>
      <c r="N23" s="455"/>
    </row>
    <row r="24" spans="1:14">
      <c r="A24" s="317"/>
      <c r="B24" s="234"/>
      <c r="C24" s="441" t="str">
        <f>入力シート!E28</f>
        <v>平成20年02月09日</v>
      </c>
      <c r="D24" s="442"/>
      <c r="E24" s="442"/>
      <c r="F24" s="442"/>
      <c r="G24" s="442"/>
      <c r="H24" s="442"/>
      <c r="I24" s="442"/>
      <c r="J24" s="442"/>
      <c r="K24" s="234"/>
      <c r="L24" s="234"/>
      <c r="M24" s="234"/>
      <c r="N24" s="235"/>
    </row>
    <row r="25" spans="1:14">
      <c r="A25" s="439" t="s">
        <v>367</v>
      </c>
      <c r="B25" s="440"/>
      <c r="C25" s="443"/>
      <c r="D25" s="444"/>
      <c r="E25" s="444"/>
      <c r="F25" s="444"/>
      <c r="G25" s="444"/>
      <c r="H25" s="444"/>
      <c r="I25" s="444"/>
      <c r="J25" s="444"/>
      <c r="K25" s="204" t="s">
        <v>384</v>
      </c>
      <c r="L25" s="323">
        <f>入力シート!E26</f>
        <v>18</v>
      </c>
      <c r="M25" s="191" t="s">
        <v>385</v>
      </c>
      <c r="N25" s="236"/>
    </row>
    <row r="26" spans="1:14" ht="14.5" thickBot="1">
      <c r="A26" s="316"/>
      <c r="B26" s="237"/>
      <c r="C26" s="445"/>
      <c r="D26" s="446"/>
      <c r="E26" s="446"/>
      <c r="F26" s="446"/>
      <c r="G26" s="446"/>
      <c r="H26" s="446"/>
      <c r="I26" s="446"/>
      <c r="J26" s="446"/>
      <c r="K26" s="237"/>
      <c r="L26" s="237"/>
      <c r="M26" s="237"/>
      <c r="N26" s="238"/>
    </row>
    <row r="27" spans="1:14" ht="14.25" customHeight="1">
      <c r="A27" s="317"/>
      <c r="B27" s="234"/>
      <c r="C27" s="456">
        <f>入力シート!C37</f>
        <v>0</v>
      </c>
      <c r="D27" s="457"/>
      <c r="E27" s="457"/>
      <c r="F27" s="457"/>
      <c r="G27" s="457"/>
      <c r="H27" s="457"/>
      <c r="I27" s="457"/>
      <c r="J27" s="457"/>
      <c r="K27" s="457"/>
      <c r="L27" s="457"/>
      <c r="M27" s="457"/>
      <c r="N27" s="458"/>
    </row>
    <row r="28" spans="1:14" ht="14.25" customHeight="1">
      <c r="A28" s="439" t="s">
        <v>572</v>
      </c>
      <c r="B28" s="440"/>
      <c r="C28" s="459"/>
      <c r="D28" s="460"/>
      <c r="E28" s="460"/>
      <c r="F28" s="460"/>
      <c r="G28" s="460"/>
      <c r="H28" s="460"/>
      <c r="I28" s="460"/>
      <c r="J28" s="460"/>
      <c r="K28" s="460"/>
      <c r="L28" s="460"/>
      <c r="M28" s="460"/>
      <c r="N28" s="461"/>
    </row>
    <row r="29" spans="1:14" ht="15" customHeight="1" thickBot="1">
      <c r="A29" s="316"/>
      <c r="B29" s="237"/>
      <c r="C29" s="462"/>
      <c r="D29" s="463"/>
      <c r="E29" s="463"/>
      <c r="F29" s="463"/>
      <c r="G29" s="463"/>
      <c r="H29" s="463"/>
      <c r="I29" s="463"/>
      <c r="J29" s="463"/>
      <c r="K29" s="463"/>
      <c r="L29" s="463"/>
      <c r="M29" s="463"/>
      <c r="N29" s="464"/>
    </row>
    <row r="30" spans="1:14" ht="15" customHeight="1">
      <c r="A30" s="433" t="s">
        <v>956</v>
      </c>
      <c r="B30" s="434"/>
      <c r="C30" s="465">
        <f>入力シート!C38</f>
        <v>0</v>
      </c>
      <c r="D30" s="466"/>
      <c r="E30" s="466"/>
      <c r="F30" s="466"/>
      <c r="G30" s="466"/>
      <c r="H30" s="466"/>
      <c r="I30" s="466"/>
      <c r="J30" s="466"/>
      <c r="K30" s="466"/>
      <c r="L30" s="466"/>
      <c r="M30" s="466"/>
      <c r="N30" s="467"/>
    </row>
    <row r="31" spans="1:14" ht="15" customHeight="1">
      <c r="A31" s="435"/>
      <c r="B31" s="436"/>
      <c r="C31" s="468"/>
      <c r="D31" s="469"/>
      <c r="E31" s="469"/>
      <c r="F31" s="469"/>
      <c r="G31" s="469"/>
      <c r="H31" s="469"/>
      <c r="I31" s="469"/>
      <c r="J31" s="469"/>
      <c r="K31" s="469"/>
      <c r="L31" s="469"/>
      <c r="M31" s="469"/>
      <c r="N31" s="470"/>
    </row>
    <row r="32" spans="1:14" ht="15" customHeight="1" thickBot="1">
      <c r="A32" s="437"/>
      <c r="B32" s="438"/>
      <c r="C32" s="471"/>
      <c r="D32" s="472"/>
      <c r="E32" s="472"/>
      <c r="F32" s="472"/>
      <c r="G32" s="472"/>
      <c r="H32" s="472"/>
      <c r="I32" s="472"/>
      <c r="J32" s="472"/>
      <c r="K32" s="472"/>
      <c r="L32" s="472"/>
      <c r="M32" s="472"/>
      <c r="N32" s="473"/>
    </row>
    <row r="33" spans="1:14">
      <c r="A33" s="317"/>
      <c r="B33" s="234"/>
      <c r="C33" s="303"/>
      <c r="D33" s="294"/>
      <c r="E33" s="294"/>
      <c r="F33" s="294"/>
      <c r="G33" s="294"/>
      <c r="H33" s="294"/>
      <c r="I33" s="294"/>
      <c r="J33" s="294"/>
      <c r="K33" s="294"/>
      <c r="L33" s="294"/>
      <c r="M33" s="294"/>
      <c r="N33" s="304"/>
    </row>
    <row r="34" spans="1:14">
      <c r="A34" s="439" t="s">
        <v>371</v>
      </c>
      <c r="B34" s="440"/>
      <c r="C34" s="305" t="str">
        <f>入力シート!C1</f>
        <v>令和8年2月8日執行衆議院小選挙区選出議員選挙</v>
      </c>
      <c r="D34" s="184"/>
      <c r="E34" s="184"/>
      <c r="F34" s="184"/>
      <c r="G34" s="184"/>
      <c r="H34" s="184"/>
      <c r="I34" s="184"/>
      <c r="J34" s="184"/>
      <c r="K34" s="184"/>
      <c r="L34" s="184"/>
      <c r="M34" s="204" t="str">
        <f>入力シート!C2</f>
        <v>青森県第１区</v>
      </c>
      <c r="N34" s="236"/>
    </row>
    <row r="35" spans="1:14" ht="14.5" thickBot="1">
      <c r="A35" s="316"/>
      <c r="B35" s="237"/>
      <c r="C35" s="306"/>
      <c r="D35" s="307"/>
      <c r="E35" s="307"/>
      <c r="F35" s="307"/>
      <c r="G35" s="307"/>
      <c r="H35" s="307"/>
      <c r="I35" s="307"/>
      <c r="J35" s="307"/>
      <c r="K35" s="307"/>
      <c r="L35" s="307"/>
      <c r="M35" s="307"/>
      <c r="N35" s="308"/>
    </row>
    <row r="36" spans="1:14">
      <c r="A36" s="480" t="s">
        <v>1250</v>
      </c>
      <c r="B36" s="481"/>
      <c r="C36" s="481"/>
      <c r="D36" s="481"/>
      <c r="E36" s="481"/>
      <c r="F36" s="482"/>
      <c r="G36" s="489">
        <f>入力シート!C39</f>
        <v>0</v>
      </c>
      <c r="H36" s="490"/>
      <c r="I36" s="490"/>
      <c r="J36" s="490"/>
      <c r="K36" s="490"/>
      <c r="L36" s="490"/>
      <c r="M36" s="490"/>
      <c r="N36" s="491"/>
    </row>
    <row r="37" spans="1:14">
      <c r="A37" s="483"/>
      <c r="B37" s="484"/>
      <c r="C37" s="484"/>
      <c r="D37" s="484"/>
      <c r="E37" s="484"/>
      <c r="F37" s="485"/>
      <c r="G37" s="492"/>
      <c r="H37" s="474"/>
      <c r="I37" s="474"/>
      <c r="J37" s="474"/>
      <c r="K37" s="474"/>
      <c r="L37" s="474"/>
      <c r="M37" s="474"/>
      <c r="N37" s="493"/>
    </row>
    <row r="38" spans="1:14" ht="14.5" thickBot="1">
      <c r="A38" s="486"/>
      <c r="B38" s="487"/>
      <c r="C38" s="487"/>
      <c r="D38" s="487"/>
      <c r="E38" s="487"/>
      <c r="F38" s="488"/>
      <c r="G38" s="494"/>
      <c r="H38" s="495"/>
      <c r="I38" s="495"/>
      <c r="J38" s="495"/>
      <c r="K38" s="495"/>
      <c r="L38" s="495"/>
      <c r="M38" s="495"/>
      <c r="N38" s="496"/>
    </row>
    <row r="39" spans="1:14">
      <c r="A39" s="314"/>
      <c r="C39" s="314"/>
      <c r="N39" s="236"/>
    </row>
    <row r="40" spans="1:14">
      <c r="A40" s="439" t="s">
        <v>368</v>
      </c>
      <c r="B40" s="440"/>
      <c r="C40" s="314" t="s">
        <v>918</v>
      </c>
      <c r="D40" s="192" t="s">
        <v>755</v>
      </c>
      <c r="N40" s="236"/>
    </row>
    <row r="41" spans="1:14">
      <c r="A41" s="314"/>
      <c r="C41" s="314" t="s">
        <v>921</v>
      </c>
      <c r="D41" s="192" t="s">
        <v>928</v>
      </c>
      <c r="N41" s="236"/>
    </row>
    <row r="42" spans="1:14">
      <c r="A42" s="314"/>
      <c r="C42" s="314" t="s">
        <v>922</v>
      </c>
      <c r="D42" s="192" t="s">
        <v>926</v>
      </c>
      <c r="N42" s="236"/>
    </row>
    <row r="43" spans="1:14">
      <c r="A43" s="314"/>
      <c r="C43" s="314" t="s">
        <v>923</v>
      </c>
      <c r="J43" s="192" t="s">
        <v>974</v>
      </c>
      <c r="N43" s="236"/>
    </row>
    <row r="44" spans="1:14">
      <c r="A44" s="314"/>
      <c r="C44" s="314" t="s">
        <v>924</v>
      </c>
      <c r="D44" s="192" t="s">
        <v>927</v>
      </c>
      <c r="I44" s="193" t="s">
        <v>30</v>
      </c>
      <c r="J44" s="192" t="s">
        <v>975</v>
      </c>
      <c r="N44" s="236"/>
    </row>
    <row r="45" spans="1:14" ht="14.5" thickBot="1">
      <c r="A45" s="316"/>
      <c r="B45" s="237"/>
      <c r="C45" s="316"/>
      <c r="D45" s="237"/>
      <c r="E45" s="237"/>
      <c r="F45" s="237"/>
      <c r="G45" s="237"/>
      <c r="H45" s="237"/>
      <c r="I45" s="237"/>
      <c r="J45" s="237"/>
      <c r="K45" s="237"/>
      <c r="L45" s="237"/>
      <c r="M45" s="237"/>
      <c r="N45" s="238"/>
    </row>
    <row r="47" spans="1:14">
      <c r="A47" s="192" t="s">
        <v>919</v>
      </c>
    </row>
    <row r="49" spans="1:15" s="90" customFormat="1">
      <c r="A49" s="113"/>
      <c r="B49" s="478">
        <f>入力シート!C4</f>
        <v>46049</v>
      </c>
      <c r="C49" s="478"/>
      <c r="D49" s="478"/>
      <c r="E49" s="478"/>
      <c r="F49" s="240"/>
      <c r="G49" s="240"/>
      <c r="H49" s="240"/>
      <c r="I49" s="113"/>
      <c r="J49" s="113"/>
      <c r="K49" s="113"/>
      <c r="L49" s="113"/>
      <c r="M49" s="113"/>
      <c r="N49" s="113"/>
      <c r="O49" s="113"/>
    </row>
    <row r="50" spans="1:15">
      <c r="D50" s="244"/>
      <c r="E50" s="244"/>
      <c r="F50" s="244"/>
      <c r="G50" s="244"/>
    </row>
    <row r="51" spans="1:15" ht="19">
      <c r="D51" s="244"/>
      <c r="E51" s="244"/>
      <c r="F51" s="239" t="s">
        <v>375</v>
      </c>
      <c r="G51" s="244"/>
      <c r="I51" s="475">
        <f>入力シート!C18</f>
        <v>0</v>
      </c>
      <c r="J51" s="475"/>
      <c r="K51" s="476">
        <f>入力シート!C20</f>
        <v>0</v>
      </c>
      <c r="L51" s="476"/>
    </row>
    <row r="52" spans="1:15" ht="14.25" customHeight="1">
      <c r="D52" s="244"/>
      <c r="E52" s="244"/>
      <c r="F52" s="239"/>
      <c r="G52" s="244"/>
      <c r="I52" s="94"/>
      <c r="J52" s="94"/>
      <c r="K52" s="95"/>
      <c r="L52" s="95"/>
    </row>
    <row r="53" spans="1:15">
      <c r="K53" s="477"/>
      <c r="L53" s="477"/>
      <c r="M53" s="193"/>
    </row>
    <row r="54" spans="1:15" s="90" customFormat="1">
      <c r="A54" s="113" t="s">
        <v>571</v>
      </c>
      <c r="B54" s="113"/>
      <c r="C54" s="113"/>
      <c r="D54" s="113"/>
      <c r="E54" s="113"/>
      <c r="F54" s="113"/>
      <c r="G54" s="113"/>
      <c r="H54" s="113"/>
      <c r="I54" s="113"/>
      <c r="J54" s="113"/>
      <c r="K54" s="113"/>
      <c r="L54" s="479"/>
      <c r="M54" s="479"/>
      <c r="N54" s="242"/>
      <c r="O54" s="113"/>
    </row>
    <row r="55" spans="1:15" s="90" customFormat="1">
      <c r="A55" s="113"/>
      <c r="C55" s="322" t="str">
        <f>入力シート!C2</f>
        <v>青森県第１区</v>
      </c>
      <c r="D55" s="113" t="s">
        <v>364</v>
      </c>
      <c r="E55" s="113"/>
      <c r="F55" s="474" t="str">
        <f>入力シート!E2</f>
        <v>鶴岡　真治</v>
      </c>
      <c r="G55" s="474"/>
      <c r="H55" s="474"/>
      <c r="I55" s="474"/>
      <c r="J55" s="113" t="s">
        <v>390</v>
      </c>
      <c r="K55" s="113"/>
      <c r="L55" s="113"/>
      <c r="M55" s="113"/>
      <c r="N55" s="113"/>
      <c r="O55" s="113"/>
    </row>
    <row r="57" spans="1:15">
      <c r="A57" s="113" t="s">
        <v>976</v>
      </c>
      <c r="B57" s="113"/>
      <c r="C57" s="113"/>
      <c r="D57" s="113"/>
      <c r="E57" s="113"/>
      <c r="F57" s="113"/>
      <c r="G57" s="113"/>
      <c r="H57" s="113"/>
      <c r="I57" s="113"/>
      <c r="J57" s="113"/>
      <c r="K57" s="113"/>
      <c r="L57" s="113"/>
      <c r="M57" s="113"/>
      <c r="N57" s="113"/>
    </row>
    <row r="58" spans="1:15">
      <c r="A58" s="113"/>
      <c r="B58" s="113"/>
      <c r="C58" s="113"/>
      <c r="D58" s="113"/>
      <c r="E58" s="113"/>
      <c r="F58" s="113"/>
      <c r="G58" s="113"/>
      <c r="H58" s="113"/>
      <c r="I58" s="113"/>
      <c r="J58" s="113"/>
      <c r="K58" s="113"/>
      <c r="L58" s="113"/>
      <c r="M58" s="113"/>
      <c r="N58" s="113"/>
    </row>
    <row r="59" spans="1:15">
      <c r="A59" s="113" t="s">
        <v>1195</v>
      </c>
      <c r="B59" s="113"/>
      <c r="C59" s="113"/>
      <c r="D59" s="113"/>
      <c r="E59" s="113"/>
      <c r="F59" s="113"/>
      <c r="G59" s="113"/>
      <c r="H59" s="113"/>
      <c r="I59" s="113"/>
      <c r="J59" s="113"/>
      <c r="K59" s="113"/>
      <c r="L59" s="113"/>
      <c r="M59" s="113"/>
      <c r="N59" s="113"/>
    </row>
    <row r="60" spans="1:15">
      <c r="A60" s="113"/>
      <c r="B60" s="113"/>
      <c r="C60" s="113"/>
      <c r="D60" s="113"/>
      <c r="E60" s="113"/>
      <c r="F60" s="113"/>
      <c r="G60" s="113"/>
      <c r="H60" s="113"/>
      <c r="I60" s="113"/>
      <c r="J60" s="113"/>
      <c r="K60" s="113"/>
      <c r="L60" s="113"/>
      <c r="M60" s="113"/>
      <c r="N60" s="113"/>
    </row>
    <row r="61" spans="1:15">
      <c r="A61" s="113" t="s">
        <v>1263</v>
      </c>
      <c r="B61" s="113"/>
      <c r="C61" s="113"/>
      <c r="D61" s="113"/>
      <c r="E61" s="113"/>
      <c r="F61" s="113"/>
      <c r="G61" s="113"/>
      <c r="H61" s="113"/>
      <c r="I61" s="113"/>
      <c r="J61" s="113"/>
      <c r="K61" s="113"/>
      <c r="L61" s="113"/>
      <c r="M61" s="113"/>
      <c r="N61" s="113"/>
    </row>
    <row r="62" spans="1:15">
      <c r="A62" s="113"/>
      <c r="B62" s="113"/>
      <c r="C62" s="113"/>
      <c r="D62" s="113"/>
      <c r="E62" s="113"/>
      <c r="F62" s="113"/>
      <c r="G62" s="113"/>
      <c r="H62" s="113"/>
      <c r="I62" s="113"/>
      <c r="J62" s="113"/>
      <c r="K62" s="113"/>
      <c r="L62" s="113"/>
      <c r="M62" s="113"/>
      <c r="N62" s="113"/>
    </row>
    <row r="63" spans="1:15">
      <c r="A63" s="113" t="s">
        <v>1033</v>
      </c>
      <c r="B63" s="113"/>
      <c r="C63" s="113"/>
      <c r="D63" s="113"/>
      <c r="E63" s="113"/>
      <c r="F63" s="113"/>
      <c r="G63" s="113"/>
      <c r="H63" s="113"/>
      <c r="I63" s="113"/>
      <c r="J63" s="113"/>
      <c r="K63" s="113"/>
      <c r="L63" s="113"/>
      <c r="M63" s="113"/>
      <c r="N63" s="113"/>
    </row>
    <row r="64" spans="1:15">
      <c r="A64" s="113" t="s">
        <v>1034</v>
      </c>
      <c r="B64" s="113"/>
      <c r="C64" s="113"/>
      <c r="D64" s="113"/>
      <c r="E64" s="113"/>
      <c r="F64" s="113"/>
      <c r="G64" s="113"/>
      <c r="H64" s="113"/>
      <c r="I64" s="113"/>
      <c r="J64" s="113"/>
      <c r="K64" s="113"/>
      <c r="L64" s="113"/>
      <c r="M64" s="113"/>
      <c r="N64" s="113"/>
    </row>
    <row r="66" spans="1:1">
      <c r="A66" s="113" t="s">
        <v>1194</v>
      </c>
    </row>
    <row r="67" spans="1:1">
      <c r="A67" s="113" t="s">
        <v>1196</v>
      </c>
    </row>
    <row r="68" spans="1:1">
      <c r="A68" s="113" t="s">
        <v>1197</v>
      </c>
    </row>
    <row r="69" spans="1:1">
      <c r="A69" s="113" t="s">
        <v>1198</v>
      </c>
    </row>
  </sheetData>
  <mergeCells count="31">
    <mergeCell ref="G2:N2"/>
    <mergeCell ref="A19:B19"/>
    <mergeCell ref="E2:F2"/>
    <mergeCell ref="A6:C6"/>
    <mergeCell ref="A9:N9"/>
    <mergeCell ref="A13:B13"/>
    <mergeCell ref="C12:F14"/>
    <mergeCell ref="L15:N17"/>
    <mergeCell ref="A16:B16"/>
    <mergeCell ref="G12:J14"/>
    <mergeCell ref="C15:F17"/>
    <mergeCell ref="G15:J17"/>
    <mergeCell ref="F55:I55"/>
    <mergeCell ref="A34:B34"/>
    <mergeCell ref="A40:B40"/>
    <mergeCell ref="I51:J51"/>
    <mergeCell ref="K51:L51"/>
    <mergeCell ref="K53:L53"/>
    <mergeCell ref="B49:E49"/>
    <mergeCell ref="L54:M54"/>
    <mergeCell ref="A36:F38"/>
    <mergeCell ref="G36:N38"/>
    <mergeCell ref="A30:B32"/>
    <mergeCell ref="A22:B22"/>
    <mergeCell ref="C24:J26"/>
    <mergeCell ref="C18:N20"/>
    <mergeCell ref="C27:N29"/>
    <mergeCell ref="A28:B28"/>
    <mergeCell ref="A25:B25"/>
    <mergeCell ref="C30:N32"/>
    <mergeCell ref="C21:N23"/>
  </mergeCells>
  <phoneticPr fontId="3"/>
  <pageMargins left="0.98425196850393704" right="0.59055118110236227" top="0.78740157480314965" bottom="0.39370078740157483" header="0.51181102362204722" footer="0.11811023622047245"/>
  <pageSetup paperSize="9" orientation="portrait" horizontalDpi="200" verticalDpi="200" r:id="rId1"/>
  <headerFooter alignWithMargins="0"/>
  <rowBreaks count="1" manualBreakCount="1">
    <brk id="55" max="13" man="1"/>
  </rowBreaks>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59999389629810485"/>
  </sheetPr>
  <dimension ref="A1:O39"/>
  <sheetViews>
    <sheetView showZeros="0" view="pageBreakPreview" zoomScaleNormal="100" zoomScaleSheetLayoutView="100" workbookViewId="0">
      <selection activeCell="P11" sqref="P11"/>
    </sheetView>
  </sheetViews>
  <sheetFormatPr defaultColWidth="5.90625" defaultRowHeight="14"/>
  <cols>
    <col min="1" max="12" width="5.90625" style="192"/>
    <col min="13" max="13" width="8.7265625" style="192" customWidth="1"/>
    <col min="14" max="14" width="3.36328125" style="192" customWidth="1"/>
    <col min="15" max="16384" width="5.90625" style="192"/>
  </cols>
  <sheetData>
    <row r="1" spans="1:15">
      <c r="O1" s="193" t="s">
        <v>481</v>
      </c>
    </row>
    <row r="3" spans="1:15" ht="28">
      <c r="A3" s="539" t="s">
        <v>236</v>
      </c>
      <c r="B3" s="539"/>
      <c r="C3" s="539"/>
      <c r="D3" s="539"/>
      <c r="E3" s="539"/>
      <c r="F3" s="539"/>
      <c r="G3" s="539"/>
      <c r="H3" s="539"/>
      <c r="I3" s="539"/>
      <c r="J3" s="539"/>
      <c r="K3" s="539"/>
      <c r="L3" s="539"/>
      <c r="M3" s="539"/>
      <c r="N3" s="539"/>
      <c r="O3" s="539"/>
    </row>
    <row r="5" spans="1:15">
      <c r="K5" s="764" t="s">
        <v>986</v>
      </c>
      <c r="L5" s="765"/>
      <c r="M5" s="765"/>
      <c r="N5" s="765"/>
      <c r="O5" s="765"/>
    </row>
    <row r="7" spans="1:15">
      <c r="A7" s="192" t="s">
        <v>469</v>
      </c>
    </row>
    <row r="10" spans="1:15">
      <c r="I10" s="204" t="str">
        <f>入力シート!C1</f>
        <v>令和8年2月8日執行衆議院小選挙区選出議員選挙</v>
      </c>
      <c r="J10" s="184" t="str">
        <f>入力シート!C2</f>
        <v>青森県第１区</v>
      </c>
      <c r="K10" s="184"/>
    </row>
    <row r="12" spans="1:15">
      <c r="H12" s="193" t="s">
        <v>413</v>
      </c>
      <c r="J12" s="204">
        <f>入力シート!C18</f>
        <v>0</v>
      </c>
      <c r="K12" s="184"/>
      <c r="L12" s="184">
        <f>入力シート!C20</f>
        <v>0</v>
      </c>
    </row>
    <row r="13" spans="1:15">
      <c r="H13" s="193"/>
      <c r="J13" s="204"/>
      <c r="K13" s="184"/>
      <c r="L13" s="184"/>
    </row>
    <row r="15" spans="1:15">
      <c r="A15" s="192" t="s">
        <v>237</v>
      </c>
    </row>
    <row r="17" spans="1:15" ht="14.25" customHeight="1">
      <c r="F17" s="184"/>
    </row>
    <row r="18" spans="1:15" ht="14.25" customHeight="1">
      <c r="A18" s="477" t="s">
        <v>454</v>
      </c>
      <c r="B18" s="477"/>
      <c r="C18" s="477"/>
      <c r="D18" s="477"/>
      <c r="E18" s="477"/>
      <c r="F18" s="477"/>
      <c r="G18" s="477"/>
      <c r="H18" s="477"/>
      <c r="I18" s="477"/>
      <c r="J18" s="477"/>
      <c r="K18" s="477"/>
      <c r="L18" s="477"/>
      <c r="M18" s="477"/>
      <c r="N18" s="477"/>
      <c r="O18" s="477"/>
    </row>
    <row r="19" spans="1:15" ht="14.25" customHeight="1">
      <c r="A19" s="194"/>
      <c r="B19" s="194"/>
      <c r="C19" s="194"/>
      <c r="D19" s="194"/>
      <c r="E19" s="194"/>
      <c r="F19" s="194"/>
      <c r="G19" s="194"/>
      <c r="H19" s="194"/>
      <c r="I19" s="194"/>
      <c r="J19" s="194"/>
      <c r="K19" s="194"/>
      <c r="L19" s="194"/>
      <c r="M19" s="194"/>
      <c r="N19" s="194"/>
    </row>
    <row r="20" spans="1:15" ht="14.25" customHeight="1"/>
    <row r="21" spans="1:15" ht="14.25" customHeight="1">
      <c r="G21" s="101"/>
    </row>
    <row r="22" spans="1:15" ht="18" customHeight="1">
      <c r="A22" s="979" t="s">
        <v>547</v>
      </c>
      <c r="B22" s="980"/>
      <c r="C22" s="981"/>
      <c r="D22" s="1001" t="s">
        <v>235</v>
      </c>
      <c r="E22" s="1002"/>
      <c r="F22" s="1002"/>
      <c r="G22" s="1002"/>
      <c r="H22" s="1003"/>
      <c r="I22" s="979" t="s">
        <v>549</v>
      </c>
      <c r="J22" s="980"/>
      <c r="K22" s="980"/>
      <c r="L22" s="980"/>
      <c r="M22" s="980"/>
      <c r="N22" s="981"/>
      <c r="O22" s="976" t="s">
        <v>534</v>
      </c>
    </row>
    <row r="23" spans="1:15" ht="18" customHeight="1">
      <c r="A23" s="999"/>
      <c r="B23" s="477"/>
      <c r="C23" s="1000"/>
      <c r="D23" s="1004"/>
      <c r="E23" s="1005"/>
      <c r="F23" s="1005"/>
      <c r="G23" s="1005"/>
      <c r="H23" s="1006"/>
      <c r="I23" s="982"/>
      <c r="J23" s="983"/>
      <c r="K23" s="983"/>
      <c r="L23" s="983"/>
      <c r="M23" s="983"/>
      <c r="N23" s="984"/>
      <c r="O23" s="977"/>
    </row>
    <row r="24" spans="1:15" ht="18" customHeight="1">
      <c r="A24" s="999"/>
      <c r="B24" s="477"/>
      <c r="C24" s="1000"/>
      <c r="D24" s="1004"/>
      <c r="E24" s="1005"/>
      <c r="F24" s="1005"/>
      <c r="G24" s="1005"/>
      <c r="H24" s="1006"/>
      <c r="I24" s="979" t="s">
        <v>66</v>
      </c>
      <c r="J24" s="980"/>
      <c r="K24" s="981"/>
      <c r="L24" s="979" t="s">
        <v>67</v>
      </c>
      <c r="M24" s="980"/>
      <c r="N24" s="981"/>
      <c r="O24" s="977"/>
    </row>
    <row r="25" spans="1:15" ht="18" customHeight="1">
      <c r="A25" s="982"/>
      <c r="B25" s="983"/>
      <c r="C25" s="984"/>
      <c r="D25" s="1004"/>
      <c r="E25" s="1005"/>
      <c r="F25" s="1005"/>
      <c r="G25" s="1005"/>
      <c r="H25" s="1006"/>
      <c r="I25" s="982"/>
      <c r="J25" s="983"/>
      <c r="K25" s="984"/>
      <c r="L25" s="982"/>
      <c r="M25" s="983"/>
      <c r="N25" s="984"/>
      <c r="O25" s="978"/>
    </row>
    <row r="26" spans="1:15" ht="22.5" customHeight="1">
      <c r="A26" s="205"/>
      <c r="C26" s="206"/>
      <c r="D26" s="991"/>
      <c r="E26" s="992"/>
      <c r="F26" s="992"/>
      <c r="G26" s="992"/>
      <c r="H26" s="993"/>
      <c r="I26" s="207"/>
      <c r="J26" s="208"/>
      <c r="K26" s="209"/>
      <c r="L26" s="207"/>
      <c r="M26" s="208"/>
      <c r="N26" s="209"/>
      <c r="O26" s="976"/>
    </row>
    <row r="27" spans="1:15" ht="22.5" customHeight="1">
      <c r="A27" s="699" t="s">
        <v>1015</v>
      </c>
      <c r="B27" s="873"/>
      <c r="C27" s="990"/>
      <c r="D27" s="994"/>
      <c r="E27" s="823"/>
      <c r="F27" s="823"/>
      <c r="G27" s="823"/>
      <c r="H27" s="995"/>
      <c r="I27" s="987"/>
      <c r="J27" s="988"/>
      <c r="K27" s="989"/>
      <c r="L27" s="985"/>
      <c r="M27" s="986"/>
      <c r="N27" s="206" t="s">
        <v>2</v>
      </c>
      <c r="O27" s="977"/>
    </row>
    <row r="28" spans="1:15" ht="22.5" customHeight="1">
      <c r="A28" s="210"/>
      <c r="B28" s="211"/>
      <c r="C28" s="212"/>
      <c r="D28" s="996"/>
      <c r="E28" s="997"/>
      <c r="F28" s="997"/>
      <c r="G28" s="997"/>
      <c r="H28" s="998"/>
      <c r="I28" s="210"/>
      <c r="J28" s="211"/>
      <c r="K28" s="212"/>
      <c r="L28" s="210"/>
      <c r="M28" s="211"/>
      <c r="N28" s="212"/>
      <c r="O28" s="978"/>
    </row>
    <row r="30" spans="1:15" ht="14.25" customHeight="1">
      <c r="B30" s="213"/>
      <c r="C30" s="113"/>
      <c r="D30" s="113"/>
    </row>
    <row r="31" spans="1:15">
      <c r="A31" s="113" t="s">
        <v>1107</v>
      </c>
      <c r="B31" s="196"/>
      <c r="C31" s="105"/>
      <c r="D31" s="105"/>
    </row>
    <row r="32" spans="1:15">
      <c r="A32" s="113" t="s">
        <v>1084</v>
      </c>
      <c r="B32" s="196"/>
      <c r="C32" s="105"/>
      <c r="D32" s="105"/>
    </row>
    <row r="33" spans="1:8">
      <c r="A33" s="113" t="s">
        <v>1085</v>
      </c>
      <c r="B33" s="196"/>
      <c r="C33" s="105"/>
      <c r="D33" s="105"/>
    </row>
    <row r="34" spans="1:8">
      <c r="A34" s="113" t="s">
        <v>1108</v>
      </c>
      <c r="B34" s="196"/>
      <c r="C34" s="105"/>
      <c r="D34" s="105"/>
    </row>
    <row r="35" spans="1:8">
      <c r="A35" s="113" t="s">
        <v>1109</v>
      </c>
      <c r="B35" s="196"/>
      <c r="C35" s="105"/>
      <c r="D35" s="105"/>
      <c r="H35" s="184"/>
    </row>
    <row r="36" spans="1:8">
      <c r="B36" s="196"/>
      <c r="C36" s="105"/>
      <c r="D36" s="105"/>
      <c r="H36" s="184"/>
    </row>
    <row r="37" spans="1:8">
      <c r="B37" s="196"/>
      <c r="C37" s="105"/>
      <c r="D37" s="105"/>
    </row>
    <row r="38" spans="1:8">
      <c r="B38" s="196"/>
      <c r="C38" s="105"/>
      <c r="D38" s="105"/>
      <c r="G38" s="184"/>
    </row>
    <row r="39" spans="1:8">
      <c r="B39" s="196"/>
      <c r="C39" s="105"/>
      <c r="D39" s="105"/>
    </row>
  </sheetData>
  <mergeCells count="14">
    <mergeCell ref="A3:O3"/>
    <mergeCell ref="O22:O25"/>
    <mergeCell ref="K5:O5"/>
    <mergeCell ref="I24:K25"/>
    <mergeCell ref="L27:M27"/>
    <mergeCell ref="I27:K27"/>
    <mergeCell ref="A27:C27"/>
    <mergeCell ref="D26:H28"/>
    <mergeCell ref="L24:N25"/>
    <mergeCell ref="A18:O18"/>
    <mergeCell ref="O26:O28"/>
    <mergeCell ref="A22:C25"/>
    <mergeCell ref="D22:H25"/>
    <mergeCell ref="I22:N23"/>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59999389629810485"/>
  </sheetPr>
  <dimension ref="A1:P45"/>
  <sheetViews>
    <sheetView showZeros="0" view="pageBreakPreview" zoomScaleNormal="100" zoomScaleSheetLayoutView="100" workbookViewId="0">
      <selection activeCell="P11" sqref="P11"/>
    </sheetView>
  </sheetViews>
  <sheetFormatPr defaultColWidth="5.90625" defaultRowHeight="14"/>
  <cols>
    <col min="1" max="8" width="5.90625" style="192"/>
    <col min="9" max="9" width="3.453125" style="192" bestFit="1" customWidth="1"/>
    <col min="10" max="14" width="5.90625" style="192"/>
    <col min="15" max="16" width="4.08984375" style="192" customWidth="1"/>
    <col min="17" max="16384" width="5.90625" style="192"/>
  </cols>
  <sheetData>
    <row r="1" spans="1:16">
      <c r="P1" s="193" t="s">
        <v>493</v>
      </c>
    </row>
    <row r="3" spans="1:16" ht="28">
      <c r="A3" s="539" t="s">
        <v>239</v>
      </c>
      <c r="B3" s="539"/>
      <c r="C3" s="539"/>
      <c r="D3" s="539"/>
      <c r="E3" s="539"/>
      <c r="F3" s="539"/>
      <c r="G3" s="539"/>
      <c r="H3" s="539"/>
      <c r="I3" s="539"/>
      <c r="J3" s="539"/>
      <c r="K3" s="539"/>
      <c r="L3" s="539"/>
      <c r="M3" s="539"/>
      <c r="N3" s="539"/>
    </row>
    <row r="5" spans="1:16">
      <c r="L5" s="873" t="s">
        <v>1005</v>
      </c>
      <c r="M5" s="677"/>
      <c r="N5" s="677"/>
      <c r="O5" s="677"/>
      <c r="P5" s="677"/>
    </row>
    <row r="7" spans="1:16">
      <c r="A7" s="192" t="s">
        <v>469</v>
      </c>
    </row>
    <row r="9" spans="1:16">
      <c r="J9" s="204" t="str">
        <f>入力シート!C1</f>
        <v>令和8年2月8日執行衆議院小選挙区選出議員選挙</v>
      </c>
      <c r="K9" s="184" t="str">
        <f>入力シート!C2</f>
        <v>青森県第１区</v>
      </c>
    </row>
    <row r="11" spans="1:16">
      <c r="H11" s="193" t="s">
        <v>413</v>
      </c>
      <c r="J11" s="204">
        <f>入力シート!C18</f>
        <v>0</v>
      </c>
      <c r="K11" s="184"/>
      <c r="L11" s="184">
        <f>入力シート!C20</f>
        <v>0</v>
      </c>
    </row>
    <row r="13" spans="1:16">
      <c r="A13" s="192" t="s">
        <v>642</v>
      </c>
    </row>
    <row r="14" spans="1:16" ht="14.25" customHeight="1">
      <c r="A14" s="192" t="s">
        <v>643</v>
      </c>
      <c r="F14" s="184"/>
    </row>
    <row r="15" spans="1:16" ht="14.25" customHeight="1">
      <c r="F15" s="184"/>
    </row>
    <row r="16" spans="1:16" ht="14.25" customHeight="1">
      <c r="F16" s="184"/>
    </row>
    <row r="17" spans="1:15" ht="14.25" customHeight="1">
      <c r="A17" s="477" t="s">
        <v>454</v>
      </c>
      <c r="B17" s="477"/>
      <c r="C17" s="477"/>
      <c r="D17" s="477"/>
      <c r="E17" s="477"/>
      <c r="F17" s="477"/>
      <c r="G17" s="477"/>
      <c r="H17" s="477"/>
      <c r="I17" s="477"/>
      <c r="J17" s="477"/>
      <c r="K17" s="477"/>
      <c r="L17" s="477"/>
      <c r="M17" s="477"/>
      <c r="N17" s="477"/>
      <c r="O17" s="477"/>
    </row>
    <row r="18" spans="1:15" ht="14.25" customHeight="1">
      <c r="A18" s="194"/>
      <c r="B18" s="194"/>
      <c r="C18" s="194"/>
      <c r="D18" s="194"/>
      <c r="E18" s="194"/>
      <c r="F18" s="194"/>
      <c r="G18" s="194"/>
      <c r="H18" s="194"/>
      <c r="I18" s="194"/>
      <c r="J18" s="194"/>
      <c r="K18" s="194"/>
      <c r="L18" s="194"/>
      <c r="M18" s="194"/>
      <c r="N18" s="194"/>
      <c r="O18" s="194"/>
    </row>
    <row r="19" spans="1:15" ht="14.25" customHeight="1">
      <c r="A19" s="195" t="s">
        <v>38</v>
      </c>
      <c r="B19" s="194"/>
      <c r="C19" s="194"/>
      <c r="D19" s="873" t="s">
        <v>989</v>
      </c>
      <c r="E19" s="677"/>
      <c r="F19" s="677"/>
      <c r="G19" s="677"/>
      <c r="H19" s="194"/>
      <c r="I19" s="194"/>
      <c r="J19" s="194"/>
      <c r="K19" s="194"/>
      <c r="L19" s="194"/>
      <c r="M19" s="194"/>
      <c r="N19" s="194"/>
      <c r="O19" s="194"/>
    </row>
    <row r="20" spans="1:15" ht="14.25" customHeight="1">
      <c r="A20" s="194"/>
      <c r="B20" s="194"/>
      <c r="C20" s="194"/>
      <c r="D20" s="194"/>
      <c r="E20" s="194"/>
      <c r="F20" s="194"/>
      <c r="G20" s="194"/>
      <c r="H20" s="194"/>
      <c r="I20" s="194"/>
      <c r="J20" s="194"/>
      <c r="K20" s="194"/>
      <c r="L20" s="194"/>
      <c r="M20" s="194"/>
      <c r="N20" s="194"/>
    </row>
    <row r="21" spans="1:15" ht="14.25" customHeight="1">
      <c r="A21" s="192" t="s">
        <v>39</v>
      </c>
    </row>
    <row r="22" spans="1:15" ht="14.25" customHeight="1">
      <c r="B22" s="823"/>
      <c r="C22" s="823"/>
      <c r="D22" s="823"/>
      <c r="E22" s="823"/>
      <c r="F22" s="823"/>
      <c r="G22" s="823"/>
      <c r="H22" s="823"/>
      <c r="I22" s="823"/>
      <c r="J22" s="823"/>
      <c r="K22" s="823"/>
      <c r="L22" s="823"/>
      <c r="M22" s="823"/>
      <c r="N22" s="823"/>
    </row>
    <row r="23" spans="1:15" ht="14.25" customHeight="1">
      <c r="B23" s="823"/>
      <c r="C23" s="823"/>
      <c r="D23" s="823"/>
      <c r="E23" s="823"/>
      <c r="F23" s="823"/>
      <c r="G23" s="823"/>
      <c r="H23" s="823"/>
      <c r="I23" s="823"/>
      <c r="J23" s="823"/>
      <c r="K23" s="823"/>
      <c r="L23" s="823"/>
      <c r="M23" s="823"/>
      <c r="N23" s="823"/>
    </row>
    <row r="24" spans="1:15" ht="14.25" customHeight="1">
      <c r="B24" s="823"/>
      <c r="C24" s="823"/>
      <c r="D24" s="823"/>
      <c r="E24" s="823"/>
      <c r="F24" s="823"/>
      <c r="G24" s="823"/>
      <c r="H24" s="823"/>
      <c r="I24" s="823"/>
      <c r="J24" s="823"/>
      <c r="K24" s="823"/>
      <c r="L24" s="823"/>
      <c r="M24" s="823"/>
      <c r="N24" s="823"/>
    </row>
    <row r="25" spans="1:15" ht="14.25" customHeight="1"/>
    <row r="26" spans="1:15" ht="14.25" customHeight="1">
      <c r="A26" s="192" t="s">
        <v>70</v>
      </c>
      <c r="E26" s="919" t="s">
        <v>238</v>
      </c>
      <c r="F26" s="919"/>
      <c r="G26" s="919"/>
      <c r="H26" s="919"/>
      <c r="I26" s="192" t="s">
        <v>75</v>
      </c>
    </row>
    <row r="27" spans="1:15" ht="14.25" customHeight="1">
      <c r="G27" s="101"/>
    </row>
    <row r="28" spans="1:15" ht="24" customHeight="1">
      <c r="A28" s="1007" t="s">
        <v>45</v>
      </c>
      <c r="B28" s="1008"/>
      <c r="C28" s="1008"/>
      <c r="D28" s="1008"/>
      <c r="E28" s="1009"/>
      <c r="F28" s="1007" t="s">
        <v>74</v>
      </c>
      <c r="G28" s="1008"/>
      <c r="H28" s="1008"/>
      <c r="I28" s="1009"/>
      <c r="J28" s="1007" t="s">
        <v>76</v>
      </c>
      <c r="K28" s="1008"/>
      <c r="L28" s="1008"/>
      <c r="M28" s="1008"/>
      <c r="N28" s="1008"/>
      <c r="O28" s="1009"/>
    </row>
    <row r="29" spans="1:15" ht="24" customHeight="1">
      <c r="A29" s="600" t="s">
        <v>71</v>
      </c>
      <c r="B29" s="815"/>
      <c r="C29" s="815"/>
      <c r="D29" s="815"/>
      <c r="E29" s="816"/>
      <c r="F29" s="1012"/>
      <c r="G29" s="1013"/>
      <c r="H29" s="1013"/>
      <c r="I29" s="215" t="s">
        <v>75</v>
      </c>
      <c r="J29" s="1012"/>
      <c r="K29" s="1013"/>
      <c r="L29" s="1013"/>
      <c r="M29" s="1013"/>
      <c r="N29" s="1013"/>
      <c r="O29" s="216" t="s">
        <v>75</v>
      </c>
    </row>
    <row r="30" spans="1:15" ht="24" customHeight="1">
      <c r="A30" s="600" t="s">
        <v>72</v>
      </c>
      <c r="B30" s="578"/>
      <c r="C30" s="578"/>
      <c r="D30" s="578"/>
      <c r="E30" s="579"/>
      <c r="F30" s="1012"/>
      <c r="G30" s="1013"/>
      <c r="H30" s="1013"/>
      <c r="I30" s="215" t="s">
        <v>75</v>
      </c>
      <c r="J30" s="1012"/>
      <c r="K30" s="1013"/>
      <c r="L30" s="1013"/>
      <c r="M30" s="1013"/>
      <c r="N30" s="1013"/>
      <c r="O30" s="216" t="s">
        <v>75</v>
      </c>
    </row>
    <row r="31" spans="1:15" ht="24" customHeight="1">
      <c r="A31" s="600" t="s">
        <v>73</v>
      </c>
      <c r="B31" s="578"/>
      <c r="C31" s="578"/>
      <c r="D31" s="578"/>
      <c r="E31" s="579"/>
      <c r="F31" s="1012"/>
      <c r="G31" s="1013"/>
      <c r="H31" s="1013"/>
      <c r="I31" s="215" t="s">
        <v>75</v>
      </c>
      <c r="J31" s="1012"/>
      <c r="K31" s="1013"/>
      <c r="L31" s="1013"/>
      <c r="M31" s="1013"/>
      <c r="N31" s="1013"/>
      <c r="O31" s="216" t="s">
        <v>75</v>
      </c>
    </row>
    <row r="32" spans="1:15" ht="24" customHeight="1">
      <c r="A32" s="1007" t="s">
        <v>46</v>
      </c>
      <c r="B32" s="1008"/>
      <c r="C32" s="1008"/>
      <c r="D32" s="1008"/>
      <c r="E32" s="1009"/>
      <c r="F32" s="1010"/>
      <c r="G32" s="1011"/>
      <c r="H32" s="1011"/>
      <c r="I32" s="215"/>
      <c r="J32" s="1010"/>
      <c r="K32" s="1011"/>
      <c r="L32" s="1011"/>
      <c r="M32" s="1011"/>
      <c r="N32" s="1011"/>
      <c r="O32" s="216"/>
    </row>
    <row r="34" spans="1:2">
      <c r="A34" s="113" t="s">
        <v>1110</v>
      </c>
      <c r="B34" s="113"/>
    </row>
    <row r="35" spans="1:2">
      <c r="A35" s="113" t="s">
        <v>949</v>
      </c>
      <c r="B35" s="113"/>
    </row>
    <row r="36" spans="1:2">
      <c r="A36" s="113"/>
      <c r="B36" s="113"/>
    </row>
    <row r="37" spans="1:2">
      <c r="A37" s="113" t="s">
        <v>1111</v>
      </c>
      <c r="B37" s="113"/>
    </row>
    <row r="38" spans="1:2">
      <c r="A38" s="113" t="s">
        <v>1112</v>
      </c>
      <c r="B38" s="113"/>
    </row>
    <row r="39" spans="1:2">
      <c r="A39" s="113"/>
      <c r="B39" s="113"/>
    </row>
    <row r="40" spans="1:2">
      <c r="A40" s="113" t="s">
        <v>1113</v>
      </c>
      <c r="B40" s="113"/>
    </row>
    <row r="41" spans="1:2">
      <c r="A41" s="113" t="s">
        <v>1114</v>
      </c>
      <c r="B41" s="113"/>
    </row>
    <row r="42" spans="1:2">
      <c r="A42" s="113"/>
      <c r="B42" s="113"/>
    </row>
    <row r="43" spans="1:2">
      <c r="A43" s="113" t="s">
        <v>1092</v>
      </c>
      <c r="B43" s="113"/>
    </row>
    <row r="44" spans="1:2">
      <c r="A44" s="113"/>
      <c r="B44" s="113" t="s">
        <v>1115</v>
      </c>
    </row>
    <row r="45" spans="1:2">
      <c r="A45" s="113"/>
      <c r="B45" s="113" t="s">
        <v>1116</v>
      </c>
    </row>
  </sheetData>
  <mergeCells count="21">
    <mergeCell ref="L5:P5"/>
    <mergeCell ref="J31:N31"/>
    <mergeCell ref="F29:H29"/>
    <mergeCell ref="A3:N3"/>
    <mergeCell ref="A17:O17"/>
    <mergeCell ref="A28:E28"/>
    <mergeCell ref="F28:I28"/>
    <mergeCell ref="J28:O28"/>
    <mergeCell ref="B22:N24"/>
    <mergeCell ref="E26:H26"/>
    <mergeCell ref="D19:G19"/>
    <mergeCell ref="A29:E29"/>
    <mergeCell ref="J29:N29"/>
    <mergeCell ref="A32:E32"/>
    <mergeCell ref="F32:H32"/>
    <mergeCell ref="J32:N32"/>
    <mergeCell ref="A30:E30"/>
    <mergeCell ref="A31:E31"/>
    <mergeCell ref="F30:H30"/>
    <mergeCell ref="F31:H31"/>
    <mergeCell ref="J30:N30"/>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tint="0.59999389629810485"/>
  </sheetPr>
  <dimension ref="A1:O41"/>
  <sheetViews>
    <sheetView showZeros="0" view="pageBreakPreview" zoomScaleNormal="100" zoomScaleSheetLayoutView="100" workbookViewId="0">
      <selection activeCell="G17" sqref="G17"/>
    </sheetView>
  </sheetViews>
  <sheetFormatPr defaultColWidth="5.90625" defaultRowHeight="14"/>
  <cols>
    <col min="1" max="16384" width="5.90625" style="192"/>
  </cols>
  <sheetData>
    <row r="1" spans="1:15">
      <c r="O1" s="193" t="s">
        <v>161</v>
      </c>
    </row>
    <row r="2" spans="1:15">
      <c r="A2" s="192" t="s">
        <v>268</v>
      </c>
    </row>
    <row r="4" spans="1:15" ht="28">
      <c r="A4" s="539" t="s">
        <v>243</v>
      </c>
      <c r="B4" s="539"/>
      <c r="C4" s="539"/>
      <c r="D4" s="539"/>
      <c r="E4" s="539"/>
      <c r="F4" s="539"/>
      <c r="G4" s="539"/>
      <c r="H4" s="539"/>
      <c r="I4" s="539"/>
      <c r="J4" s="539"/>
      <c r="K4" s="539"/>
      <c r="L4" s="539"/>
      <c r="M4" s="539"/>
      <c r="N4" s="539"/>
    </row>
    <row r="5" spans="1:15" ht="14.25" customHeight="1">
      <c r="A5" s="137"/>
      <c r="B5" s="137"/>
      <c r="C5" s="137"/>
      <c r="D5" s="137"/>
      <c r="E5" s="137"/>
      <c r="F5" s="137"/>
      <c r="G5" s="137"/>
      <c r="H5" s="137"/>
      <c r="I5" s="137"/>
      <c r="J5" s="137"/>
      <c r="K5" s="137"/>
      <c r="L5" s="137"/>
      <c r="M5" s="137"/>
      <c r="N5" s="137"/>
    </row>
    <row r="7" spans="1:15" ht="24" customHeight="1">
      <c r="A7" s="192" t="s">
        <v>644</v>
      </c>
    </row>
    <row r="8" spans="1:15" ht="24" customHeight="1">
      <c r="A8" s="192" t="s">
        <v>645</v>
      </c>
    </row>
    <row r="9" spans="1:15" ht="24" customHeight="1">
      <c r="A9" s="192" t="s">
        <v>646</v>
      </c>
    </row>
    <row r="10" spans="1:15" ht="14.25" customHeight="1"/>
    <row r="11" spans="1:15" ht="14.25" customHeight="1"/>
    <row r="13" spans="1:15">
      <c r="A13" s="213" t="s">
        <v>1008</v>
      </c>
    </row>
    <row r="15" spans="1:15">
      <c r="L15" s="444"/>
      <c r="M15" s="444"/>
      <c r="N15" s="444"/>
    </row>
    <row r="17" spans="1:15">
      <c r="G17" s="192" t="s">
        <v>1254</v>
      </c>
      <c r="O17" s="193" t="s">
        <v>389</v>
      </c>
    </row>
    <row r="18" spans="1:15">
      <c r="O18" s="193"/>
    </row>
    <row r="19" spans="1:15">
      <c r="O19" s="193"/>
    </row>
    <row r="20" spans="1:15">
      <c r="O20" s="193"/>
    </row>
    <row r="21" spans="1:15">
      <c r="A21" s="477" t="s">
        <v>454</v>
      </c>
      <c r="B21" s="477"/>
      <c r="C21" s="477"/>
      <c r="D21" s="477"/>
      <c r="E21" s="477"/>
      <c r="F21" s="477"/>
      <c r="G21" s="477"/>
      <c r="H21" s="477"/>
      <c r="I21" s="477"/>
      <c r="J21" s="477"/>
      <c r="K21" s="477"/>
      <c r="L21" s="477"/>
      <c r="M21" s="477"/>
      <c r="N21" s="477"/>
      <c r="O21" s="477"/>
    </row>
    <row r="23" spans="1:15">
      <c r="A23" s="218" t="s">
        <v>903</v>
      </c>
      <c r="B23" s="184" t="str">
        <f>入力シート!C1</f>
        <v>令和8年2月8日執行衆議院小選挙区選出議員選挙</v>
      </c>
      <c r="C23" s="90"/>
      <c r="D23" s="90"/>
      <c r="E23" s="90"/>
      <c r="F23" s="90"/>
      <c r="G23" s="90"/>
      <c r="H23" s="90"/>
      <c r="I23" s="90"/>
      <c r="J23" s="90"/>
      <c r="K23" s="100" t="str">
        <f>入力シート!C2</f>
        <v>青森県第１区</v>
      </c>
      <c r="L23" s="90"/>
      <c r="M23" s="90"/>
      <c r="N23" s="90"/>
      <c r="O23" s="90"/>
    </row>
    <row r="24" spans="1:15">
      <c r="A24" s="150"/>
      <c r="B24" s="90"/>
      <c r="C24" s="90"/>
      <c r="D24" s="90"/>
      <c r="E24" s="90"/>
      <c r="F24" s="90"/>
      <c r="G24" s="90"/>
      <c r="H24" s="90"/>
      <c r="I24" s="90"/>
      <c r="J24" s="157"/>
      <c r="K24" s="157"/>
      <c r="L24" s="90"/>
      <c r="M24" s="90"/>
      <c r="N24" s="90"/>
      <c r="O24" s="90"/>
    </row>
    <row r="25" spans="1:15">
      <c r="A25" s="90"/>
      <c r="B25" s="90"/>
      <c r="C25" s="90"/>
      <c r="D25" s="90"/>
      <c r="E25" s="90"/>
      <c r="F25" s="90"/>
      <c r="G25" s="90"/>
      <c r="H25" s="90"/>
      <c r="I25" s="90"/>
      <c r="J25" s="90"/>
      <c r="K25" s="90"/>
      <c r="L25" s="90"/>
      <c r="M25" s="90"/>
      <c r="N25" s="90"/>
      <c r="O25" s="90"/>
    </row>
    <row r="26" spans="1:15">
      <c r="A26" s="218" t="s">
        <v>904</v>
      </c>
      <c r="B26" s="90" t="s">
        <v>905</v>
      </c>
      <c r="C26" s="90"/>
      <c r="D26" s="90"/>
      <c r="E26" s="102">
        <f>入力シート!C18</f>
        <v>0</v>
      </c>
      <c r="F26" s="100"/>
      <c r="G26" s="100">
        <f>入力シート!C20</f>
        <v>0</v>
      </c>
      <c r="H26" s="97"/>
      <c r="I26" s="90"/>
      <c r="J26" s="90"/>
      <c r="K26" s="90"/>
      <c r="L26" s="90"/>
      <c r="M26" s="90"/>
      <c r="N26" s="90"/>
      <c r="O26" s="90"/>
    </row>
    <row r="27" spans="1:15">
      <c r="A27" s="90"/>
      <c r="B27" s="90"/>
      <c r="C27" s="90"/>
      <c r="D27" s="90"/>
      <c r="E27" s="102"/>
      <c r="F27" s="100"/>
      <c r="G27" s="100"/>
      <c r="H27" s="97"/>
      <c r="I27" s="90"/>
      <c r="J27" s="90"/>
      <c r="K27" s="90"/>
      <c r="L27" s="90"/>
      <c r="M27" s="90"/>
      <c r="N27" s="90"/>
      <c r="O27" s="90"/>
    </row>
    <row r="28" spans="1:15">
      <c r="A28" s="90"/>
      <c r="B28" s="90"/>
      <c r="C28" s="90"/>
      <c r="D28" s="90"/>
      <c r="E28" s="90"/>
      <c r="F28" s="90"/>
      <c r="G28" s="90"/>
      <c r="H28" s="90"/>
      <c r="I28" s="90"/>
      <c r="J28" s="90"/>
      <c r="K28" s="90"/>
      <c r="L28" s="90"/>
      <c r="M28" s="90"/>
      <c r="N28" s="90"/>
      <c r="O28" s="90"/>
    </row>
    <row r="29" spans="1:15">
      <c r="A29" s="218" t="s">
        <v>256</v>
      </c>
      <c r="B29" s="192" t="s">
        <v>902</v>
      </c>
      <c r="C29" s="90"/>
      <c r="D29" s="90"/>
      <c r="E29" s="920" t="s">
        <v>242</v>
      </c>
      <c r="F29" s="920"/>
      <c r="G29" s="920"/>
      <c r="H29" s="90" t="s">
        <v>75</v>
      </c>
      <c r="I29" s="90"/>
      <c r="J29" s="90"/>
      <c r="K29" s="90"/>
      <c r="L29" s="90"/>
      <c r="M29" s="90"/>
      <c r="N29" s="90"/>
      <c r="O29" s="90"/>
    </row>
    <row r="30" spans="1:15" ht="14.25" customHeight="1">
      <c r="F30" s="184"/>
    </row>
    <row r="31" spans="1:15" ht="14.25" customHeight="1">
      <c r="F31" s="184"/>
    </row>
    <row r="32" spans="1:15" ht="14.25" customHeight="1">
      <c r="F32" s="184"/>
    </row>
    <row r="33" spans="1:8">
      <c r="B33" s="196"/>
      <c r="C33" s="105"/>
      <c r="D33" s="105"/>
      <c r="H33" s="184"/>
    </row>
    <row r="34" spans="1:8">
      <c r="A34" s="113" t="s">
        <v>1117</v>
      </c>
      <c r="B34" s="243"/>
      <c r="C34" s="105"/>
      <c r="D34" s="105"/>
      <c r="H34" s="184"/>
    </row>
    <row r="35" spans="1:8">
      <c r="A35" s="113" t="s">
        <v>949</v>
      </c>
      <c r="B35" s="243"/>
      <c r="C35" s="105"/>
      <c r="D35" s="105"/>
    </row>
    <row r="36" spans="1:8">
      <c r="A36" s="113"/>
      <c r="B36" s="243"/>
      <c r="C36" s="105"/>
      <c r="D36" s="105"/>
      <c r="G36" s="184"/>
    </row>
    <row r="37" spans="1:8">
      <c r="A37" s="113" t="s">
        <v>1118</v>
      </c>
      <c r="B37" s="243"/>
      <c r="C37" s="105"/>
      <c r="D37" s="105"/>
    </row>
    <row r="38" spans="1:8">
      <c r="A38" s="113" t="s">
        <v>1119</v>
      </c>
      <c r="B38" s="113"/>
    </row>
    <row r="39" spans="1:8">
      <c r="A39" s="113"/>
      <c r="B39" s="113"/>
    </row>
    <row r="40" spans="1:8">
      <c r="A40" s="113" t="s">
        <v>1120</v>
      </c>
      <c r="B40" s="113"/>
    </row>
    <row r="41" spans="1:8">
      <c r="A41" s="113" t="s">
        <v>250</v>
      </c>
      <c r="B41" s="113"/>
    </row>
  </sheetData>
  <mergeCells count="4">
    <mergeCell ref="A4:N4"/>
    <mergeCell ref="L15:N15"/>
    <mergeCell ref="A21:O21"/>
    <mergeCell ref="E29:G29"/>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8" tint="0.59999389629810485"/>
  </sheetPr>
  <dimension ref="A1:P47"/>
  <sheetViews>
    <sheetView showZeros="0" view="pageBreakPreview" zoomScaleNormal="100" zoomScaleSheetLayoutView="100" workbookViewId="0">
      <selection activeCell="C43" sqref="C43"/>
    </sheetView>
  </sheetViews>
  <sheetFormatPr defaultColWidth="5.6328125" defaultRowHeight="14"/>
  <cols>
    <col min="1" max="15" width="5.6328125" style="192"/>
    <col min="16" max="16" width="6.08984375" style="192" customWidth="1"/>
    <col min="17" max="16384" width="5.6328125" style="192"/>
  </cols>
  <sheetData>
    <row r="1" spans="1:16">
      <c r="P1" s="193" t="s">
        <v>155</v>
      </c>
    </row>
    <row r="3" spans="1:16" ht="28">
      <c r="A3" s="539" t="s">
        <v>246</v>
      </c>
      <c r="B3" s="539"/>
      <c r="C3" s="539"/>
      <c r="D3" s="539"/>
      <c r="E3" s="539"/>
      <c r="F3" s="539"/>
      <c r="G3" s="539"/>
      <c r="H3" s="539"/>
      <c r="I3" s="539"/>
      <c r="J3" s="539"/>
      <c r="K3" s="539"/>
      <c r="L3" s="539"/>
      <c r="M3" s="539"/>
      <c r="N3" s="539"/>
      <c r="O3" s="539"/>
      <c r="P3" s="539"/>
    </row>
    <row r="6" spans="1:16">
      <c r="A6" s="192" t="s">
        <v>247</v>
      </c>
      <c r="M6" s="217"/>
      <c r="N6" s="217"/>
      <c r="O6" s="217"/>
    </row>
    <row r="7" spans="1:16">
      <c r="M7" s="217"/>
      <c r="N7" s="217"/>
      <c r="O7" s="217"/>
    </row>
    <row r="8" spans="1:16">
      <c r="M8" s="217"/>
      <c r="N8" s="217"/>
      <c r="O8" s="217"/>
    </row>
    <row r="9" spans="1:16">
      <c r="B9" s="633" t="s">
        <v>989</v>
      </c>
      <c r="C9" s="633"/>
      <c r="D9" s="633"/>
      <c r="E9" s="633"/>
      <c r="F9" s="633"/>
    </row>
    <row r="10" spans="1:16">
      <c r="B10" s="217"/>
      <c r="C10" s="217"/>
      <c r="D10" s="217"/>
    </row>
    <row r="12" spans="1:16" s="90" customFormat="1">
      <c r="J12" s="204" t="str">
        <f>入力シート!C1</f>
        <v>令和8年2月8日執行衆議院小選挙区選出議員選挙</v>
      </c>
      <c r="K12" s="184" t="str">
        <f>入力シート!C2</f>
        <v>青森県第１区</v>
      </c>
      <c r="L12" s="100"/>
    </row>
    <row r="14" spans="1:16">
      <c r="I14" s="193" t="s">
        <v>413</v>
      </c>
      <c r="K14" s="204">
        <f>入力シート!C18</f>
        <v>0</v>
      </c>
      <c r="L14" s="184"/>
      <c r="M14" s="184">
        <f>入力シート!C20</f>
        <v>0</v>
      </c>
    </row>
    <row r="15" spans="1:16">
      <c r="I15" s="193"/>
      <c r="K15" s="204"/>
      <c r="L15" s="184"/>
      <c r="M15" s="184"/>
    </row>
    <row r="16" spans="1:16" ht="14.25" customHeight="1">
      <c r="G16" s="184"/>
    </row>
    <row r="17" spans="1:16" ht="14.25" customHeight="1">
      <c r="A17" s="477" t="s">
        <v>454</v>
      </c>
      <c r="B17" s="477"/>
      <c r="C17" s="477"/>
      <c r="D17" s="477"/>
      <c r="E17" s="477"/>
      <c r="F17" s="477"/>
      <c r="G17" s="477"/>
      <c r="H17" s="477"/>
      <c r="I17" s="477"/>
      <c r="J17" s="477"/>
      <c r="K17" s="477"/>
      <c r="L17" s="477"/>
      <c r="M17" s="477"/>
      <c r="N17" s="477"/>
      <c r="O17" s="477"/>
      <c r="P17" s="477"/>
    </row>
    <row r="18" spans="1:16" ht="14.25" customHeight="1">
      <c r="A18" s="194"/>
      <c r="B18" s="194"/>
      <c r="C18" s="194"/>
      <c r="D18" s="194"/>
      <c r="E18" s="194"/>
      <c r="F18" s="194"/>
      <c r="G18" s="194"/>
      <c r="H18" s="194"/>
      <c r="I18" s="194"/>
      <c r="J18" s="194"/>
      <c r="K18" s="194"/>
      <c r="L18" s="194"/>
      <c r="M18" s="194"/>
      <c r="N18" s="194"/>
      <c r="O18" s="194"/>
    </row>
    <row r="19" spans="1:16" ht="28.5" customHeight="1">
      <c r="A19" s="921" t="s">
        <v>248</v>
      </c>
      <c r="B19" s="922"/>
      <c r="C19" s="922"/>
      <c r="D19" s="922"/>
      <c r="E19" s="923"/>
      <c r="F19" s="903"/>
      <c r="G19" s="904"/>
      <c r="H19" s="904"/>
      <c r="I19" s="904"/>
      <c r="J19" s="904"/>
      <c r="K19" s="904"/>
      <c r="L19" s="904"/>
      <c r="M19" s="904"/>
      <c r="N19" s="904"/>
      <c r="O19" s="904"/>
      <c r="P19" s="209"/>
    </row>
    <row r="20" spans="1:16" ht="28.5" customHeight="1">
      <c r="A20" s="930" t="s">
        <v>80</v>
      </c>
      <c r="B20" s="931"/>
      <c r="C20" s="931"/>
      <c r="D20" s="931"/>
      <c r="E20" s="932"/>
      <c r="F20" s="906"/>
      <c r="G20" s="907"/>
      <c r="H20" s="907"/>
      <c r="I20" s="907"/>
      <c r="J20" s="907"/>
      <c r="K20" s="907"/>
      <c r="L20" s="907"/>
      <c r="M20" s="907"/>
      <c r="N20" s="907"/>
      <c r="O20" s="907"/>
      <c r="P20" s="206"/>
    </row>
    <row r="21" spans="1:16" ht="28.5" customHeight="1">
      <c r="A21" s="933" t="s">
        <v>1014</v>
      </c>
      <c r="B21" s="934"/>
      <c r="C21" s="934"/>
      <c r="D21" s="934"/>
      <c r="E21" s="935"/>
      <c r="F21" s="909"/>
      <c r="G21" s="910"/>
      <c r="H21" s="910"/>
      <c r="I21" s="910"/>
      <c r="J21" s="910"/>
      <c r="K21" s="910"/>
      <c r="L21" s="910"/>
      <c r="M21" s="910"/>
      <c r="N21" s="910"/>
      <c r="O21" s="910"/>
      <c r="P21" s="212"/>
    </row>
    <row r="22" spans="1:16" ht="28.5" customHeight="1">
      <c r="A22" s="929" t="s">
        <v>74</v>
      </c>
      <c r="B22" s="578"/>
      <c r="C22" s="578"/>
      <c r="D22" s="578"/>
      <c r="E22" s="579"/>
      <c r="F22" s="938"/>
      <c r="G22" s="939"/>
      <c r="H22" s="939"/>
      <c r="I22" s="939"/>
      <c r="J22" s="939"/>
      <c r="K22" s="939"/>
      <c r="L22" s="939"/>
      <c r="M22" s="939"/>
      <c r="N22" s="939"/>
      <c r="O22" s="939"/>
      <c r="P22" s="159" t="s">
        <v>75</v>
      </c>
    </row>
    <row r="23" spans="1:16" ht="28.5" customHeight="1">
      <c r="A23" s="929" t="s">
        <v>81</v>
      </c>
      <c r="B23" s="578"/>
      <c r="C23" s="578"/>
      <c r="D23" s="578"/>
      <c r="E23" s="579"/>
      <c r="F23" s="936"/>
      <c r="G23" s="937"/>
      <c r="H23" s="937"/>
      <c r="I23" s="937"/>
      <c r="J23" s="937"/>
      <c r="K23" s="937"/>
      <c r="L23" s="937"/>
      <c r="M23" s="937"/>
      <c r="N23" s="937"/>
      <c r="O23" s="937"/>
      <c r="P23" s="145" t="s">
        <v>2</v>
      </c>
    </row>
    <row r="24" spans="1:16" ht="28.5" customHeight="1">
      <c r="A24" s="926" t="s">
        <v>534</v>
      </c>
      <c r="B24" s="927"/>
      <c r="C24" s="927"/>
      <c r="D24" s="927"/>
      <c r="E24" s="928"/>
      <c r="F24" s="1014"/>
      <c r="G24" s="1015"/>
      <c r="H24" s="1015"/>
      <c r="I24" s="1015"/>
      <c r="J24" s="1015"/>
      <c r="K24" s="1015"/>
      <c r="L24" s="1015"/>
      <c r="M24" s="1015"/>
      <c r="N24" s="1015"/>
      <c r="O24" s="1015"/>
      <c r="P24" s="159"/>
    </row>
    <row r="25" spans="1:16" ht="21" customHeight="1">
      <c r="A25" s="113"/>
      <c r="B25" s="113"/>
      <c r="C25" s="113"/>
      <c r="D25" s="113"/>
      <c r="E25" s="113"/>
      <c r="F25" s="113"/>
      <c r="G25" s="113"/>
      <c r="H25" s="113"/>
      <c r="I25" s="113"/>
      <c r="J25" s="113"/>
      <c r="K25" s="113"/>
      <c r="L25" s="113"/>
      <c r="M25" s="113"/>
      <c r="N25" s="113"/>
      <c r="O25" s="113"/>
      <c r="P25" s="113"/>
    </row>
    <row r="26" spans="1:16">
      <c r="A26" s="113" t="s">
        <v>1121</v>
      </c>
      <c r="B26" s="113"/>
      <c r="C26" s="113"/>
      <c r="D26" s="113"/>
      <c r="E26" s="113"/>
      <c r="F26" s="113"/>
      <c r="G26" s="113"/>
      <c r="H26" s="113"/>
      <c r="I26" s="113"/>
      <c r="J26" s="113"/>
      <c r="K26" s="113"/>
      <c r="L26" s="113"/>
      <c r="M26" s="113"/>
      <c r="N26" s="113"/>
      <c r="O26" s="113"/>
      <c r="P26" s="113"/>
    </row>
    <row r="27" spans="1:16">
      <c r="A27" s="113" t="s">
        <v>1122</v>
      </c>
      <c r="B27" s="113"/>
      <c r="C27" s="113"/>
      <c r="D27" s="113"/>
      <c r="E27" s="113"/>
      <c r="F27" s="113"/>
      <c r="G27" s="113"/>
      <c r="H27" s="113"/>
      <c r="I27" s="113"/>
      <c r="J27" s="113"/>
      <c r="K27" s="113"/>
      <c r="L27" s="113"/>
      <c r="M27" s="113"/>
      <c r="N27" s="113"/>
      <c r="O27" s="113"/>
      <c r="P27" s="113"/>
    </row>
    <row r="28" spans="1:16">
      <c r="A28" s="113" t="s">
        <v>1123</v>
      </c>
      <c r="B28" s="113"/>
      <c r="C28" s="113"/>
      <c r="D28" s="113"/>
      <c r="E28" s="113"/>
      <c r="F28" s="113"/>
      <c r="G28" s="113"/>
      <c r="H28" s="113"/>
      <c r="I28" s="113"/>
      <c r="J28" s="113"/>
      <c r="K28" s="113"/>
      <c r="L28" s="113"/>
      <c r="M28" s="113"/>
      <c r="N28" s="113"/>
      <c r="O28" s="113"/>
      <c r="P28" s="113"/>
    </row>
    <row r="29" spans="1:16">
      <c r="A29" s="113" t="s">
        <v>1124</v>
      </c>
      <c r="B29" s="113"/>
      <c r="C29" s="113"/>
      <c r="D29" s="113"/>
      <c r="E29" s="113"/>
      <c r="F29" s="113"/>
      <c r="G29" s="113"/>
      <c r="H29" s="113"/>
      <c r="I29" s="113"/>
      <c r="J29" s="113"/>
      <c r="K29" s="113"/>
      <c r="L29" s="113"/>
      <c r="M29" s="113"/>
      <c r="N29" s="113"/>
      <c r="O29" s="113"/>
      <c r="P29" s="113"/>
    </row>
    <row r="30" spans="1:16">
      <c r="A30" s="113" t="s">
        <v>1125</v>
      </c>
      <c r="B30" s="113"/>
      <c r="C30" s="113"/>
      <c r="D30" s="113"/>
      <c r="E30" s="113"/>
      <c r="F30" s="113"/>
      <c r="G30" s="113"/>
      <c r="H30" s="113"/>
      <c r="I30" s="113"/>
      <c r="J30" s="113"/>
      <c r="K30" s="113"/>
      <c r="L30" s="113"/>
      <c r="M30" s="113"/>
      <c r="N30" s="113"/>
      <c r="O30" s="113"/>
      <c r="P30" s="113"/>
    </row>
    <row r="31" spans="1:16">
      <c r="A31" s="113" t="s">
        <v>1126</v>
      </c>
      <c r="B31" s="113"/>
      <c r="C31" s="113"/>
      <c r="D31" s="113"/>
      <c r="E31" s="113"/>
      <c r="F31" s="113"/>
      <c r="G31" s="113"/>
      <c r="H31" s="113"/>
      <c r="I31" s="113"/>
      <c r="J31" s="113"/>
      <c r="K31" s="113"/>
      <c r="L31" s="113"/>
      <c r="M31" s="113"/>
      <c r="N31" s="113"/>
      <c r="O31" s="113"/>
      <c r="P31" s="113"/>
    </row>
    <row r="32" spans="1:16">
      <c r="A32" s="113" t="s">
        <v>1104</v>
      </c>
      <c r="B32" s="113"/>
      <c r="C32" s="113"/>
      <c r="D32" s="113"/>
      <c r="E32" s="113"/>
      <c r="F32" s="113"/>
      <c r="G32" s="113"/>
      <c r="H32" s="113"/>
      <c r="I32" s="113"/>
      <c r="J32" s="113"/>
      <c r="K32" s="113"/>
      <c r="L32" s="113"/>
      <c r="M32" s="113"/>
      <c r="N32" s="113"/>
      <c r="O32" s="113"/>
      <c r="P32" s="113"/>
    </row>
    <row r="33" spans="1:16">
      <c r="A33" s="113" t="s">
        <v>1232</v>
      </c>
      <c r="B33" s="113"/>
      <c r="C33" s="113"/>
      <c r="D33" s="113"/>
      <c r="E33" s="113"/>
      <c r="F33" s="113"/>
      <c r="G33" s="113"/>
      <c r="H33" s="113"/>
      <c r="I33" s="113"/>
      <c r="J33" s="113"/>
      <c r="K33" s="113"/>
      <c r="L33" s="113"/>
      <c r="M33" s="113"/>
      <c r="N33" s="113"/>
      <c r="O33" s="113"/>
      <c r="P33" s="113"/>
    </row>
    <row r="34" spans="1:16">
      <c r="A34" s="113" t="s">
        <v>83</v>
      </c>
      <c r="B34" s="113"/>
      <c r="C34" s="113"/>
      <c r="D34" s="113"/>
      <c r="E34" s="113"/>
      <c r="F34" s="113"/>
      <c r="G34" s="113"/>
      <c r="H34" s="113"/>
      <c r="I34" s="113"/>
      <c r="J34" s="113"/>
      <c r="K34" s="113"/>
      <c r="L34" s="113"/>
      <c r="M34" s="113"/>
      <c r="N34" s="113"/>
      <c r="O34" s="113"/>
      <c r="P34" s="113"/>
    </row>
    <row r="35" spans="1:16">
      <c r="A35" s="113" t="s">
        <v>251</v>
      </c>
      <c r="B35" s="113"/>
      <c r="C35" s="113"/>
      <c r="D35" s="113"/>
      <c r="E35" s="113"/>
      <c r="F35" s="113"/>
      <c r="G35" s="113"/>
      <c r="H35" s="113"/>
      <c r="I35" s="113"/>
      <c r="J35" s="113"/>
      <c r="K35" s="113"/>
      <c r="L35" s="113"/>
      <c r="M35" s="113"/>
      <c r="N35" s="113"/>
      <c r="O35" s="113"/>
      <c r="P35" s="113"/>
    </row>
    <row r="36" spans="1:16">
      <c r="A36" s="113"/>
      <c r="B36" s="113"/>
      <c r="C36" s="113"/>
      <c r="D36" s="113"/>
      <c r="E36" s="113"/>
      <c r="F36" s="113"/>
      <c r="G36" s="113"/>
      <c r="H36" s="113"/>
      <c r="I36" s="113"/>
      <c r="J36" s="113"/>
      <c r="K36" s="113"/>
      <c r="L36" s="113"/>
      <c r="M36" s="113"/>
      <c r="N36" s="113"/>
      <c r="O36" s="113"/>
      <c r="P36" s="113"/>
    </row>
    <row r="37" spans="1:16">
      <c r="A37" s="113"/>
      <c r="B37" s="113"/>
      <c r="C37" s="264" t="s">
        <v>1256</v>
      </c>
      <c r="D37" s="264"/>
      <c r="E37" s="264"/>
      <c r="F37" s="264"/>
      <c r="G37" s="264"/>
      <c r="H37" s="264"/>
      <c r="I37" s="264"/>
      <c r="J37" s="113"/>
      <c r="K37" s="113"/>
      <c r="L37" s="113"/>
      <c r="M37" s="113"/>
      <c r="N37" s="113"/>
      <c r="O37" s="113"/>
      <c r="P37" s="113"/>
    </row>
    <row r="38" spans="1:16">
      <c r="A38" s="113"/>
      <c r="B38" s="113"/>
      <c r="C38" s="113"/>
      <c r="D38" s="113"/>
      <c r="E38" s="113"/>
      <c r="F38" s="113"/>
      <c r="G38" s="113"/>
      <c r="H38" s="113"/>
      <c r="I38" s="113"/>
      <c r="J38" s="113"/>
      <c r="K38" s="113"/>
      <c r="L38" s="113"/>
      <c r="M38" s="113"/>
      <c r="N38" s="113"/>
      <c r="O38" s="113"/>
      <c r="P38" s="113"/>
    </row>
    <row r="39" spans="1:16">
      <c r="A39" s="113"/>
      <c r="B39" s="113"/>
      <c r="C39" s="113"/>
      <c r="D39" s="113"/>
      <c r="E39" s="113"/>
      <c r="F39" s="113"/>
      <c r="G39" s="113"/>
      <c r="H39" s="113"/>
      <c r="I39" s="113"/>
      <c r="J39" s="113"/>
      <c r="K39" s="113"/>
      <c r="L39" s="113"/>
      <c r="M39" s="113"/>
      <c r="N39" s="113"/>
      <c r="O39" s="113"/>
      <c r="P39" s="113"/>
    </row>
    <row r="40" spans="1:16">
      <c r="A40" s="113"/>
      <c r="B40" s="113" t="s">
        <v>252</v>
      </c>
      <c r="C40" s="113"/>
      <c r="D40" s="113"/>
      <c r="E40" s="113"/>
      <c r="F40" s="113"/>
      <c r="G40" s="113"/>
      <c r="H40" s="113"/>
      <c r="I40" s="113"/>
      <c r="J40" s="113"/>
      <c r="K40" s="113"/>
      <c r="L40" s="113"/>
      <c r="M40" s="113"/>
      <c r="N40" s="113"/>
      <c r="O40" s="113"/>
      <c r="P40" s="113"/>
    </row>
    <row r="41" spans="1:16">
      <c r="A41" s="113"/>
      <c r="B41" s="113"/>
      <c r="C41" s="113"/>
      <c r="D41" s="113"/>
      <c r="E41" s="113"/>
      <c r="F41" s="113"/>
      <c r="G41" s="113"/>
      <c r="H41" s="113"/>
      <c r="I41" s="113"/>
      <c r="J41" s="113"/>
      <c r="K41" s="113"/>
      <c r="L41" s="113"/>
      <c r="M41" s="113"/>
      <c r="N41" s="113"/>
      <c r="O41" s="113"/>
      <c r="P41" s="113"/>
    </row>
    <row r="42" spans="1:16">
      <c r="A42" s="113"/>
      <c r="B42" s="113"/>
      <c r="C42" s="113" t="s">
        <v>1257</v>
      </c>
      <c r="D42" s="113"/>
      <c r="E42" s="113"/>
      <c r="F42" s="113"/>
      <c r="G42" s="113"/>
      <c r="H42" s="113"/>
      <c r="I42" s="113"/>
      <c r="J42" s="113"/>
      <c r="K42" s="113"/>
      <c r="L42" s="113"/>
      <c r="M42" s="113"/>
      <c r="N42" s="113"/>
      <c r="O42" s="113"/>
      <c r="P42" s="113"/>
    </row>
    <row r="43" spans="1:16">
      <c r="A43" s="113"/>
      <c r="B43" s="113"/>
      <c r="C43" s="113"/>
      <c r="D43" s="113"/>
      <c r="E43" s="113"/>
      <c r="F43" s="113"/>
      <c r="G43" s="113"/>
      <c r="H43" s="113"/>
      <c r="I43" s="113"/>
      <c r="K43" s="270" t="s">
        <v>254</v>
      </c>
      <c r="L43" s="113"/>
      <c r="M43" s="113"/>
      <c r="N43" s="113"/>
      <c r="O43" s="113"/>
      <c r="P43" s="113"/>
    </row>
    <row r="44" spans="1:16">
      <c r="A44" s="113"/>
      <c r="B44" s="113"/>
      <c r="C44" s="113"/>
      <c r="D44" s="113"/>
      <c r="E44" s="113" t="s">
        <v>253</v>
      </c>
      <c r="F44" s="113"/>
      <c r="G44" s="113"/>
      <c r="H44" s="113"/>
      <c r="I44" s="113"/>
      <c r="J44" s="113"/>
      <c r="K44" s="113"/>
      <c r="L44" s="113"/>
      <c r="M44" s="113"/>
      <c r="N44" s="113"/>
      <c r="O44" s="113"/>
      <c r="P44" s="113"/>
    </row>
    <row r="45" spans="1:16">
      <c r="A45" s="113"/>
      <c r="B45" s="113"/>
      <c r="C45" s="113"/>
      <c r="D45" s="113"/>
      <c r="E45" s="113"/>
      <c r="F45" s="113"/>
      <c r="G45" s="113"/>
      <c r="H45" s="113"/>
      <c r="I45" s="113"/>
      <c r="J45" s="113"/>
      <c r="K45" s="113"/>
      <c r="L45" s="113"/>
      <c r="M45" s="113"/>
      <c r="N45" s="113"/>
      <c r="O45" s="113"/>
      <c r="P45" s="113"/>
    </row>
    <row r="46" spans="1:16">
      <c r="A46" s="113"/>
      <c r="B46" s="113" t="s">
        <v>245</v>
      </c>
      <c r="C46" s="264" t="s">
        <v>255</v>
      </c>
      <c r="D46" s="113"/>
      <c r="E46" s="113"/>
      <c r="F46" s="113"/>
      <c r="G46" s="113"/>
      <c r="H46" s="113"/>
      <c r="I46" s="113"/>
      <c r="J46" s="113"/>
      <c r="K46" s="113"/>
      <c r="L46" s="113"/>
      <c r="M46" s="113"/>
      <c r="N46" s="113"/>
      <c r="O46" s="113"/>
      <c r="P46" s="113"/>
    </row>
    <row r="47" spans="1:16">
      <c r="A47" s="113"/>
      <c r="B47" s="113"/>
      <c r="C47" s="113"/>
      <c r="D47" s="113"/>
      <c r="E47" s="113"/>
      <c r="F47" s="113"/>
      <c r="G47" s="113"/>
      <c r="H47" s="113"/>
      <c r="I47" s="113"/>
      <c r="J47" s="113"/>
      <c r="K47" s="113"/>
      <c r="L47" s="113"/>
      <c r="M47" s="113"/>
      <c r="N47" s="113"/>
      <c r="O47" s="113"/>
      <c r="P47" s="113"/>
    </row>
  </sheetData>
  <mergeCells count="13">
    <mergeCell ref="A3:P3"/>
    <mergeCell ref="A17:P17"/>
    <mergeCell ref="A19:E19"/>
    <mergeCell ref="A20:E20"/>
    <mergeCell ref="A21:E21"/>
    <mergeCell ref="F19:O21"/>
    <mergeCell ref="B9:F9"/>
    <mergeCell ref="F23:O23"/>
    <mergeCell ref="F22:O22"/>
    <mergeCell ref="F24:O24"/>
    <mergeCell ref="A24:E24"/>
    <mergeCell ref="A22:E22"/>
    <mergeCell ref="A23:E23"/>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sheetPr>
  <dimension ref="A1:Z58"/>
  <sheetViews>
    <sheetView showZeros="0" view="pageBreakPreview" topLeftCell="A25" zoomScaleNormal="100" zoomScaleSheetLayoutView="100" workbookViewId="0">
      <selection activeCell="L39" sqref="L39:M39"/>
    </sheetView>
  </sheetViews>
  <sheetFormatPr defaultColWidth="5.90625" defaultRowHeight="14"/>
  <cols>
    <col min="1" max="1" width="2.6328125" style="90" customWidth="1"/>
    <col min="2" max="2" width="5.90625" style="90" customWidth="1"/>
    <col min="3" max="3" width="3.453125" style="90" customWidth="1"/>
    <col min="4" max="4" width="5.90625" style="90" customWidth="1"/>
    <col min="5" max="5" width="3.453125" style="90" customWidth="1"/>
    <col min="6" max="6" width="5.90625" style="90" customWidth="1"/>
    <col min="7" max="7" width="3.453125" style="90" customWidth="1"/>
    <col min="8" max="8" width="5.90625" style="90" customWidth="1"/>
    <col min="9" max="9" width="3.453125" style="90" customWidth="1"/>
    <col min="10" max="10" width="5.90625" style="90" customWidth="1"/>
    <col min="11" max="11" width="3.453125" style="90" customWidth="1"/>
    <col min="12" max="12" width="5.90625" style="90" customWidth="1"/>
    <col min="13" max="13" width="3.453125" style="90" customWidth="1"/>
    <col min="14" max="14" width="5.90625" style="90" customWidth="1"/>
    <col min="15" max="15" width="3.453125" style="90" customWidth="1"/>
    <col min="16" max="16" width="5.90625" style="90" customWidth="1"/>
    <col min="17" max="17" width="3.453125" style="90" customWidth="1"/>
    <col min="18" max="18" width="5.90625" style="90"/>
    <col min="19" max="19" width="3.453125" style="90" customWidth="1"/>
    <col min="20" max="20" width="3.26953125" style="90" bestFit="1" customWidth="1"/>
    <col min="21" max="21" width="3.453125" style="90" customWidth="1"/>
    <col min="22" max="22" width="5.90625" style="90"/>
    <col min="23" max="23" width="3.453125" style="90" customWidth="1"/>
    <col min="24" max="24" width="20.453125" style="90" bestFit="1" customWidth="1"/>
    <col min="25" max="25" width="13.90625" style="90" bestFit="1" customWidth="1"/>
    <col min="26" max="26" width="5.453125" style="90" bestFit="1" customWidth="1"/>
    <col min="27" max="27" width="3.453125" style="90" customWidth="1"/>
    <col min="28" max="16384" width="5.90625" style="90"/>
  </cols>
  <sheetData>
    <row r="1" spans="1:20">
      <c r="T1" s="193" t="s">
        <v>156</v>
      </c>
    </row>
    <row r="2" spans="1:20" ht="28">
      <c r="A2" s="539" t="s">
        <v>16</v>
      </c>
      <c r="B2" s="539"/>
      <c r="C2" s="539"/>
      <c r="D2" s="539"/>
      <c r="E2" s="539"/>
      <c r="F2" s="539"/>
      <c r="G2" s="539"/>
      <c r="H2" s="539"/>
      <c r="I2" s="539"/>
      <c r="J2" s="539"/>
      <c r="K2" s="539"/>
      <c r="L2" s="539"/>
      <c r="M2" s="539"/>
      <c r="N2" s="539"/>
      <c r="O2" s="539"/>
      <c r="P2" s="539"/>
      <c r="Q2" s="539"/>
      <c r="R2" s="539"/>
      <c r="S2" s="539"/>
      <c r="T2" s="539"/>
    </row>
    <row r="3" spans="1:20">
      <c r="A3" s="477" t="s">
        <v>257</v>
      </c>
      <c r="B3" s="477"/>
      <c r="C3" s="477"/>
      <c r="D3" s="477"/>
      <c r="E3" s="477"/>
      <c r="F3" s="477"/>
      <c r="G3" s="477"/>
      <c r="H3" s="477"/>
      <c r="I3" s="477"/>
      <c r="J3" s="477"/>
      <c r="K3" s="477"/>
      <c r="L3" s="477"/>
      <c r="M3" s="477"/>
      <c r="N3" s="477"/>
      <c r="O3" s="477"/>
      <c r="P3" s="477"/>
      <c r="Q3" s="477"/>
      <c r="R3" s="477"/>
      <c r="S3" s="477"/>
      <c r="T3" s="477"/>
    </row>
    <row r="4" spans="1:20">
      <c r="M4" s="261"/>
      <c r="N4" s="971" t="s">
        <v>986</v>
      </c>
      <c r="O4" s="972"/>
      <c r="P4" s="972"/>
      <c r="Q4" s="972"/>
      <c r="R4" s="972"/>
      <c r="S4" s="229"/>
      <c r="T4" s="262"/>
    </row>
    <row r="5" spans="1:20">
      <c r="M5" s="141"/>
      <c r="N5" s="141"/>
      <c r="O5" s="141"/>
    </row>
    <row r="6" spans="1:20">
      <c r="A6" s="90" t="s">
        <v>18</v>
      </c>
      <c r="C6" s="141"/>
      <c r="D6" s="141"/>
      <c r="E6" s="141"/>
    </row>
    <row r="7" spans="1:20">
      <c r="C7" s="141"/>
      <c r="D7" s="141"/>
      <c r="E7" s="141"/>
    </row>
    <row r="8" spans="1:20" ht="21" customHeight="1">
      <c r="C8" s="141"/>
      <c r="D8" s="141"/>
      <c r="E8" s="141"/>
      <c r="F8" s="530" t="s">
        <v>227</v>
      </c>
      <c r="G8" s="530"/>
      <c r="H8" s="530"/>
      <c r="I8" s="530"/>
      <c r="J8" s="530"/>
      <c r="K8" s="716"/>
      <c r="L8" s="716"/>
      <c r="M8" s="716"/>
      <c r="N8" s="716"/>
      <c r="O8" s="716"/>
      <c r="P8" s="716"/>
      <c r="Q8" s="716"/>
      <c r="R8" s="716"/>
    </row>
    <row r="9" spans="1:20" ht="21" customHeight="1">
      <c r="C9" s="141"/>
      <c r="D9" s="141"/>
      <c r="E9" s="141"/>
      <c r="F9" s="530" t="s">
        <v>228</v>
      </c>
      <c r="G9" s="530"/>
      <c r="H9" s="530"/>
      <c r="I9" s="530"/>
      <c r="J9" s="530"/>
      <c r="K9" s="716"/>
      <c r="L9" s="716"/>
      <c r="M9" s="716"/>
      <c r="N9" s="716"/>
      <c r="O9" s="716"/>
      <c r="P9" s="716"/>
      <c r="Q9" s="716"/>
      <c r="R9" s="716"/>
    </row>
    <row r="10" spans="1:20" ht="21" customHeight="1">
      <c r="C10" s="141"/>
      <c r="D10" s="141"/>
      <c r="E10" s="141"/>
      <c r="F10" s="530" t="s">
        <v>229</v>
      </c>
      <c r="G10" s="530"/>
      <c r="H10" s="530"/>
      <c r="I10" s="530"/>
      <c r="J10" s="530"/>
      <c r="K10" s="716"/>
      <c r="L10" s="716"/>
      <c r="M10" s="716"/>
      <c r="N10" s="716"/>
      <c r="O10" s="716"/>
      <c r="P10" s="716"/>
      <c r="Q10" s="716"/>
      <c r="R10" s="716"/>
      <c r="S10" s="477"/>
      <c r="T10" s="544"/>
    </row>
    <row r="11" spans="1:20" ht="21" customHeight="1">
      <c r="C11" s="141"/>
      <c r="D11" s="141"/>
      <c r="E11" s="141"/>
      <c r="F11" s="530" t="s">
        <v>19</v>
      </c>
      <c r="G11" s="530"/>
      <c r="H11" s="530"/>
      <c r="I11" s="530"/>
      <c r="J11" s="530"/>
      <c r="K11" s="943"/>
      <c r="L11" s="943"/>
      <c r="M11" s="943"/>
      <c r="N11" s="943"/>
      <c r="O11" s="943"/>
      <c r="P11" s="943"/>
      <c r="Q11" s="943"/>
      <c r="R11" s="943"/>
    </row>
    <row r="12" spans="1:20">
      <c r="C12" s="141"/>
      <c r="D12" s="141"/>
      <c r="E12" s="141"/>
    </row>
    <row r="13" spans="1:20">
      <c r="A13" s="192" t="s">
        <v>647</v>
      </c>
      <c r="B13" s="192"/>
      <c r="C13" s="141"/>
      <c r="D13" s="141"/>
      <c r="E13" s="141"/>
    </row>
    <row r="14" spans="1:20">
      <c r="A14" s="192" t="s">
        <v>648</v>
      </c>
      <c r="C14" s="141"/>
      <c r="D14" s="141"/>
      <c r="E14" s="141"/>
    </row>
    <row r="15" spans="1:20">
      <c r="A15" s="544" t="s">
        <v>454</v>
      </c>
      <c r="B15" s="544"/>
      <c r="C15" s="544"/>
      <c r="D15" s="544"/>
      <c r="E15" s="544"/>
      <c r="F15" s="544"/>
      <c r="G15" s="544"/>
      <c r="H15" s="544"/>
      <c r="I15" s="544"/>
      <c r="J15" s="544"/>
      <c r="K15" s="544"/>
      <c r="L15" s="544"/>
      <c r="M15" s="544"/>
      <c r="N15" s="544"/>
      <c r="O15" s="544"/>
      <c r="P15" s="544"/>
    </row>
    <row r="16" spans="1:20" ht="9" customHeight="1">
      <c r="C16" s="141"/>
      <c r="D16" s="141"/>
      <c r="E16" s="141"/>
    </row>
    <row r="17" spans="1:20" ht="21" customHeight="1">
      <c r="A17" s="90" t="s">
        <v>20</v>
      </c>
      <c r="C17" s="141"/>
      <c r="D17" s="141"/>
      <c r="E17" s="944">
        <f>R39</f>
        <v>0</v>
      </c>
      <c r="F17" s="944"/>
      <c r="G17" s="944"/>
      <c r="H17" s="944"/>
      <c r="I17" s="944"/>
      <c r="J17" s="104" t="s">
        <v>2</v>
      </c>
    </row>
    <row r="18" spans="1:20" ht="9" customHeight="1">
      <c r="C18" s="141"/>
      <c r="D18" s="141"/>
      <c r="E18" s="141"/>
    </row>
    <row r="19" spans="1:20">
      <c r="A19" s="90" t="s">
        <v>21</v>
      </c>
      <c r="C19" s="141"/>
      <c r="D19" s="141"/>
      <c r="E19" s="141"/>
    </row>
    <row r="20" spans="1:20">
      <c r="A20" s="192" t="s">
        <v>614</v>
      </c>
      <c r="B20" s="192"/>
      <c r="C20" s="141"/>
      <c r="D20" s="141"/>
      <c r="E20" s="141"/>
    </row>
    <row r="21" spans="1:20" ht="9" customHeight="1"/>
    <row r="22" spans="1:20">
      <c r="A22" s="150" t="s">
        <v>256</v>
      </c>
      <c r="B22" s="184" t="str">
        <f>入力シート!C1</f>
        <v>令和8年2月8日執行衆議院小選挙区選出議員選挙</v>
      </c>
      <c r="M22" s="184" t="str">
        <f>入力シート!C2</f>
        <v>青森県第１区</v>
      </c>
    </row>
    <row r="23" spans="1:20" ht="9" customHeight="1"/>
    <row r="24" spans="1:20">
      <c r="A24" s="90" t="s">
        <v>23</v>
      </c>
      <c r="F24" s="945">
        <f>入力シート!C18</f>
        <v>0</v>
      </c>
      <c r="G24" s="945"/>
      <c r="H24" s="945"/>
      <c r="J24" s="647">
        <f>入力シート!C20</f>
        <v>0</v>
      </c>
      <c r="K24" s="647"/>
      <c r="L24" s="647"/>
    </row>
    <row r="25" spans="1:20" ht="9" customHeight="1">
      <c r="G25" s="100"/>
    </row>
    <row r="26" spans="1:20">
      <c r="A26" s="90" t="s">
        <v>219</v>
      </c>
      <c r="F26" s="151"/>
      <c r="G26" s="100"/>
      <c r="J26" s="151"/>
    </row>
    <row r="27" spans="1:20" ht="18" customHeight="1">
      <c r="B27" s="555" t="s">
        <v>220</v>
      </c>
      <c r="C27" s="556"/>
      <c r="D27" s="556"/>
      <c r="E27" s="557"/>
      <c r="F27" s="940"/>
      <c r="G27" s="941"/>
      <c r="H27" s="941"/>
      <c r="I27" s="941"/>
      <c r="J27" s="941"/>
      <c r="K27" s="942"/>
      <c r="L27" s="555" t="s">
        <v>224</v>
      </c>
      <c r="M27" s="556"/>
      <c r="N27" s="556"/>
      <c r="O27" s="973"/>
      <c r="P27" s="974"/>
      <c r="Q27" s="974"/>
      <c r="R27" s="974"/>
      <c r="S27" s="974"/>
      <c r="T27" s="975"/>
    </row>
    <row r="28" spans="1:20" ht="18" customHeight="1">
      <c r="B28" s="555" t="s">
        <v>221</v>
      </c>
      <c r="C28" s="556"/>
      <c r="D28" s="556"/>
      <c r="E28" s="557"/>
      <c r="F28" s="946"/>
      <c r="G28" s="947"/>
      <c r="H28" s="947"/>
      <c r="I28" s="947"/>
      <c r="J28" s="947"/>
      <c r="K28" s="948"/>
      <c r="L28" s="555" t="s">
        <v>225</v>
      </c>
      <c r="M28" s="556"/>
      <c r="N28" s="556"/>
      <c r="O28" s="973"/>
      <c r="P28" s="974"/>
      <c r="Q28" s="974"/>
      <c r="R28" s="974"/>
      <c r="S28" s="974"/>
      <c r="T28" s="975"/>
    </row>
    <row r="29" spans="1:20" ht="18" customHeight="1">
      <c r="B29" s="555" t="s">
        <v>222</v>
      </c>
      <c r="C29" s="556"/>
      <c r="D29" s="556"/>
      <c r="E29" s="557"/>
      <c r="F29" s="940"/>
      <c r="G29" s="941"/>
      <c r="H29" s="941"/>
      <c r="I29" s="941"/>
      <c r="J29" s="941"/>
      <c r="K29" s="942"/>
      <c r="L29" s="555" t="s">
        <v>226</v>
      </c>
      <c r="M29" s="556"/>
      <c r="N29" s="556"/>
      <c r="O29" s="973"/>
      <c r="P29" s="974"/>
      <c r="Q29" s="974"/>
      <c r="R29" s="974"/>
      <c r="S29" s="974"/>
      <c r="T29" s="975"/>
    </row>
    <row r="30" spans="1:20" ht="18" customHeight="1">
      <c r="B30" s="968" t="s">
        <v>174</v>
      </c>
      <c r="C30" s="969"/>
      <c r="D30" s="969"/>
      <c r="E30" s="970"/>
      <c r="F30" s="961"/>
      <c r="G30" s="962"/>
      <c r="H30" s="962"/>
      <c r="I30" s="962"/>
      <c r="J30" s="962"/>
      <c r="K30" s="962"/>
      <c r="L30" s="962"/>
      <c r="M30" s="962"/>
      <c r="N30" s="962"/>
      <c r="O30" s="962"/>
      <c r="P30" s="962"/>
      <c r="Q30" s="962"/>
      <c r="R30" s="962"/>
      <c r="S30" s="962"/>
      <c r="T30" s="963"/>
    </row>
    <row r="31" spans="1:20" ht="18" customHeight="1">
      <c r="B31" s="775" t="s">
        <v>223</v>
      </c>
      <c r="C31" s="776"/>
      <c r="D31" s="776"/>
      <c r="E31" s="777"/>
      <c r="F31" s="964"/>
      <c r="G31" s="965"/>
      <c r="H31" s="965"/>
      <c r="I31" s="965"/>
      <c r="J31" s="965"/>
      <c r="K31" s="965"/>
      <c r="L31" s="965"/>
      <c r="M31" s="965"/>
      <c r="N31" s="965"/>
      <c r="O31" s="965"/>
      <c r="P31" s="965"/>
      <c r="Q31" s="965"/>
      <c r="R31" s="965"/>
      <c r="S31" s="965"/>
      <c r="T31" s="966"/>
    </row>
    <row r="32" spans="1:20" ht="9" customHeight="1">
      <c r="F32" s="151"/>
      <c r="G32" s="100"/>
    </row>
    <row r="33" spans="1:26" ht="21" customHeight="1">
      <c r="B33" s="192" t="s">
        <v>615</v>
      </c>
      <c r="F33" s="151"/>
      <c r="G33" s="100"/>
    </row>
    <row r="34" spans="1:26" ht="33" customHeight="1">
      <c r="B34" s="967" t="s">
        <v>81</v>
      </c>
      <c r="C34" s="967"/>
      <c r="D34" s="967"/>
      <c r="E34" s="967"/>
      <c r="F34" s="967"/>
      <c r="G34" s="967"/>
      <c r="H34" s="967" t="s">
        <v>93</v>
      </c>
      <c r="I34" s="967"/>
      <c r="J34" s="967"/>
      <c r="K34" s="967"/>
      <c r="L34" s="967"/>
      <c r="M34" s="967"/>
      <c r="N34" s="967" t="s">
        <v>94</v>
      </c>
      <c r="O34" s="967"/>
      <c r="P34" s="967"/>
      <c r="Q34" s="967"/>
      <c r="R34" s="967"/>
      <c r="S34" s="967"/>
      <c r="T34" s="260" t="s">
        <v>534</v>
      </c>
      <c r="X34" s="113"/>
      <c r="Y34" s="113" t="s">
        <v>157</v>
      </c>
      <c r="Z34" s="113" t="s">
        <v>85</v>
      </c>
    </row>
    <row r="35" spans="1:26">
      <c r="B35" s="752" t="s">
        <v>85</v>
      </c>
      <c r="C35" s="753"/>
      <c r="D35" s="752" t="s">
        <v>86</v>
      </c>
      <c r="E35" s="754"/>
      <c r="F35" s="753" t="s">
        <v>87</v>
      </c>
      <c r="G35" s="754"/>
      <c r="H35" s="752" t="s">
        <v>85</v>
      </c>
      <c r="I35" s="753"/>
      <c r="J35" s="752" t="s">
        <v>86</v>
      </c>
      <c r="K35" s="754"/>
      <c r="L35" s="753" t="s">
        <v>87</v>
      </c>
      <c r="M35" s="754"/>
      <c r="N35" s="752" t="s">
        <v>85</v>
      </c>
      <c r="O35" s="753"/>
      <c r="P35" s="752" t="s">
        <v>86</v>
      </c>
      <c r="Q35" s="754"/>
      <c r="R35" s="753" t="s">
        <v>87</v>
      </c>
      <c r="S35" s="754"/>
      <c r="T35" s="688"/>
      <c r="X35" s="113" t="s">
        <v>158</v>
      </c>
      <c r="Y35" s="219">
        <v>50000</v>
      </c>
      <c r="Z35" s="220">
        <v>8.3800000000000008</v>
      </c>
    </row>
    <row r="36" spans="1:26">
      <c r="B36" s="161" t="s">
        <v>88</v>
      </c>
      <c r="C36" s="162"/>
      <c r="D36" s="161" t="s">
        <v>89</v>
      </c>
      <c r="E36" s="163"/>
      <c r="F36" s="105" t="s">
        <v>90</v>
      </c>
      <c r="G36" s="163"/>
      <c r="H36" s="161" t="s">
        <v>97</v>
      </c>
      <c r="I36" s="162"/>
      <c r="J36" s="161" t="s">
        <v>98</v>
      </c>
      <c r="K36" s="163"/>
      <c r="L36" s="105" t="s">
        <v>99</v>
      </c>
      <c r="M36" s="163"/>
      <c r="N36" s="161" t="s">
        <v>101</v>
      </c>
      <c r="O36" s="162"/>
      <c r="P36" s="161" t="s">
        <v>95</v>
      </c>
      <c r="Q36" s="163"/>
      <c r="R36" s="105" t="s">
        <v>102</v>
      </c>
      <c r="S36" s="163"/>
      <c r="T36" s="689"/>
      <c r="X36" s="113"/>
      <c r="Y36" s="113"/>
      <c r="Z36" s="113"/>
    </row>
    <row r="37" spans="1:26">
      <c r="B37" s="164"/>
      <c r="C37" s="165"/>
      <c r="D37" s="164"/>
      <c r="E37" s="166"/>
      <c r="F37" s="165" t="s">
        <v>91</v>
      </c>
      <c r="G37" s="167"/>
      <c r="H37" s="164"/>
      <c r="I37" s="165"/>
      <c r="J37" s="164"/>
      <c r="K37" s="166"/>
      <c r="L37" s="165" t="s">
        <v>100</v>
      </c>
      <c r="M37" s="167"/>
      <c r="N37" s="164"/>
      <c r="O37" s="165"/>
      <c r="P37" s="164"/>
      <c r="Q37" s="166"/>
      <c r="R37" s="165" t="s">
        <v>96</v>
      </c>
      <c r="S37" s="167"/>
      <c r="T37" s="689"/>
      <c r="X37" s="113" t="s">
        <v>159</v>
      </c>
      <c r="Y37" s="219">
        <v>70000</v>
      </c>
      <c r="Z37" s="220">
        <f>ROUNDUP((419000+5.62*(Y37-50000))/Y37,2)</f>
        <v>7.6</v>
      </c>
    </row>
    <row r="38" spans="1:26">
      <c r="B38" s="143"/>
      <c r="C38" s="169" t="s">
        <v>2</v>
      </c>
      <c r="D38" s="168"/>
      <c r="E38" s="168" t="s">
        <v>75</v>
      </c>
      <c r="F38" s="170"/>
      <c r="G38" s="169" t="s">
        <v>2</v>
      </c>
      <c r="H38" s="168"/>
      <c r="I38" s="168" t="s">
        <v>2</v>
      </c>
      <c r="J38" s="170"/>
      <c r="K38" s="169" t="s">
        <v>75</v>
      </c>
      <c r="L38" s="168"/>
      <c r="M38" s="168" t="s">
        <v>2</v>
      </c>
      <c r="N38" s="170"/>
      <c r="O38" s="169" t="s">
        <v>2</v>
      </c>
      <c r="P38" s="168"/>
      <c r="Q38" s="168" t="s">
        <v>75</v>
      </c>
      <c r="R38" s="170"/>
      <c r="S38" s="169" t="s">
        <v>2</v>
      </c>
      <c r="T38" s="689"/>
    </row>
    <row r="39" spans="1:26" ht="21" customHeight="1">
      <c r="B39" s="1018"/>
      <c r="C39" s="1019"/>
      <c r="D39" s="951"/>
      <c r="E39" s="952"/>
      <c r="F39" s="953">
        <f>B39*D39</f>
        <v>0</v>
      </c>
      <c r="G39" s="954"/>
      <c r="H39" s="1020" t="str">
        <f>IF(D39="","",IF(D39&lt;=50000,"8.38",ROUNDUP((419000+5.62*(D39-50000))/D39,2)))</f>
        <v/>
      </c>
      <c r="I39" s="1021"/>
      <c r="J39" s="957">
        <f>IF(D39&gt;=70000,70000,D39)</f>
        <v>0</v>
      </c>
      <c r="K39" s="958"/>
      <c r="L39" s="953" t="e">
        <f>H39*J39</f>
        <v>#VALUE!</v>
      </c>
      <c r="M39" s="954"/>
      <c r="N39" s="1016">
        <f>IF(B39&gt;H39,H39,B39)</f>
        <v>0</v>
      </c>
      <c r="O39" s="1017"/>
      <c r="P39" s="959">
        <f>IF(D39&gt;J39,(J39),(D39))</f>
        <v>0</v>
      </c>
      <c r="Q39" s="960"/>
      <c r="R39" s="953">
        <f>N39*P39</f>
        <v>0</v>
      </c>
      <c r="S39" s="954"/>
      <c r="T39" s="690"/>
    </row>
    <row r="40" spans="1:26" ht="9" customHeight="1">
      <c r="B40" s="255"/>
      <c r="C40" s="255"/>
      <c r="D40" s="258"/>
      <c r="E40" s="258"/>
      <c r="F40" s="255"/>
      <c r="G40" s="255"/>
      <c r="H40" s="256"/>
      <c r="I40" s="256"/>
      <c r="J40" s="257"/>
      <c r="K40" s="257"/>
      <c r="L40" s="255"/>
      <c r="M40" s="255"/>
      <c r="N40" s="255"/>
      <c r="O40" s="255"/>
      <c r="P40" s="258"/>
      <c r="Q40" s="258"/>
      <c r="R40" s="255"/>
      <c r="S40" s="255"/>
    </row>
    <row r="41" spans="1:26" ht="14.25" customHeight="1">
      <c r="A41" s="113" t="s">
        <v>1127</v>
      </c>
      <c r="B41" s="254"/>
      <c r="C41" s="254"/>
      <c r="D41" s="263"/>
      <c r="E41" s="263"/>
      <c r="F41" s="254"/>
      <c r="G41" s="254"/>
      <c r="H41" s="254"/>
      <c r="I41" s="254"/>
      <c r="J41" s="259"/>
      <c r="K41" s="259"/>
      <c r="L41" s="254"/>
      <c r="M41" s="254"/>
      <c r="N41" s="254"/>
      <c r="O41" s="254"/>
      <c r="P41" s="263"/>
      <c r="Q41" s="263"/>
      <c r="R41" s="254"/>
      <c r="S41" s="254"/>
      <c r="T41" s="113"/>
    </row>
    <row r="42" spans="1:26" ht="14.25" customHeight="1">
      <c r="A42" s="113" t="s">
        <v>1128</v>
      </c>
      <c r="B42" s="113"/>
      <c r="C42" s="113"/>
      <c r="D42" s="113"/>
      <c r="E42" s="113"/>
      <c r="F42" s="113"/>
      <c r="G42" s="113"/>
      <c r="H42" s="113"/>
      <c r="I42" s="113"/>
      <c r="J42" s="113"/>
      <c r="K42" s="113"/>
      <c r="L42" s="113"/>
      <c r="M42" s="113"/>
      <c r="N42" s="113"/>
      <c r="O42" s="113"/>
      <c r="P42" s="113"/>
      <c r="Q42" s="113"/>
      <c r="R42" s="113"/>
      <c r="S42" s="113"/>
      <c r="T42" s="113"/>
    </row>
    <row r="43" spans="1:26" ht="14.25" customHeight="1">
      <c r="A43" s="113" t="s">
        <v>1129</v>
      </c>
      <c r="B43" s="113"/>
      <c r="C43" s="113"/>
      <c r="D43" s="113"/>
      <c r="E43" s="113"/>
      <c r="F43" s="113"/>
      <c r="G43" s="113"/>
      <c r="H43" s="113"/>
      <c r="I43" s="113"/>
      <c r="J43" s="113"/>
      <c r="K43" s="113"/>
      <c r="L43" s="113"/>
      <c r="M43" s="113"/>
      <c r="N43" s="113"/>
      <c r="O43" s="113"/>
      <c r="P43" s="113"/>
      <c r="Q43" s="113"/>
      <c r="R43" s="113"/>
      <c r="S43" s="113"/>
      <c r="T43" s="113"/>
    </row>
    <row r="44" spans="1:26" ht="14.25" customHeight="1">
      <c r="A44" s="113" t="s">
        <v>249</v>
      </c>
      <c r="B44" s="113"/>
      <c r="C44" s="113"/>
      <c r="D44" s="113"/>
      <c r="E44" s="113"/>
      <c r="F44" s="113"/>
      <c r="G44" s="113"/>
      <c r="H44" s="113"/>
      <c r="I44" s="113"/>
      <c r="J44" s="113"/>
      <c r="K44" s="113"/>
      <c r="L44" s="113"/>
      <c r="M44" s="113"/>
      <c r="N44" s="113"/>
      <c r="O44" s="113"/>
      <c r="P44" s="113"/>
      <c r="Q44" s="113"/>
      <c r="R44" s="113"/>
      <c r="S44" s="113"/>
      <c r="T44" s="113"/>
    </row>
    <row r="45" spans="1:26" ht="14.25" customHeight="1">
      <c r="A45" s="113" t="s">
        <v>652</v>
      </c>
      <c r="B45" s="113"/>
      <c r="C45" s="113"/>
      <c r="D45" s="113"/>
      <c r="E45" s="113"/>
      <c r="F45" s="113"/>
      <c r="G45" s="113"/>
      <c r="H45" s="113"/>
      <c r="I45" s="113"/>
      <c r="J45" s="113"/>
      <c r="K45" s="113"/>
      <c r="L45" s="113"/>
      <c r="M45" s="113"/>
      <c r="N45" s="113"/>
      <c r="O45" s="113"/>
      <c r="P45" s="113"/>
      <c r="Q45" s="113"/>
      <c r="R45" s="113"/>
      <c r="S45" s="113"/>
      <c r="T45" s="113"/>
    </row>
    <row r="46" spans="1:26" ht="14.25" customHeight="1">
      <c r="A46" s="113" t="s">
        <v>1258</v>
      </c>
      <c r="B46" s="113"/>
      <c r="C46" s="113"/>
      <c r="D46" s="113"/>
      <c r="E46" s="113"/>
      <c r="F46" s="113"/>
      <c r="G46" s="113"/>
      <c r="H46" s="113"/>
      <c r="I46" s="113"/>
      <c r="J46" s="113"/>
      <c r="K46" s="113"/>
      <c r="L46" s="113"/>
      <c r="M46" s="113"/>
      <c r="N46" s="113"/>
      <c r="O46" s="113"/>
      <c r="P46" s="113"/>
      <c r="Q46" s="113"/>
      <c r="R46" s="113"/>
      <c r="S46" s="113"/>
      <c r="T46" s="113"/>
    </row>
    <row r="47" spans="1:26" ht="14.25" customHeight="1">
      <c r="A47" s="113" t="s">
        <v>653</v>
      </c>
      <c r="B47" s="113"/>
      <c r="C47" s="113"/>
      <c r="D47" s="113"/>
      <c r="E47" s="113"/>
      <c r="F47" s="113"/>
      <c r="G47" s="113"/>
      <c r="H47" s="113"/>
      <c r="I47" s="113"/>
      <c r="J47" s="113"/>
      <c r="K47" s="113"/>
      <c r="L47" s="113"/>
      <c r="M47" s="113"/>
      <c r="N47" s="113"/>
      <c r="O47" s="113"/>
      <c r="P47" s="113"/>
      <c r="Q47" s="113"/>
      <c r="R47" s="113"/>
      <c r="S47" s="113"/>
      <c r="T47" s="113"/>
    </row>
    <row r="48" spans="1:26" ht="14.25" customHeight="1">
      <c r="A48" s="113"/>
      <c r="B48" s="113"/>
      <c r="C48" s="113"/>
      <c r="D48" s="113" t="s">
        <v>1257</v>
      </c>
      <c r="E48" s="113"/>
      <c r="F48" s="113"/>
      <c r="G48" s="113"/>
      <c r="H48" s="113"/>
      <c r="I48" s="113"/>
      <c r="J48" s="113"/>
      <c r="K48" s="113"/>
      <c r="L48" s="113"/>
      <c r="M48" s="113"/>
      <c r="N48" s="113"/>
      <c r="O48" s="113"/>
      <c r="P48" s="113"/>
      <c r="Q48" s="113"/>
      <c r="R48" s="113"/>
      <c r="S48" s="113"/>
      <c r="T48" s="113"/>
    </row>
    <row r="49" spans="1:20" ht="14.25" customHeight="1">
      <c r="A49" s="113"/>
      <c r="B49" s="113"/>
      <c r="C49" s="113"/>
      <c r="D49" s="113"/>
      <c r="E49" s="113"/>
      <c r="F49" s="113"/>
      <c r="G49" s="113"/>
      <c r="H49" s="113"/>
      <c r="I49" s="113"/>
      <c r="J49" s="113"/>
      <c r="K49" s="113"/>
      <c r="L49" s="113"/>
      <c r="M49" s="270" t="s">
        <v>254</v>
      </c>
      <c r="N49" s="113"/>
      <c r="O49" s="113"/>
      <c r="P49" s="113"/>
      <c r="Q49" s="113"/>
      <c r="R49" s="113"/>
      <c r="S49" s="113"/>
      <c r="T49" s="113"/>
    </row>
    <row r="50" spans="1:20" ht="14.25" customHeight="1">
      <c r="A50" s="113"/>
      <c r="B50" s="113"/>
      <c r="C50" s="113"/>
      <c r="D50" s="113"/>
      <c r="E50" s="113"/>
      <c r="F50" s="113"/>
      <c r="G50" s="113" t="s">
        <v>253</v>
      </c>
      <c r="H50" s="113"/>
      <c r="I50" s="113"/>
      <c r="J50" s="113"/>
      <c r="K50" s="113"/>
      <c r="L50" s="113"/>
      <c r="M50" s="113"/>
      <c r="N50" s="113"/>
      <c r="O50" s="113"/>
      <c r="P50" s="113"/>
      <c r="Q50" s="113"/>
      <c r="R50" s="113"/>
      <c r="S50" s="113"/>
      <c r="T50" s="113"/>
    </row>
    <row r="51" spans="1:20" ht="14.25" customHeight="1">
      <c r="A51" s="113" t="s">
        <v>651</v>
      </c>
      <c r="B51" s="113"/>
      <c r="C51" s="113"/>
      <c r="D51" s="113"/>
      <c r="E51" s="113"/>
      <c r="F51" s="113"/>
      <c r="G51" s="264"/>
      <c r="H51" s="113"/>
      <c r="I51" s="113"/>
      <c r="J51" s="113"/>
      <c r="K51" s="113"/>
      <c r="L51" s="113"/>
      <c r="M51" s="113"/>
      <c r="N51" s="113"/>
      <c r="O51" s="113"/>
      <c r="P51" s="113"/>
      <c r="Q51" s="113"/>
      <c r="R51" s="113"/>
      <c r="S51" s="113"/>
      <c r="T51" s="113"/>
    </row>
    <row r="52" spans="1:20" ht="14.25" customHeight="1">
      <c r="A52" s="113" t="s">
        <v>637</v>
      </c>
      <c r="B52" s="113"/>
      <c r="C52" s="162"/>
      <c r="D52" s="162"/>
      <c r="E52" s="162"/>
      <c r="F52" s="162"/>
      <c r="G52" s="162"/>
      <c r="H52" s="162"/>
      <c r="I52" s="162"/>
      <c r="J52" s="162"/>
      <c r="K52" s="162"/>
      <c r="L52" s="162"/>
      <c r="M52" s="162"/>
      <c r="N52" s="162"/>
      <c r="O52" s="162"/>
      <c r="P52" s="162"/>
      <c r="Q52" s="113"/>
      <c r="R52" s="113"/>
      <c r="S52" s="113"/>
      <c r="T52" s="113"/>
    </row>
    <row r="53" spans="1:20">
      <c r="A53" s="113" t="s">
        <v>650</v>
      </c>
      <c r="B53" s="113"/>
      <c r="C53" s="113"/>
      <c r="D53" s="113"/>
      <c r="E53" s="113"/>
      <c r="F53" s="113"/>
      <c r="G53" s="113"/>
      <c r="H53" s="113"/>
      <c r="I53" s="113"/>
      <c r="J53" s="113"/>
      <c r="K53" s="113"/>
      <c r="L53" s="113"/>
      <c r="M53" s="113"/>
      <c r="N53" s="113"/>
      <c r="O53" s="113"/>
      <c r="P53" s="113"/>
      <c r="Q53" s="113"/>
      <c r="R53" s="113"/>
      <c r="S53" s="113"/>
      <c r="T53" s="113"/>
    </row>
    <row r="54" spans="1:20">
      <c r="A54" s="113" t="s">
        <v>160</v>
      </c>
      <c r="B54" s="113"/>
      <c r="C54" s="113"/>
      <c r="D54" s="113"/>
      <c r="E54" s="113"/>
      <c r="F54" s="113"/>
      <c r="G54" s="113"/>
      <c r="H54" s="113"/>
      <c r="I54" s="113"/>
      <c r="J54" s="113"/>
      <c r="K54" s="113"/>
      <c r="L54" s="113"/>
      <c r="M54" s="113"/>
      <c r="N54" s="113"/>
      <c r="O54" s="113"/>
      <c r="P54" s="113"/>
      <c r="Q54" s="113"/>
      <c r="R54" s="113"/>
      <c r="S54" s="113"/>
      <c r="T54" s="113"/>
    </row>
    <row r="55" spans="1:20">
      <c r="A55" s="1022" t="s">
        <v>1130</v>
      </c>
      <c r="B55" s="1023"/>
      <c r="C55" s="1023"/>
      <c r="D55" s="1023"/>
      <c r="E55" s="1023"/>
      <c r="F55" s="1023"/>
      <c r="G55" s="1023"/>
      <c r="H55" s="1023"/>
      <c r="I55" s="1023"/>
      <c r="J55" s="1023"/>
      <c r="K55" s="1023"/>
      <c r="L55" s="1023"/>
      <c r="M55" s="1023"/>
      <c r="N55" s="1023"/>
      <c r="O55" s="1023"/>
      <c r="P55" s="1023"/>
      <c r="Q55" s="1023"/>
      <c r="R55" s="1023"/>
      <c r="S55" s="1023"/>
      <c r="T55" s="1023"/>
    </row>
    <row r="56" spans="1:20">
      <c r="A56" s="1022" t="s">
        <v>1131</v>
      </c>
      <c r="B56" s="1023"/>
      <c r="C56" s="1023"/>
      <c r="D56" s="1023"/>
      <c r="E56" s="1023"/>
      <c r="F56" s="1023"/>
      <c r="G56" s="1023"/>
      <c r="H56" s="1023"/>
      <c r="I56" s="1023"/>
      <c r="J56" s="1023"/>
      <c r="K56" s="1023"/>
      <c r="L56" s="1023"/>
      <c r="M56" s="1023"/>
      <c r="N56" s="1023"/>
      <c r="O56" s="1023"/>
      <c r="P56" s="1023"/>
      <c r="Q56" s="1023"/>
      <c r="R56" s="1023"/>
      <c r="S56" s="1023"/>
      <c r="T56" s="1023"/>
    </row>
    <row r="57" spans="1:20">
      <c r="A57" s="1022" t="s">
        <v>1132</v>
      </c>
      <c r="B57" s="1023"/>
      <c r="C57" s="1023"/>
      <c r="D57" s="1023"/>
      <c r="E57" s="1023"/>
      <c r="F57" s="1023"/>
      <c r="G57" s="1023"/>
      <c r="H57" s="1023"/>
      <c r="I57" s="1023"/>
      <c r="J57" s="1023"/>
      <c r="K57" s="1023"/>
      <c r="L57" s="1023"/>
      <c r="M57" s="1023"/>
      <c r="N57" s="1023"/>
      <c r="O57" s="1023"/>
      <c r="P57" s="1023"/>
      <c r="Q57" s="1023"/>
      <c r="R57" s="1023"/>
      <c r="S57" s="1023"/>
      <c r="T57" s="1023"/>
    </row>
    <row r="58" spans="1:20">
      <c r="A58" s="1022" t="s">
        <v>1133</v>
      </c>
      <c r="B58" s="1023"/>
      <c r="C58" s="1023"/>
      <c r="D58" s="1023"/>
      <c r="E58" s="1023"/>
      <c r="F58" s="1023"/>
      <c r="G58" s="1023"/>
      <c r="H58" s="1023"/>
      <c r="I58" s="1023"/>
      <c r="J58" s="1023"/>
      <c r="K58" s="1023"/>
      <c r="L58" s="1023"/>
      <c r="M58" s="1023"/>
      <c r="N58" s="1023"/>
      <c r="O58" s="1023"/>
      <c r="P58" s="1023"/>
      <c r="Q58" s="1023"/>
      <c r="R58" s="1023"/>
      <c r="S58" s="1023"/>
      <c r="T58" s="1023"/>
    </row>
  </sheetData>
  <mergeCells count="56">
    <mergeCell ref="A55:T55"/>
    <mergeCell ref="A56:T56"/>
    <mergeCell ref="A57:T57"/>
    <mergeCell ref="A58:T58"/>
    <mergeCell ref="A2:T2"/>
    <mergeCell ref="A3:T3"/>
    <mergeCell ref="F8:J8"/>
    <mergeCell ref="K8:R10"/>
    <mergeCell ref="F9:J9"/>
    <mergeCell ref="S10:T10"/>
    <mergeCell ref="F10:J10"/>
    <mergeCell ref="N4:R4"/>
    <mergeCell ref="L28:N28"/>
    <mergeCell ref="O28:T28"/>
    <mergeCell ref="F11:J11"/>
    <mergeCell ref="K11:R11"/>
    <mergeCell ref="A15:P15"/>
    <mergeCell ref="E17:I17"/>
    <mergeCell ref="F24:H24"/>
    <mergeCell ref="J24:L24"/>
    <mergeCell ref="B27:E27"/>
    <mergeCell ref="F27:K27"/>
    <mergeCell ref="L27:N27"/>
    <mergeCell ref="O27:T27"/>
    <mergeCell ref="B28:E28"/>
    <mergeCell ref="F28:K28"/>
    <mergeCell ref="B29:E29"/>
    <mergeCell ref="F29:K29"/>
    <mergeCell ref="L29:N29"/>
    <mergeCell ref="O29:T29"/>
    <mergeCell ref="B30:E30"/>
    <mergeCell ref="F30:T30"/>
    <mergeCell ref="B35:C35"/>
    <mergeCell ref="D35:E35"/>
    <mergeCell ref="F35:G35"/>
    <mergeCell ref="H35:I35"/>
    <mergeCell ref="J35:K35"/>
    <mergeCell ref="B31:E31"/>
    <mergeCell ref="F31:T31"/>
    <mergeCell ref="B34:G34"/>
    <mergeCell ref="H34:M34"/>
    <mergeCell ref="N34:S34"/>
    <mergeCell ref="L35:M35"/>
    <mergeCell ref="N35:O35"/>
    <mergeCell ref="P35:Q35"/>
    <mergeCell ref="B39:C39"/>
    <mergeCell ref="D39:E39"/>
    <mergeCell ref="F39:G39"/>
    <mergeCell ref="H39:I39"/>
    <mergeCell ref="J39:K39"/>
    <mergeCell ref="R35:S35"/>
    <mergeCell ref="T35:T39"/>
    <mergeCell ref="L39:M39"/>
    <mergeCell ref="N39:O39"/>
    <mergeCell ref="P39:Q39"/>
    <mergeCell ref="R39:S39"/>
  </mergeCells>
  <phoneticPr fontId="3"/>
  <pageMargins left="0.78740157480314965" right="0.15748031496062992" top="0.59055118110236227" bottom="0.59055118110236227" header="0.51181102362204722" footer="0.51181102362204722"/>
  <pageSetup paperSize="9" scale="92" orientation="portrait" blackAndWhite="1" cellComments="asDisplayed" horizontalDpi="200" verticalDpi="200" r:id="rId1"/>
  <headerFooter alignWithMargins="0"/>
  <colBreaks count="1" manualBreakCount="1">
    <brk id="25" max="42" man="1"/>
  </colBreaks>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8" tint="0.59999389629810485"/>
  </sheetPr>
  <dimension ref="A1:O39"/>
  <sheetViews>
    <sheetView showZeros="0" view="pageBreakPreview" topLeftCell="A12" zoomScaleNormal="100" zoomScaleSheetLayoutView="100" workbookViewId="0">
      <selection activeCell="C43" sqref="C43"/>
    </sheetView>
  </sheetViews>
  <sheetFormatPr defaultColWidth="5.90625" defaultRowHeight="14"/>
  <cols>
    <col min="1" max="12" width="5.90625" style="192"/>
    <col min="13" max="13" width="8.7265625" style="192" customWidth="1"/>
    <col min="14" max="14" width="3.36328125" style="192" customWidth="1"/>
    <col min="15" max="16384" width="5.90625" style="192"/>
  </cols>
  <sheetData>
    <row r="1" spans="1:15">
      <c r="O1" s="193" t="s">
        <v>510</v>
      </c>
    </row>
    <row r="3" spans="1:15" ht="28">
      <c r="A3" s="539" t="s">
        <v>654</v>
      </c>
      <c r="B3" s="539"/>
      <c r="C3" s="539"/>
      <c r="D3" s="539"/>
      <c r="E3" s="539"/>
      <c r="F3" s="539"/>
      <c r="G3" s="539"/>
      <c r="H3" s="539"/>
      <c r="I3" s="539"/>
      <c r="J3" s="539"/>
      <c r="K3" s="539"/>
      <c r="L3" s="539"/>
      <c r="M3" s="539"/>
      <c r="N3" s="539"/>
      <c r="O3" s="1023"/>
    </row>
    <row r="5" spans="1:15">
      <c r="K5" s="764" t="s">
        <v>986</v>
      </c>
      <c r="L5" s="765"/>
      <c r="M5" s="765"/>
      <c r="N5" s="765"/>
      <c r="O5" s="765"/>
    </row>
    <row r="7" spans="1:15">
      <c r="A7" s="192" t="s">
        <v>469</v>
      </c>
    </row>
    <row r="10" spans="1:15">
      <c r="I10" s="204" t="str">
        <f>入力シート!C1</f>
        <v>令和8年2月8日執行衆議院小選挙区選出議員選挙</v>
      </c>
      <c r="J10" s="184" t="str">
        <f>入力シート!C2</f>
        <v>青森県第１区</v>
      </c>
      <c r="K10" s="184"/>
    </row>
    <row r="12" spans="1:15">
      <c r="H12" s="193" t="s">
        <v>413</v>
      </c>
      <c r="J12" s="204">
        <f>入力シート!C18</f>
        <v>0</v>
      </c>
      <c r="K12" s="184"/>
      <c r="L12" s="184">
        <f>入力シート!C20</f>
        <v>0</v>
      </c>
    </row>
    <row r="13" spans="1:15">
      <c r="H13" s="193"/>
      <c r="J13" s="204"/>
      <c r="K13" s="184"/>
      <c r="L13" s="184"/>
    </row>
    <row r="15" spans="1:15">
      <c r="A15" s="192" t="s">
        <v>655</v>
      </c>
    </row>
    <row r="17" spans="1:15" ht="14.25" customHeight="1">
      <c r="F17" s="184"/>
    </row>
    <row r="18" spans="1:15" ht="14.25" customHeight="1">
      <c r="A18" s="477" t="s">
        <v>454</v>
      </c>
      <c r="B18" s="477"/>
      <c r="C18" s="477"/>
      <c r="D18" s="477"/>
      <c r="E18" s="477"/>
      <c r="F18" s="477"/>
      <c r="G18" s="477"/>
      <c r="H18" s="477"/>
      <c r="I18" s="477"/>
      <c r="J18" s="477"/>
      <c r="K18" s="477"/>
      <c r="L18" s="477"/>
      <c r="M18" s="477"/>
      <c r="N18" s="477"/>
      <c r="O18" s="477"/>
    </row>
    <row r="19" spans="1:15" ht="14.25" customHeight="1">
      <c r="A19" s="194"/>
      <c r="B19" s="194"/>
      <c r="C19" s="194"/>
      <c r="D19" s="194"/>
      <c r="E19" s="194"/>
      <c r="F19" s="194"/>
      <c r="G19" s="194"/>
      <c r="H19" s="194"/>
      <c r="I19" s="194"/>
      <c r="J19" s="194"/>
      <c r="K19" s="194"/>
      <c r="L19" s="194"/>
      <c r="M19" s="194"/>
      <c r="N19" s="194"/>
    </row>
    <row r="20" spans="1:15" ht="14.25" customHeight="1"/>
    <row r="21" spans="1:15" ht="14.25" customHeight="1">
      <c r="G21" s="101"/>
    </row>
    <row r="22" spans="1:15" ht="18" customHeight="1">
      <c r="A22" s="979" t="s">
        <v>547</v>
      </c>
      <c r="B22" s="980"/>
      <c r="C22" s="981"/>
      <c r="D22" s="1001" t="s">
        <v>235</v>
      </c>
      <c r="E22" s="1002"/>
      <c r="F22" s="1002"/>
      <c r="G22" s="1002"/>
      <c r="H22" s="1003"/>
      <c r="I22" s="979" t="s">
        <v>549</v>
      </c>
      <c r="J22" s="980"/>
      <c r="K22" s="980"/>
      <c r="L22" s="980"/>
      <c r="M22" s="980"/>
      <c r="N22" s="981"/>
      <c r="O22" s="976" t="s">
        <v>534</v>
      </c>
    </row>
    <row r="23" spans="1:15" ht="18" customHeight="1">
      <c r="A23" s="999"/>
      <c r="B23" s="477"/>
      <c r="C23" s="1000"/>
      <c r="D23" s="1004"/>
      <c r="E23" s="1005"/>
      <c r="F23" s="1005"/>
      <c r="G23" s="1005"/>
      <c r="H23" s="1006"/>
      <c r="I23" s="982"/>
      <c r="J23" s="983"/>
      <c r="K23" s="983"/>
      <c r="L23" s="983"/>
      <c r="M23" s="983"/>
      <c r="N23" s="984"/>
      <c r="O23" s="977"/>
    </row>
    <row r="24" spans="1:15" ht="18" customHeight="1">
      <c r="A24" s="999"/>
      <c r="B24" s="477"/>
      <c r="C24" s="1000"/>
      <c r="D24" s="1004"/>
      <c r="E24" s="1005"/>
      <c r="F24" s="1005"/>
      <c r="G24" s="1005"/>
      <c r="H24" s="1006"/>
      <c r="I24" s="979" t="s">
        <v>693</v>
      </c>
      <c r="J24" s="980"/>
      <c r="K24" s="981"/>
      <c r="L24" s="979" t="s">
        <v>67</v>
      </c>
      <c r="M24" s="980"/>
      <c r="N24" s="981"/>
      <c r="O24" s="977"/>
    </row>
    <row r="25" spans="1:15" ht="18" customHeight="1">
      <c r="A25" s="982"/>
      <c r="B25" s="983"/>
      <c r="C25" s="984"/>
      <c r="D25" s="1004"/>
      <c r="E25" s="1005"/>
      <c r="F25" s="1005"/>
      <c r="G25" s="1005"/>
      <c r="H25" s="1006"/>
      <c r="I25" s="982"/>
      <c r="J25" s="983"/>
      <c r="K25" s="984"/>
      <c r="L25" s="982"/>
      <c r="M25" s="983"/>
      <c r="N25" s="984"/>
      <c r="O25" s="978"/>
    </row>
    <row r="26" spans="1:15" ht="22.5" customHeight="1">
      <c r="A26" s="205"/>
      <c r="C26" s="206"/>
      <c r="D26" s="991"/>
      <c r="E26" s="992"/>
      <c r="F26" s="992"/>
      <c r="G26" s="992"/>
      <c r="H26" s="993"/>
      <c r="I26" s="207"/>
      <c r="J26" s="208"/>
      <c r="K26" s="209"/>
      <c r="L26" s="207"/>
      <c r="M26" s="208"/>
      <c r="N26" s="209"/>
      <c r="O26" s="976"/>
    </row>
    <row r="27" spans="1:15" ht="22.5" customHeight="1">
      <c r="A27" s="699" t="s">
        <v>1015</v>
      </c>
      <c r="B27" s="873"/>
      <c r="C27" s="990"/>
      <c r="D27" s="994"/>
      <c r="E27" s="823"/>
      <c r="F27" s="823"/>
      <c r="G27" s="823"/>
      <c r="H27" s="995"/>
      <c r="I27" s="987"/>
      <c r="J27" s="988"/>
      <c r="K27" s="989"/>
      <c r="L27" s="985"/>
      <c r="M27" s="986"/>
      <c r="N27" s="206" t="s">
        <v>2</v>
      </c>
      <c r="O27" s="977"/>
    </row>
    <row r="28" spans="1:15" ht="22.5" customHeight="1">
      <c r="A28" s="210"/>
      <c r="B28" s="211"/>
      <c r="C28" s="212"/>
      <c r="D28" s="996"/>
      <c r="E28" s="997"/>
      <c r="F28" s="997"/>
      <c r="G28" s="997"/>
      <c r="H28" s="998"/>
      <c r="I28" s="210"/>
      <c r="J28" s="211"/>
      <c r="K28" s="212"/>
      <c r="L28" s="210"/>
      <c r="M28" s="211"/>
      <c r="N28" s="212"/>
      <c r="O28" s="978"/>
    </row>
    <row r="30" spans="1:15" ht="14.25" customHeight="1">
      <c r="B30" s="213"/>
      <c r="C30" s="113"/>
      <c r="D30" s="113"/>
    </row>
    <row r="31" spans="1:15">
      <c r="A31" s="113" t="s">
        <v>1107</v>
      </c>
      <c r="B31" s="243"/>
      <c r="C31" s="105"/>
      <c r="D31" s="105"/>
      <c r="E31" s="113"/>
      <c r="F31" s="113"/>
      <c r="G31" s="113"/>
      <c r="H31" s="113"/>
      <c r="I31" s="113"/>
      <c r="J31" s="113"/>
      <c r="K31" s="113"/>
      <c r="L31" s="113"/>
      <c r="M31" s="113"/>
      <c r="N31" s="113"/>
      <c r="O31" s="113"/>
    </row>
    <row r="32" spans="1:15">
      <c r="A32" s="113" t="s">
        <v>1084</v>
      </c>
      <c r="B32" s="243"/>
      <c r="C32" s="105"/>
      <c r="D32" s="105"/>
      <c r="E32" s="113"/>
      <c r="F32" s="113"/>
      <c r="G32" s="113"/>
      <c r="H32" s="113"/>
      <c r="I32" s="113"/>
      <c r="J32" s="113"/>
      <c r="K32" s="113"/>
      <c r="L32" s="113"/>
      <c r="M32" s="113"/>
      <c r="N32" s="113"/>
      <c r="O32" s="113"/>
    </row>
    <row r="33" spans="1:15">
      <c r="A33" s="113" t="s">
        <v>1085</v>
      </c>
      <c r="B33" s="243"/>
      <c r="C33" s="105"/>
      <c r="D33" s="105"/>
      <c r="E33" s="113"/>
      <c r="F33" s="113"/>
      <c r="G33" s="113"/>
      <c r="H33" s="113"/>
      <c r="I33" s="113"/>
      <c r="J33" s="113"/>
      <c r="K33" s="113"/>
      <c r="L33" s="113"/>
      <c r="M33" s="113"/>
      <c r="N33" s="113"/>
      <c r="O33" s="113"/>
    </row>
    <row r="34" spans="1:15">
      <c r="A34" s="113" t="s">
        <v>1108</v>
      </c>
      <c r="B34" s="243"/>
      <c r="C34" s="105"/>
      <c r="D34" s="105"/>
      <c r="E34" s="113"/>
      <c r="F34" s="113"/>
      <c r="G34" s="113"/>
      <c r="H34" s="113"/>
      <c r="I34" s="113"/>
      <c r="J34" s="113"/>
      <c r="K34" s="113"/>
      <c r="L34" s="113"/>
      <c r="M34" s="113"/>
      <c r="N34" s="113"/>
      <c r="O34" s="113"/>
    </row>
    <row r="35" spans="1:15">
      <c r="A35" s="113" t="s">
        <v>1109</v>
      </c>
      <c r="B35" s="243"/>
      <c r="C35" s="105"/>
      <c r="D35" s="105"/>
      <c r="E35" s="113"/>
      <c r="F35" s="113"/>
      <c r="G35" s="113"/>
      <c r="H35" s="264"/>
      <c r="I35" s="113"/>
      <c r="J35" s="113"/>
      <c r="K35" s="113"/>
      <c r="L35" s="113"/>
      <c r="M35" s="113"/>
      <c r="N35" s="113"/>
      <c r="O35" s="113"/>
    </row>
    <row r="36" spans="1:15">
      <c r="B36" s="196"/>
      <c r="C36" s="105"/>
      <c r="D36" s="105"/>
      <c r="H36" s="184"/>
    </row>
    <row r="37" spans="1:15">
      <c r="B37" s="196"/>
      <c r="C37" s="105"/>
      <c r="D37" s="105"/>
    </row>
    <row r="38" spans="1:15">
      <c r="B38" s="196"/>
      <c r="C38" s="105"/>
      <c r="D38" s="105"/>
      <c r="G38" s="184"/>
    </row>
    <row r="39" spans="1:15">
      <c r="B39" s="196"/>
      <c r="C39" s="105"/>
      <c r="D39" s="105"/>
    </row>
  </sheetData>
  <mergeCells count="14">
    <mergeCell ref="D26:H28"/>
    <mergeCell ref="O26:O28"/>
    <mergeCell ref="A27:C27"/>
    <mergeCell ref="I27:K27"/>
    <mergeCell ref="L27:M27"/>
    <mergeCell ref="A3:O3"/>
    <mergeCell ref="O22:O25"/>
    <mergeCell ref="I24:K25"/>
    <mergeCell ref="L24:N25"/>
    <mergeCell ref="K5:O5"/>
    <mergeCell ref="A18:O18"/>
    <mergeCell ref="A22:C25"/>
    <mergeCell ref="D22:H25"/>
    <mergeCell ref="I22:N23"/>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8" tint="0.59999389629810485"/>
  </sheetPr>
  <dimension ref="A1:P45"/>
  <sheetViews>
    <sheetView showZeros="0" view="pageBreakPreview" zoomScaleNormal="100" zoomScaleSheetLayoutView="100" workbookViewId="0">
      <selection activeCell="C43" sqref="C43"/>
    </sheetView>
  </sheetViews>
  <sheetFormatPr defaultColWidth="5.90625" defaultRowHeight="14"/>
  <cols>
    <col min="1" max="8" width="5.90625" style="192"/>
    <col min="9" max="9" width="3.453125" style="192" bestFit="1" customWidth="1"/>
    <col min="10" max="14" width="5.90625" style="192"/>
    <col min="15" max="16" width="4.08984375" style="192" customWidth="1"/>
    <col min="17" max="16384" width="5.90625" style="192"/>
  </cols>
  <sheetData>
    <row r="1" spans="1:16">
      <c r="P1" s="193" t="s">
        <v>513</v>
      </c>
    </row>
    <row r="3" spans="1:16" ht="28">
      <c r="A3" s="539" t="s">
        <v>679</v>
      </c>
      <c r="B3" s="539"/>
      <c r="C3" s="539"/>
      <c r="D3" s="539"/>
      <c r="E3" s="539"/>
      <c r="F3" s="539"/>
      <c r="G3" s="539"/>
      <c r="H3" s="539"/>
      <c r="I3" s="539"/>
      <c r="J3" s="539"/>
      <c r="K3" s="539"/>
      <c r="L3" s="539"/>
      <c r="M3" s="539"/>
      <c r="N3" s="539"/>
      <c r="O3" s="539"/>
      <c r="P3" s="539"/>
    </row>
    <row r="5" spans="1:16">
      <c r="L5" s="873" t="s">
        <v>1005</v>
      </c>
      <c r="M5" s="677"/>
      <c r="N5" s="677"/>
      <c r="O5" s="677"/>
      <c r="P5" s="677"/>
    </row>
    <row r="7" spans="1:16">
      <c r="A7" s="192" t="s">
        <v>469</v>
      </c>
    </row>
    <row r="9" spans="1:16">
      <c r="J9" s="204" t="str">
        <f>入力シート!C1</f>
        <v>令和8年2月8日執行衆議院小選挙区選出議員選挙</v>
      </c>
      <c r="K9" s="184" t="str">
        <f>入力シート!C2</f>
        <v>青森県第１区</v>
      </c>
    </row>
    <row r="11" spans="1:16">
      <c r="H11" s="193" t="s">
        <v>413</v>
      </c>
      <c r="J11" s="204">
        <f>入力シート!C18</f>
        <v>0</v>
      </c>
      <c r="K11" s="184"/>
      <c r="L11" s="184">
        <f>入力シート!C20</f>
        <v>0</v>
      </c>
    </row>
    <row r="13" spans="1:16">
      <c r="A13" s="192" t="s">
        <v>656</v>
      </c>
    </row>
    <row r="14" spans="1:16" ht="14.25" customHeight="1">
      <c r="A14" s="192" t="s">
        <v>657</v>
      </c>
      <c r="F14" s="184"/>
    </row>
    <row r="15" spans="1:16" ht="14.25" customHeight="1">
      <c r="F15" s="184"/>
    </row>
    <row r="16" spans="1:16" ht="14.25" customHeight="1">
      <c r="F16" s="184"/>
    </row>
    <row r="17" spans="1:15" ht="14.25" customHeight="1">
      <c r="A17" s="477" t="s">
        <v>454</v>
      </c>
      <c r="B17" s="477"/>
      <c r="C17" s="477"/>
      <c r="D17" s="477"/>
      <c r="E17" s="477"/>
      <c r="F17" s="477"/>
      <c r="G17" s="477"/>
      <c r="H17" s="477"/>
      <c r="I17" s="477"/>
      <c r="J17" s="477"/>
      <c r="K17" s="477"/>
      <c r="L17" s="477"/>
      <c r="M17" s="477"/>
      <c r="N17" s="477"/>
      <c r="O17" s="477"/>
    </row>
    <row r="18" spans="1:15" ht="14.25" customHeight="1">
      <c r="A18" s="194"/>
      <c r="B18" s="194"/>
      <c r="C18" s="194"/>
      <c r="D18" s="194"/>
      <c r="E18" s="194"/>
      <c r="F18" s="194"/>
      <c r="G18" s="194"/>
      <c r="H18" s="194"/>
      <c r="I18" s="194"/>
      <c r="J18" s="194"/>
      <c r="K18" s="194"/>
      <c r="L18" s="194"/>
      <c r="M18" s="194"/>
      <c r="N18" s="194"/>
      <c r="O18" s="194"/>
    </row>
    <row r="19" spans="1:15" ht="14.25" customHeight="1">
      <c r="A19" s="195" t="s">
        <v>38</v>
      </c>
      <c r="B19" s="194"/>
      <c r="C19" s="194"/>
      <c r="D19" s="873" t="s">
        <v>989</v>
      </c>
      <c r="E19" s="677"/>
      <c r="F19" s="677"/>
      <c r="G19" s="677"/>
      <c r="H19" s="194"/>
      <c r="I19" s="194"/>
      <c r="J19" s="194"/>
      <c r="K19" s="194"/>
      <c r="L19" s="194"/>
      <c r="M19" s="194"/>
      <c r="N19" s="194"/>
      <c r="O19" s="194"/>
    </row>
    <row r="20" spans="1:15" ht="14.25" customHeight="1">
      <c r="A20" s="194"/>
      <c r="B20" s="194"/>
      <c r="C20" s="194"/>
      <c r="D20" s="194"/>
      <c r="E20" s="194"/>
      <c r="F20" s="194"/>
      <c r="G20" s="194"/>
      <c r="H20" s="194"/>
      <c r="I20" s="194"/>
      <c r="J20" s="194"/>
      <c r="K20" s="194"/>
      <c r="L20" s="194"/>
      <c r="M20" s="194"/>
      <c r="N20" s="194"/>
    </row>
    <row r="21" spans="1:15" ht="14.25" customHeight="1">
      <c r="A21" s="192" t="s">
        <v>39</v>
      </c>
    </row>
    <row r="22" spans="1:15" ht="14.25" customHeight="1">
      <c r="B22" s="823"/>
      <c r="C22" s="823"/>
      <c r="D22" s="823"/>
      <c r="E22" s="823"/>
      <c r="F22" s="823"/>
      <c r="G22" s="823"/>
      <c r="H22" s="823"/>
      <c r="I22" s="823"/>
      <c r="J22" s="823"/>
      <c r="K22" s="823"/>
      <c r="L22" s="823"/>
      <c r="M22" s="823"/>
      <c r="N22" s="823"/>
    </row>
    <row r="23" spans="1:15" ht="14.25" customHeight="1">
      <c r="B23" s="823"/>
      <c r="C23" s="823"/>
      <c r="D23" s="823"/>
      <c r="E23" s="823"/>
      <c r="F23" s="823"/>
      <c r="G23" s="823"/>
      <c r="H23" s="823"/>
      <c r="I23" s="823"/>
      <c r="J23" s="823"/>
      <c r="K23" s="823"/>
      <c r="L23" s="823"/>
      <c r="M23" s="823"/>
      <c r="N23" s="823"/>
    </row>
    <row r="24" spans="1:15" ht="14.25" customHeight="1">
      <c r="B24" s="823"/>
      <c r="C24" s="823"/>
      <c r="D24" s="823"/>
      <c r="E24" s="823"/>
      <c r="F24" s="823"/>
      <c r="G24" s="823"/>
      <c r="H24" s="823"/>
      <c r="I24" s="823"/>
      <c r="J24" s="823"/>
      <c r="K24" s="823"/>
      <c r="L24" s="823"/>
      <c r="M24" s="823"/>
      <c r="N24" s="823"/>
    </row>
    <row r="25" spans="1:15" ht="14.25" customHeight="1"/>
    <row r="26" spans="1:15" ht="14.25" customHeight="1">
      <c r="A26" s="192" t="s">
        <v>658</v>
      </c>
      <c r="E26" s="919" t="s">
        <v>238</v>
      </c>
      <c r="F26" s="919"/>
      <c r="G26" s="919"/>
      <c r="H26" s="919"/>
    </row>
    <row r="27" spans="1:15" ht="14.25" customHeight="1">
      <c r="G27" s="101"/>
    </row>
    <row r="28" spans="1:15" ht="24" customHeight="1">
      <c r="A28" s="1007" t="s">
        <v>45</v>
      </c>
      <c r="B28" s="1008"/>
      <c r="C28" s="1008"/>
      <c r="D28" s="1008"/>
      <c r="E28" s="1009"/>
      <c r="F28" s="1007" t="s">
        <v>659</v>
      </c>
      <c r="G28" s="1008"/>
      <c r="H28" s="1008"/>
      <c r="I28" s="1009"/>
      <c r="J28" s="1007" t="s">
        <v>660</v>
      </c>
      <c r="K28" s="1008"/>
      <c r="L28" s="1008"/>
      <c r="M28" s="1008"/>
      <c r="N28" s="1008"/>
      <c r="O28" s="1009"/>
    </row>
    <row r="29" spans="1:15" ht="24" customHeight="1">
      <c r="A29" s="600" t="s">
        <v>661</v>
      </c>
      <c r="B29" s="815"/>
      <c r="C29" s="815"/>
      <c r="D29" s="815"/>
      <c r="E29" s="816"/>
      <c r="F29" s="1012"/>
      <c r="G29" s="1013"/>
      <c r="H29" s="1013"/>
      <c r="I29" s="215"/>
      <c r="J29" s="1012"/>
      <c r="K29" s="1013"/>
      <c r="L29" s="1013"/>
      <c r="M29" s="1013"/>
      <c r="N29" s="1013"/>
      <c r="O29" s="216"/>
    </row>
    <row r="30" spans="1:15" ht="24" customHeight="1">
      <c r="A30" s="600" t="s">
        <v>662</v>
      </c>
      <c r="B30" s="578"/>
      <c r="C30" s="578"/>
      <c r="D30" s="578"/>
      <c r="E30" s="579"/>
      <c r="F30" s="1012"/>
      <c r="G30" s="1013"/>
      <c r="H30" s="1013"/>
      <c r="I30" s="215"/>
      <c r="J30" s="1012"/>
      <c r="K30" s="1013"/>
      <c r="L30" s="1013"/>
      <c r="M30" s="1013"/>
      <c r="N30" s="1013"/>
      <c r="O30" s="216"/>
    </row>
    <row r="31" spans="1:15" ht="24" customHeight="1">
      <c r="A31" s="600" t="s">
        <v>663</v>
      </c>
      <c r="B31" s="578"/>
      <c r="C31" s="578"/>
      <c r="D31" s="578"/>
      <c r="E31" s="579"/>
      <c r="F31" s="1012"/>
      <c r="G31" s="1013"/>
      <c r="H31" s="1013"/>
      <c r="I31" s="215"/>
      <c r="J31" s="1012"/>
      <c r="K31" s="1013"/>
      <c r="L31" s="1013"/>
      <c r="M31" s="1013"/>
      <c r="N31" s="1013"/>
      <c r="O31" s="216"/>
    </row>
    <row r="32" spans="1:15" ht="24" customHeight="1">
      <c r="A32" s="1007" t="s">
        <v>46</v>
      </c>
      <c r="B32" s="1008"/>
      <c r="C32" s="1008"/>
      <c r="D32" s="1008"/>
      <c r="E32" s="1009"/>
      <c r="F32" s="1010"/>
      <c r="G32" s="1011"/>
      <c r="H32" s="1011"/>
      <c r="I32" s="215"/>
      <c r="J32" s="1010"/>
      <c r="K32" s="1011"/>
      <c r="L32" s="1011"/>
      <c r="M32" s="1011"/>
      <c r="N32" s="1011"/>
      <c r="O32" s="216"/>
    </row>
    <row r="34" spans="1:16">
      <c r="A34" s="113" t="s">
        <v>1134</v>
      </c>
      <c r="B34" s="113"/>
      <c r="C34" s="113"/>
      <c r="D34" s="113"/>
      <c r="E34" s="113"/>
      <c r="F34" s="113"/>
      <c r="G34" s="113"/>
      <c r="H34" s="113"/>
      <c r="I34" s="113"/>
      <c r="J34" s="113"/>
      <c r="K34" s="113"/>
      <c r="L34" s="113"/>
      <c r="M34" s="113"/>
      <c r="N34" s="113"/>
      <c r="O34" s="113"/>
      <c r="P34" s="113"/>
    </row>
    <row r="35" spans="1:16">
      <c r="A35" s="113" t="s">
        <v>1135</v>
      </c>
      <c r="B35" s="113"/>
      <c r="C35" s="113"/>
      <c r="D35" s="113"/>
      <c r="E35" s="113"/>
      <c r="F35" s="113"/>
      <c r="G35" s="113"/>
      <c r="H35" s="113"/>
      <c r="I35" s="113"/>
      <c r="J35" s="113"/>
      <c r="K35" s="113"/>
      <c r="L35" s="113"/>
      <c r="M35" s="113"/>
      <c r="N35" s="113"/>
      <c r="O35" s="113"/>
      <c r="P35" s="113"/>
    </row>
    <row r="36" spans="1:16">
      <c r="A36" s="113"/>
      <c r="B36" s="113"/>
      <c r="C36" s="113"/>
      <c r="D36" s="113"/>
      <c r="E36" s="113"/>
      <c r="F36" s="113"/>
      <c r="G36" s="113"/>
      <c r="H36" s="113"/>
      <c r="I36" s="113"/>
      <c r="J36" s="113"/>
      <c r="K36" s="113"/>
      <c r="L36" s="113"/>
      <c r="M36" s="113"/>
      <c r="N36" s="113"/>
      <c r="O36" s="113"/>
      <c r="P36" s="113"/>
    </row>
    <row r="37" spans="1:16">
      <c r="A37" s="113" t="s">
        <v>1136</v>
      </c>
      <c r="B37" s="113"/>
      <c r="C37" s="113"/>
      <c r="D37" s="113"/>
      <c r="E37" s="113"/>
      <c r="F37" s="113"/>
      <c r="G37" s="113"/>
      <c r="H37" s="113"/>
      <c r="I37" s="113"/>
      <c r="J37" s="113"/>
      <c r="K37" s="113"/>
      <c r="L37" s="113"/>
      <c r="M37" s="113"/>
      <c r="N37" s="113"/>
      <c r="O37" s="113"/>
      <c r="P37" s="113"/>
    </row>
    <row r="38" spans="1:16">
      <c r="A38" s="113" t="s">
        <v>1137</v>
      </c>
      <c r="B38" s="113"/>
      <c r="C38" s="113"/>
      <c r="D38" s="113"/>
      <c r="E38" s="113"/>
      <c r="F38" s="113"/>
      <c r="G38" s="113"/>
      <c r="H38" s="113"/>
      <c r="I38" s="113"/>
      <c r="J38" s="113"/>
      <c r="K38" s="113"/>
      <c r="L38" s="113"/>
      <c r="M38" s="113"/>
      <c r="N38" s="113"/>
      <c r="O38" s="113"/>
      <c r="P38" s="113"/>
    </row>
    <row r="39" spans="1:16">
      <c r="A39" s="113"/>
      <c r="B39" s="113"/>
      <c r="C39" s="113"/>
      <c r="D39" s="113"/>
      <c r="E39" s="113"/>
      <c r="F39" s="113"/>
      <c r="G39" s="113"/>
      <c r="H39" s="113"/>
      <c r="I39" s="113"/>
      <c r="J39" s="113"/>
      <c r="K39" s="113"/>
      <c r="L39" s="113"/>
      <c r="M39" s="113"/>
      <c r="N39" s="113"/>
      <c r="O39" s="113"/>
      <c r="P39" s="113"/>
    </row>
    <row r="40" spans="1:16">
      <c r="A40" s="113" t="s">
        <v>1138</v>
      </c>
      <c r="B40" s="113"/>
      <c r="C40" s="113"/>
      <c r="D40" s="113"/>
      <c r="E40" s="113"/>
      <c r="F40" s="113"/>
      <c r="G40" s="113"/>
      <c r="H40" s="113"/>
      <c r="I40" s="113"/>
      <c r="J40" s="113"/>
      <c r="K40" s="113"/>
      <c r="L40" s="113"/>
      <c r="M40" s="113"/>
      <c r="N40" s="113"/>
      <c r="O40" s="113"/>
      <c r="P40" s="113"/>
    </row>
    <row r="41" spans="1:16">
      <c r="A41" s="113" t="s">
        <v>1139</v>
      </c>
      <c r="B41" s="113"/>
      <c r="C41" s="113"/>
      <c r="D41" s="113"/>
      <c r="E41" s="113"/>
      <c r="F41" s="113"/>
      <c r="G41" s="113"/>
      <c r="H41" s="113"/>
      <c r="I41" s="113"/>
      <c r="J41" s="113"/>
      <c r="K41" s="113"/>
      <c r="L41" s="113"/>
      <c r="M41" s="113"/>
      <c r="N41" s="113"/>
      <c r="O41" s="113"/>
      <c r="P41" s="113"/>
    </row>
    <row r="42" spans="1:16">
      <c r="A42" s="113"/>
      <c r="B42" s="113"/>
      <c r="C42" s="113"/>
      <c r="D42" s="113"/>
      <c r="E42" s="113"/>
      <c r="F42" s="113"/>
      <c r="G42" s="113"/>
      <c r="H42" s="113"/>
      <c r="I42" s="113"/>
      <c r="J42" s="113"/>
      <c r="K42" s="113"/>
      <c r="L42" s="113"/>
      <c r="M42" s="113"/>
      <c r="N42" s="113"/>
      <c r="O42" s="113"/>
      <c r="P42" s="113"/>
    </row>
    <row r="43" spans="1:16">
      <c r="A43" s="113" t="s">
        <v>1092</v>
      </c>
      <c r="B43" s="113"/>
      <c r="C43" s="113"/>
      <c r="D43" s="113"/>
      <c r="E43" s="113"/>
      <c r="F43" s="113"/>
      <c r="G43" s="113"/>
      <c r="H43" s="113"/>
      <c r="I43" s="113"/>
      <c r="J43" s="113"/>
      <c r="K43" s="113"/>
      <c r="L43" s="113"/>
      <c r="M43" s="113"/>
      <c r="N43" s="113"/>
      <c r="O43" s="113"/>
      <c r="P43" s="113"/>
    </row>
    <row r="44" spans="1:16">
      <c r="A44" s="113"/>
      <c r="B44" s="113" t="s">
        <v>1115</v>
      </c>
      <c r="C44" s="113"/>
      <c r="D44" s="113"/>
      <c r="E44" s="113"/>
      <c r="F44" s="113"/>
      <c r="G44" s="113"/>
      <c r="H44" s="113"/>
      <c r="I44" s="113"/>
      <c r="J44" s="113"/>
      <c r="K44" s="113"/>
      <c r="L44" s="113"/>
      <c r="M44" s="113"/>
      <c r="N44" s="113"/>
      <c r="O44" s="113"/>
      <c r="P44" s="113"/>
    </row>
    <row r="45" spans="1:16">
      <c r="A45" s="113"/>
      <c r="B45" s="113" t="s">
        <v>1116</v>
      </c>
      <c r="C45" s="113"/>
      <c r="D45" s="113"/>
      <c r="E45" s="113"/>
      <c r="F45" s="113"/>
      <c r="G45" s="113"/>
      <c r="H45" s="113"/>
      <c r="I45" s="113"/>
      <c r="J45" s="113"/>
      <c r="K45" s="113"/>
      <c r="L45" s="113"/>
      <c r="M45" s="113"/>
      <c r="N45" s="113"/>
      <c r="O45" s="113"/>
      <c r="P45" s="113"/>
    </row>
  </sheetData>
  <mergeCells count="21">
    <mergeCell ref="A31:E31"/>
    <mergeCell ref="F31:H31"/>
    <mergeCell ref="J31:N31"/>
    <mergeCell ref="A32:E32"/>
    <mergeCell ref="F32:H32"/>
    <mergeCell ref="J32:N32"/>
    <mergeCell ref="A29:E29"/>
    <mergeCell ref="F29:H29"/>
    <mergeCell ref="J29:N29"/>
    <mergeCell ref="A30:E30"/>
    <mergeCell ref="F30:H30"/>
    <mergeCell ref="J30:N30"/>
    <mergeCell ref="A3:P3"/>
    <mergeCell ref="A17:O17"/>
    <mergeCell ref="B22:N24"/>
    <mergeCell ref="E26:H26"/>
    <mergeCell ref="A28:E28"/>
    <mergeCell ref="F28:I28"/>
    <mergeCell ref="J28:O28"/>
    <mergeCell ref="L5:P5"/>
    <mergeCell ref="D19:G19"/>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8" tint="0.59999389629810485"/>
  </sheetPr>
  <dimension ref="A1:O40"/>
  <sheetViews>
    <sheetView showZeros="0" view="pageBreakPreview" topLeftCell="A8" zoomScaleNormal="100" zoomScaleSheetLayoutView="100" workbookViewId="0">
      <selection activeCell="E28" sqref="E28:G28"/>
    </sheetView>
  </sheetViews>
  <sheetFormatPr defaultColWidth="5.90625" defaultRowHeight="14"/>
  <cols>
    <col min="1" max="16384" width="5.90625" style="192"/>
  </cols>
  <sheetData>
    <row r="1" spans="1:15">
      <c r="O1" s="193" t="s">
        <v>344</v>
      </c>
    </row>
    <row r="2" spans="1:15">
      <c r="A2" s="192" t="s">
        <v>268</v>
      </c>
    </row>
    <row r="4" spans="1:15" ht="28">
      <c r="A4" s="539" t="s">
        <v>664</v>
      </c>
      <c r="B4" s="539"/>
      <c r="C4" s="539"/>
      <c r="D4" s="539"/>
      <c r="E4" s="539"/>
      <c r="F4" s="539"/>
      <c r="G4" s="539"/>
      <c r="H4" s="539"/>
      <c r="I4" s="539"/>
      <c r="J4" s="539"/>
      <c r="K4" s="539"/>
      <c r="L4" s="539"/>
      <c r="M4" s="539"/>
      <c r="N4" s="539"/>
      <c r="O4" s="539"/>
    </row>
    <row r="5" spans="1:15" ht="14.25" customHeight="1">
      <c r="A5" s="137"/>
      <c r="B5" s="137"/>
      <c r="C5" s="137"/>
      <c r="D5" s="137"/>
      <c r="E5" s="137"/>
      <c r="F5" s="137"/>
      <c r="G5" s="137"/>
      <c r="H5" s="137"/>
      <c r="I5" s="137"/>
      <c r="J5" s="137"/>
      <c r="K5" s="137"/>
      <c r="L5" s="137"/>
      <c r="M5" s="137"/>
      <c r="N5" s="137"/>
    </row>
    <row r="7" spans="1:15" ht="24" customHeight="1">
      <c r="A7" s="192" t="s">
        <v>665</v>
      </c>
    </row>
    <row r="8" spans="1:15" ht="24" customHeight="1">
      <c r="A8" s="192" t="s">
        <v>666</v>
      </c>
    </row>
    <row r="9" spans="1:15" ht="14.25" customHeight="1"/>
    <row r="10" spans="1:15" ht="14.25" customHeight="1"/>
    <row r="12" spans="1:15">
      <c r="A12" s="213" t="s">
        <v>1008</v>
      </c>
    </row>
    <row r="14" spans="1:15">
      <c r="L14" s="444"/>
      <c r="M14" s="444"/>
      <c r="N14" s="444"/>
    </row>
    <row r="16" spans="1:15">
      <c r="G16" s="192" t="s">
        <v>1254</v>
      </c>
      <c r="O16" s="193" t="s">
        <v>389</v>
      </c>
    </row>
    <row r="17" spans="1:15">
      <c r="O17" s="193"/>
    </row>
    <row r="18" spans="1:15">
      <c r="O18" s="193"/>
    </row>
    <row r="19" spans="1:15">
      <c r="O19" s="193"/>
    </row>
    <row r="20" spans="1:15">
      <c r="A20" s="477" t="s">
        <v>454</v>
      </c>
      <c r="B20" s="477"/>
      <c r="C20" s="477"/>
      <c r="D20" s="477"/>
      <c r="E20" s="477"/>
      <c r="F20" s="477"/>
      <c r="G20" s="477"/>
      <c r="H20" s="477"/>
      <c r="I20" s="477"/>
      <c r="J20" s="477"/>
      <c r="K20" s="477"/>
      <c r="L20" s="477"/>
      <c r="M20" s="477"/>
      <c r="N20" s="477"/>
      <c r="O20" s="477"/>
    </row>
    <row r="22" spans="1:15">
      <c r="A22" s="218" t="s">
        <v>903</v>
      </c>
      <c r="B22" s="184" t="str">
        <f>入力シート!C1</f>
        <v>令和8年2月8日執行衆議院小選挙区選出議員選挙</v>
      </c>
      <c r="C22" s="90"/>
      <c r="D22" s="90"/>
      <c r="E22" s="90"/>
      <c r="F22" s="90"/>
      <c r="G22" s="90"/>
      <c r="H22" s="90"/>
      <c r="I22" s="90"/>
      <c r="J22" s="90"/>
      <c r="K22" s="100" t="str">
        <f>入力シート!C2</f>
        <v>青森県第１区</v>
      </c>
      <c r="L22" s="90"/>
      <c r="M22" s="90"/>
      <c r="N22" s="90"/>
      <c r="O22" s="90"/>
    </row>
    <row r="23" spans="1:15">
      <c r="A23" s="150"/>
      <c r="B23" s="90"/>
      <c r="C23" s="90"/>
      <c r="D23" s="90"/>
      <c r="E23" s="90"/>
      <c r="F23" s="90"/>
      <c r="G23" s="90"/>
      <c r="H23" s="90"/>
      <c r="I23" s="90"/>
      <c r="J23" s="157"/>
      <c r="K23" s="157"/>
      <c r="L23" s="90"/>
      <c r="M23" s="90"/>
      <c r="N23" s="90"/>
      <c r="O23" s="90"/>
    </row>
    <row r="24" spans="1:15">
      <c r="A24" s="90"/>
      <c r="B24" s="90"/>
      <c r="C24" s="90"/>
      <c r="D24" s="90"/>
      <c r="E24" s="90"/>
      <c r="F24" s="90"/>
      <c r="G24" s="90"/>
      <c r="H24" s="90"/>
      <c r="I24" s="90"/>
      <c r="J24" s="90"/>
      <c r="K24" s="90"/>
      <c r="L24" s="90"/>
      <c r="M24" s="90"/>
      <c r="N24" s="90"/>
      <c r="O24" s="90"/>
    </row>
    <row r="25" spans="1:15">
      <c r="A25" s="218" t="s">
        <v>904</v>
      </c>
      <c r="B25" s="90" t="s">
        <v>905</v>
      </c>
      <c r="C25" s="90"/>
      <c r="D25" s="90"/>
      <c r="E25" s="102">
        <f>入力シート!C18</f>
        <v>0</v>
      </c>
      <c r="F25" s="100"/>
      <c r="G25" s="100">
        <f>入力シート!C20</f>
        <v>0</v>
      </c>
      <c r="H25" s="97"/>
      <c r="I25" s="90"/>
      <c r="J25" s="90"/>
      <c r="K25" s="90"/>
      <c r="L25" s="90"/>
      <c r="M25" s="90"/>
      <c r="N25" s="90"/>
      <c r="O25" s="90"/>
    </row>
    <row r="26" spans="1:15">
      <c r="A26" s="90"/>
      <c r="B26" s="90"/>
      <c r="C26" s="90"/>
      <c r="D26" s="90"/>
      <c r="E26" s="102"/>
      <c r="F26" s="100"/>
      <c r="G26" s="100"/>
      <c r="H26" s="97"/>
      <c r="I26" s="90"/>
      <c r="J26" s="90"/>
      <c r="K26" s="90"/>
      <c r="L26" s="90"/>
      <c r="M26" s="90"/>
      <c r="N26" s="90"/>
      <c r="O26" s="90"/>
    </row>
    <row r="27" spans="1:15">
      <c r="A27" s="90"/>
      <c r="B27" s="90"/>
      <c r="C27" s="90"/>
      <c r="D27" s="90"/>
      <c r="E27" s="90"/>
      <c r="F27" s="90"/>
      <c r="G27" s="90"/>
      <c r="H27" s="90"/>
      <c r="I27" s="90"/>
      <c r="J27" s="90"/>
      <c r="K27" s="90"/>
      <c r="L27" s="90"/>
      <c r="M27" s="90"/>
      <c r="N27" s="90"/>
      <c r="O27" s="90"/>
    </row>
    <row r="28" spans="1:15">
      <c r="A28" s="218" t="s">
        <v>256</v>
      </c>
      <c r="B28" s="192" t="s">
        <v>906</v>
      </c>
      <c r="C28" s="90"/>
      <c r="D28" s="90"/>
      <c r="E28" s="920" t="s">
        <v>242</v>
      </c>
      <c r="F28" s="920"/>
      <c r="G28" s="920"/>
      <c r="H28" s="90"/>
      <c r="I28" s="90"/>
      <c r="J28" s="90"/>
      <c r="K28" s="90"/>
      <c r="L28" s="90"/>
      <c r="M28" s="90"/>
      <c r="N28" s="90"/>
      <c r="O28" s="90"/>
    </row>
    <row r="29" spans="1:15" ht="14.25" customHeight="1">
      <c r="F29" s="184"/>
    </row>
    <row r="30" spans="1:15" ht="14.25" customHeight="1">
      <c r="F30" s="184"/>
    </row>
    <row r="31" spans="1:15" ht="14.25" customHeight="1">
      <c r="F31" s="184"/>
    </row>
    <row r="32" spans="1:15">
      <c r="B32" s="196"/>
      <c r="C32" s="105"/>
      <c r="D32" s="105"/>
      <c r="H32" s="184"/>
    </row>
    <row r="33" spans="1:15">
      <c r="A33" s="113" t="s">
        <v>1140</v>
      </c>
      <c r="B33" s="243"/>
      <c r="C33" s="105"/>
      <c r="D33" s="105"/>
      <c r="E33" s="113"/>
      <c r="F33" s="113"/>
      <c r="G33" s="113"/>
      <c r="H33" s="264"/>
      <c r="I33" s="113"/>
      <c r="J33" s="113"/>
      <c r="K33" s="113"/>
      <c r="L33" s="113"/>
      <c r="M33" s="113"/>
      <c r="N33" s="113"/>
      <c r="O33" s="113"/>
    </row>
    <row r="34" spans="1:15">
      <c r="A34" s="113" t="s">
        <v>1141</v>
      </c>
      <c r="B34" s="243"/>
      <c r="C34" s="105"/>
      <c r="D34" s="105"/>
      <c r="E34" s="113"/>
      <c r="F34" s="113"/>
      <c r="G34" s="113"/>
      <c r="H34" s="113"/>
      <c r="I34" s="113"/>
      <c r="J34" s="113"/>
      <c r="K34" s="113"/>
      <c r="L34" s="113"/>
      <c r="M34" s="113"/>
      <c r="N34" s="113"/>
      <c r="O34" s="113"/>
    </row>
    <row r="35" spans="1:15">
      <c r="A35" s="113"/>
      <c r="B35" s="243"/>
      <c r="C35" s="105"/>
      <c r="D35" s="105"/>
      <c r="E35" s="113"/>
      <c r="F35" s="113"/>
      <c r="G35" s="264"/>
      <c r="H35" s="113"/>
      <c r="I35" s="113"/>
      <c r="J35" s="113"/>
      <c r="K35" s="113"/>
      <c r="L35" s="113"/>
      <c r="M35" s="113"/>
      <c r="N35" s="113"/>
      <c r="O35" s="113"/>
    </row>
    <row r="36" spans="1:15">
      <c r="A36" s="113" t="s">
        <v>1142</v>
      </c>
      <c r="B36" s="243"/>
      <c r="C36" s="105"/>
      <c r="D36" s="105"/>
      <c r="E36" s="113"/>
      <c r="F36" s="113"/>
      <c r="G36" s="113"/>
      <c r="H36" s="113"/>
      <c r="I36" s="113"/>
      <c r="J36" s="113"/>
      <c r="K36" s="113"/>
      <c r="L36" s="113"/>
      <c r="M36" s="113"/>
      <c r="N36" s="113"/>
      <c r="O36" s="113"/>
    </row>
    <row r="37" spans="1:15">
      <c r="A37" s="113" t="s">
        <v>1143</v>
      </c>
      <c r="B37" s="113"/>
      <c r="C37" s="113"/>
      <c r="D37" s="113"/>
      <c r="E37" s="113"/>
      <c r="F37" s="113"/>
      <c r="G37" s="113"/>
      <c r="H37" s="113"/>
      <c r="I37" s="113"/>
      <c r="J37" s="113"/>
      <c r="K37" s="113"/>
      <c r="L37" s="113"/>
      <c r="M37" s="113"/>
      <c r="N37" s="113"/>
      <c r="O37" s="113"/>
    </row>
    <row r="38" spans="1:15">
      <c r="A38" s="113"/>
      <c r="B38" s="113"/>
      <c r="C38" s="113"/>
      <c r="D38" s="113"/>
      <c r="E38" s="113"/>
      <c r="F38" s="113"/>
      <c r="G38" s="113"/>
      <c r="H38" s="113"/>
      <c r="I38" s="113"/>
      <c r="J38" s="113"/>
      <c r="K38" s="113"/>
      <c r="L38" s="113"/>
      <c r="M38" s="113"/>
      <c r="N38" s="113"/>
      <c r="O38" s="113"/>
    </row>
    <row r="39" spans="1:15">
      <c r="A39" s="113" t="s">
        <v>1144</v>
      </c>
      <c r="B39" s="113"/>
      <c r="C39" s="113"/>
      <c r="D39" s="113"/>
      <c r="E39" s="113"/>
      <c r="F39" s="113"/>
      <c r="G39" s="113"/>
      <c r="H39" s="113"/>
      <c r="I39" s="113"/>
      <c r="J39" s="113"/>
      <c r="K39" s="113"/>
      <c r="L39" s="113"/>
      <c r="M39" s="113"/>
      <c r="N39" s="113"/>
      <c r="O39" s="113"/>
    </row>
    <row r="40" spans="1:15">
      <c r="A40" s="113" t="s">
        <v>1145</v>
      </c>
      <c r="B40" s="113"/>
      <c r="C40" s="113"/>
      <c r="D40" s="113"/>
      <c r="E40" s="113"/>
      <c r="F40" s="113"/>
      <c r="G40" s="113"/>
      <c r="H40" s="113"/>
      <c r="I40" s="113"/>
      <c r="J40" s="113"/>
      <c r="K40" s="113"/>
      <c r="L40" s="113"/>
      <c r="M40" s="113"/>
      <c r="N40" s="113"/>
      <c r="O40" s="113"/>
    </row>
  </sheetData>
  <mergeCells count="4">
    <mergeCell ref="L14:N14"/>
    <mergeCell ref="A20:O20"/>
    <mergeCell ref="E28:G28"/>
    <mergeCell ref="A4:O4"/>
  </mergeCells>
  <phoneticPr fontId="3"/>
  <pageMargins left="0.78740157480314965" right="0.31496062992125984"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8" tint="0.59999389629810485"/>
  </sheetPr>
  <dimension ref="A1:P50"/>
  <sheetViews>
    <sheetView showZeros="0" view="pageBreakPreview" zoomScaleNormal="100" zoomScaleSheetLayoutView="100" workbookViewId="0">
      <selection activeCell="C42" sqref="C42"/>
    </sheetView>
  </sheetViews>
  <sheetFormatPr defaultColWidth="5.6328125" defaultRowHeight="14"/>
  <cols>
    <col min="1" max="16384" width="5.6328125" style="192"/>
  </cols>
  <sheetData>
    <row r="1" spans="1:16">
      <c r="P1" s="193" t="s">
        <v>346</v>
      </c>
    </row>
    <row r="2" spans="1:16">
      <c r="P2" s="193"/>
    </row>
    <row r="4" spans="1:16" ht="28">
      <c r="A4" s="539" t="s">
        <v>667</v>
      </c>
      <c r="B4" s="539"/>
      <c r="C4" s="539"/>
      <c r="D4" s="539"/>
      <c r="E4" s="539"/>
      <c r="F4" s="539"/>
      <c r="G4" s="539"/>
      <c r="H4" s="539"/>
      <c r="I4" s="539"/>
      <c r="J4" s="539"/>
      <c r="K4" s="539"/>
      <c r="L4" s="539"/>
      <c r="M4" s="539"/>
      <c r="N4" s="539"/>
      <c r="O4" s="539"/>
      <c r="P4" s="539"/>
    </row>
    <row r="7" spans="1:16">
      <c r="A7" s="192" t="s">
        <v>668</v>
      </c>
      <c r="M7" s="217"/>
      <c r="N7" s="217"/>
      <c r="O7" s="217"/>
    </row>
    <row r="8" spans="1:16">
      <c r="M8" s="217"/>
      <c r="N8" s="217"/>
      <c r="O8" s="217"/>
    </row>
    <row r="9" spans="1:16">
      <c r="M9" s="217"/>
      <c r="N9" s="217"/>
      <c r="O9" s="217"/>
    </row>
    <row r="10" spans="1:16">
      <c r="B10" s="633" t="s">
        <v>989</v>
      </c>
      <c r="C10" s="633"/>
      <c r="D10" s="633"/>
      <c r="E10" s="633"/>
      <c r="F10" s="633"/>
    </row>
    <row r="11" spans="1:16">
      <c r="B11" s="217"/>
      <c r="C11" s="217"/>
      <c r="D11" s="217"/>
    </row>
    <row r="13" spans="1:16" s="90" customFormat="1">
      <c r="J13" s="204" t="str">
        <f>入力シート!C1</f>
        <v>令和8年2月8日執行衆議院小選挙区選出議員選挙</v>
      </c>
      <c r="K13" s="184" t="str">
        <f>入力シート!C2</f>
        <v>青森県第１区</v>
      </c>
      <c r="L13" s="100"/>
    </row>
    <row r="15" spans="1:16">
      <c r="I15" s="193" t="s">
        <v>413</v>
      </c>
      <c r="K15" s="204">
        <f>入力シート!C18</f>
        <v>0</v>
      </c>
      <c r="L15" s="184"/>
      <c r="M15" s="184">
        <f>入力シート!C20</f>
        <v>0</v>
      </c>
    </row>
    <row r="16" spans="1:16">
      <c r="I16" s="193"/>
      <c r="K16" s="204"/>
      <c r="L16" s="184"/>
      <c r="M16" s="184"/>
    </row>
    <row r="17" spans="1:16" ht="14.25" customHeight="1">
      <c r="G17" s="184"/>
    </row>
    <row r="18" spans="1:16" ht="14.25" customHeight="1">
      <c r="A18" s="477" t="s">
        <v>454</v>
      </c>
      <c r="B18" s="477"/>
      <c r="C18" s="477"/>
      <c r="D18" s="477"/>
      <c r="E18" s="477"/>
      <c r="F18" s="477"/>
      <c r="G18" s="477"/>
      <c r="H18" s="477"/>
      <c r="I18" s="477"/>
      <c r="J18" s="477"/>
      <c r="K18" s="477"/>
      <c r="L18" s="477"/>
      <c r="M18" s="477"/>
      <c r="N18" s="477"/>
      <c r="O18" s="477"/>
      <c r="P18" s="477"/>
    </row>
    <row r="19" spans="1:16" ht="14.25" customHeight="1">
      <c r="A19" s="194"/>
      <c r="B19" s="194"/>
      <c r="C19" s="194"/>
      <c r="D19" s="194"/>
      <c r="E19" s="194"/>
      <c r="F19" s="194"/>
      <c r="G19" s="194"/>
      <c r="H19" s="194"/>
      <c r="I19" s="194"/>
      <c r="J19" s="194"/>
      <c r="K19" s="194"/>
      <c r="L19" s="194"/>
      <c r="M19" s="194"/>
      <c r="N19" s="194"/>
      <c r="O19" s="194"/>
    </row>
    <row r="20" spans="1:16" ht="28.5" customHeight="1">
      <c r="A20" s="921" t="s">
        <v>669</v>
      </c>
      <c r="B20" s="922"/>
      <c r="C20" s="922"/>
      <c r="D20" s="922"/>
      <c r="E20" s="923"/>
      <c r="F20" s="903"/>
      <c r="G20" s="904"/>
      <c r="H20" s="904"/>
      <c r="I20" s="904"/>
      <c r="J20" s="904"/>
      <c r="K20" s="904"/>
      <c r="L20" s="904"/>
      <c r="M20" s="904"/>
      <c r="N20" s="904"/>
      <c r="O20" s="904"/>
      <c r="P20" s="209"/>
    </row>
    <row r="21" spans="1:16" ht="28.5" customHeight="1">
      <c r="A21" s="930" t="s">
        <v>670</v>
      </c>
      <c r="B21" s="931"/>
      <c r="C21" s="931"/>
      <c r="D21" s="931"/>
      <c r="E21" s="932"/>
      <c r="F21" s="906"/>
      <c r="G21" s="907"/>
      <c r="H21" s="907"/>
      <c r="I21" s="907"/>
      <c r="J21" s="907"/>
      <c r="K21" s="907"/>
      <c r="L21" s="907"/>
      <c r="M21" s="907"/>
      <c r="N21" s="907"/>
      <c r="O21" s="907"/>
      <c r="P21" s="206"/>
    </row>
    <row r="22" spans="1:16" ht="28.5" customHeight="1">
      <c r="A22" s="933" t="s">
        <v>1016</v>
      </c>
      <c r="B22" s="934"/>
      <c r="C22" s="934"/>
      <c r="D22" s="934"/>
      <c r="E22" s="935"/>
      <c r="F22" s="909"/>
      <c r="G22" s="910"/>
      <c r="H22" s="910"/>
      <c r="I22" s="910"/>
      <c r="J22" s="910"/>
      <c r="K22" s="910"/>
      <c r="L22" s="910"/>
      <c r="M22" s="910"/>
      <c r="N22" s="910"/>
      <c r="O22" s="910"/>
      <c r="P22" s="212"/>
    </row>
    <row r="23" spans="1:16" ht="28.5" customHeight="1">
      <c r="A23" s="929" t="s">
        <v>659</v>
      </c>
      <c r="B23" s="578"/>
      <c r="C23" s="578"/>
      <c r="D23" s="578"/>
      <c r="E23" s="579"/>
      <c r="F23" s="938"/>
      <c r="G23" s="939"/>
      <c r="H23" s="939"/>
      <c r="I23" s="939"/>
      <c r="J23" s="939"/>
      <c r="K23" s="939"/>
      <c r="L23" s="939"/>
      <c r="M23" s="939"/>
      <c r="N23" s="939"/>
      <c r="O23" s="939"/>
      <c r="P23" s="159"/>
    </row>
    <row r="24" spans="1:16" ht="28.5" customHeight="1">
      <c r="A24" s="929" t="s">
        <v>81</v>
      </c>
      <c r="B24" s="578"/>
      <c r="C24" s="578"/>
      <c r="D24" s="578"/>
      <c r="E24" s="579"/>
      <c r="F24" s="936"/>
      <c r="G24" s="937"/>
      <c r="H24" s="937"/>
      <c r="I24" s="937"/>
      <c r="J24" s="937"/>
      <c r="K24" s="937"/>
      <c r="L24" s="937"/>
      <c r="M24" s="937"/>
      <c r="N24" s="937"/>
      <c r="O24" s="937"/>
      <c r="P24" s="145" t="s">
        <v>2</v>
      </c>
    </row>
    <row r="25" spans="1:16" ht="28.5" customHeight="1">
      <c r="A25" s="926" t="s">
        <v>534</v>
      </c>
      <c r="B25" s="927"/>
      <c r="C25" s="927"/>
      <c r="D25" s="927"/>
      <c r="E25" s="928"/>
      <c r="F25" s="1014"/>
      <c r="G25" s="1015"/>
      <c r="H25" s="1015"/>
      <c r="I25" s="1015"/>
      <c r="J25" s="1015"/>
      <c r="K25" s="1015"/>
      <c r="L25" s="1015"/>
      <c r="M25" s="1015"/>
      <c r="N25" s="1015"/>
      <c r="O25" s="1015"/>
      <c r="P25" s="159"/>
    </row>
    <row r="26" spans="1:16" ht="21" customHeight="1">
      <c r="A26" s="113"/>
      <c r="B26" s="113"/>
      <c r="C26" s="113"/>
      <c r="D26" s="113"/>
      <c r="E26" s="113"/>
      <c r="F26" s="113"/>
      <c r="G26" s="113"/>
      <c r="H26" s="113"/>
      <c r="I26" s="113"/>
      <c r="J26" s="113"/>
      <c r="K26" s="113"/>
      <c r="L26" s="113"/>
      <c r="M26" s="113"/>
      <c r="N26" s="113"/>
      <c r="O26" s="113"/>
      <c r="P26" s="113"/>
    </row>
    <row r="27" spans="1:16">
      <c r="A27" s="113" t="s">
        <v>1146</v>
      </c>
      <c r="B27" s="113"/>
      <c r="C27" s="113"/>
      <c r="D27" s="113"/>
      <c r="E27" s="113"/>
      <c r="F27" s="113"/>
      <c r="G27" s="113"/>
      <c r="H27" s="113"/>
      <c r="I27" s="113"/>
      <c r="J27" s="113"/>
      <c r="K27" s="113"/>
      <c r="L27" s="113"/>
      <c r="M27" s="113"/>
      <c r="N27" s="113"/>
      <c r="O27" s="113"/>
      <c r="P27" s="113"/>
    </row>
    <row r="28" spans="1:16">
      <c r="A28" s="113" t="s">
        <v>1147</v>
      </c>
      <c r="B28" s="113"/>
      <c r="C28" s="113"/>
      <c r="D28" s="113"/>
      <c r="E28" s="113"/>
      <c r="F28" s="113"/>
      <c r="G28" s="113"/>
      <c r="H28" s="113"/>
      <c r="I28" s="113"/>
      <c r="J28" s="113"/>
      <c r="K28" s="113"/>
      <c r="L28" s="113"/>
      <c r="M28" s="113"/>
      <c r="N28" s="113"/>
      <c r="O28" s="113"/>
      <c r="P28" s="113"/>
    </row>
    <row r="29" spans="1:16">
      <c r="A29" s="113"/>
      <c r="B29" s="113"/>
      <c r="C29" s="113"/>
      <c r="D29" s="113"/>
      <c r="E29" s="113"/>
      <c r="F29" s="113"/>
      <c r="G29" s="113"/>
      <c r="H29" s="113"/>
      <c r="I29" s="113"/>
      <c r="J29" s="113"/>
      <c r="K29" s="113"/>
      <c r="L29" s="113"/>
      <c r="M29" s="113"/>
      <c r="N29" s="113"/>
      <c r="O29" s="113"/>
      <c r="P29" s="113"/>
    </row>
    <row r="30" spans="1:16">
      <c r="A30" s="113" t="s">
        <v>1148</v>
      </c>
      <c r="B30" s="113"/>
      <c r="C30" s="113"/>
      <c r="D30" s="113"/>
      <c r="E30" s="113"/>
      <c r="F30" s="113"/>
      <c r="G30" s="113"/>
      <c r="H30" s="113"/>
      <c r="I30" s="113"/>
      <c r="J30" s="113"/>
      <c r="K30" s="113"/>
      <c r="L30" s="113"/>
      <c r="M30" s="113"/>
      <c r="N30" s="113"/>
      <c r="O30" s="113"/>
      <c r="P30" s="113"/>
    </row>
    <row r="31" spans="1:16">
      <c r="A31" s="113" t="s">
        <v>15</v>
      </c>
      <c r="B31" s="113"/>
      <c r="C31" s="113"/>
      <c r="D31" s="113"/>
      <c r="E31" s="113"/>
      <c r="F31" s="113"/>
      <c r="G31" s="113"/>
      <c r="H31" s="113"/>
      <c r="I31" s="113"/>
      <c r="J31" s="113"/>
      <c r="K31" s="113"/>
      <c r="L31" s="113"/>
      <c r="M31" s="113"/>
      <c r="N31" s="113"/>
      <c r="O31" s="113"/>
      <c r="P31" s="113"/>
    </row>
    <row r="32" spans="1:16">
      <c r="A32" s="113"/>
      <c r="B32" s="113"/>
      <c r="C32" s="113"/>
      <c r="D32" s="113"/>
      <c r="E32" s="113"/>
      <c r="F32" s="113"/>
      <c r="G32" s="113"/>
      <c r="H32" s="113"/>
      <c r="I32" s="113"/>
      <c r="J32" s="113"/>
      <c r="K32" s="113"/>
      <c r="L32" s="113"/>
      <c r="M32" s="113"/>
      <c r="N32" s="113"/>
      <c r="O32" s="113"/>
      <c r="P32" s="113"/>
    </row>
    <row r="33" spans="1:16">
      <c r="A33" s="113" t="s">
        <v>1149</v>
      </c>
      <c r="B33" s="113"/>
      <c r="C33" s="113"/>
      <c r="D33" s="113"/>
      <c r="E33" s="113"/>
      <c r="F33" s="113"/>
      <c r="G33" s="113"/>
      <c r="H33" s="113"/>
      <c r="I33" s="113"/>
      <c r="J33" s="113"/>
      <c r="K33" s="113"/>
      <c r="L33" s="113"/>
      <c r="M33" s="113"/>
      <c r="N33" s="113"/>
      <c r="O33" s="113"/>
      <c r="P33" s="113"/>
    </row>
    <row r="34" spans="1:16">
      <c r="A34" s="113" t="s">
        <v>611</v>
      </c>
      <c r="B34" s="113"/>
      <c r="C34" s="113"/>
      <c r="D34" s="113"/>
      <c r="E34" s="113"/>
      <c r="F34" s="113"/>
      <c r="G34" s="113"/>
      <c r="H34" s="113"/>
      <c r="I34" s="113"/>
      <c r="J34" s="113"/>
      <c r="K34" s="113"/>
      <c r="L34" s="113"/>
      <c r="M34" s="113"/>
      <c r="N34" s="113"/>
      <c r="O34" s="113"/>
      <c r="P34" s="113"/>
    </row>
    <row r="35" spans="1:16">
      <c r="A35" s="113"/>
      <c r="B35" s="113"/>
      <c r="C35" s="113"/>
      <c r="D35" s="113"/>
      <c r="E35" s="113"/>
      <c r="F35" s="113"/>
      <c r="G35" s="113"/>
      <c r="H35" s="113"/>
      <c r="I35" s="113"/>
      <c r="J35" s="113"/>
      <c r="K35" s="113"/>
      <c r="L35" s="113"/>
      <c r="M35" s="113"/>
      <c r="N35" s="113"/>
      <c r="O35" s="113"/>
      <c r="P35" s="113"/>
    </row>
    <row r="36" spans="1:16">
      <c r="A36" s="113" t="s">
        <v>1150</v>
      </c>
      <c r="B36" s="113"/>
      <c r="C36" s="113"/>
      <c r="D36" s="113"/>
      <c r="E36" s="113"/>
      <c r="F36" s="113"/>
      <c r="G36" s="113"/>
      <c r="H36" s="113"/>
      <c r="I36" s="113"/>
      <c r="J36" s="113"/>
      <c r="K36" s="113"/>
      <c r="L36" s="113"/>
      <c r="M36" s="113"/>
      <c r="N36" s="113"/>
      <c r="O36" s="113"/>
      <c r="P36" s="113"/>
    </row>
    <row r="37" spans="1:16">
      <c r="A37" s="113" t="s">
        <v>1104</v>
      </c>
      <c r="B37" s="113"/>
      <c r="C37" s="113"/>
      <c r="D37" s="113"/>
      <c r="E37" s="113"/>
      <c r="F37" s="113"/>
      <c r="G37" s="113"/>
      <c r="H37" s="113"/>
      <c r="I37" s="113"/>
      <c r="J37" s="113"/>
      <c r="K37" s="113"/>
      <c r="L37" s="113"/>
      <c r="M37" s="113"/>
      <c r="N37" s="113"/>
      <c r="O37" s="113"/>
      <c r="P37" s="113"/>
    </row>
    <row r="38" spans="1:16" ht="9" customHeight="1">
      <c r="A38" s="113"/>
      <c r="B38" s="113"/>
      <c r="C38" s="113"/>
      <c r="D38" s="113"/>
      <c r="E38" s="113"/>
      <c r="F38" s="113"/>
      <c r="G38" s="113"/>
      <c r="H38" s="113"/>
      <c r="I38" s="113"/>
      <c r="J38" s="113"/>
      <c r="K38" s="113"/>
      <c r="L38" s="113"/>
      <c r="M38" s="113"/>
      <c r="N38" s="113"/>
      <c r="O38" s="113"/>
      <c r="P38" s="113"/>
    </row>
    <row r="39" spans="1:16">
      <c r="A39" s="113" t="s">
        <v>671</v>
      </c>
      <c r="B39" s="113"/>
      <c r="C39" s="113"/>
      <c r="D39" s="113"/>
      <c r="E39" s="113"/>
      <c r="F39" s="113"/>
      <c r="G39" s="113"/>
      <c r="H39" s="113"/>
      <c r="I39" s="113"/>
      <c r="J39" s="113"/>
      <c r="K39" s="113"/>
      <c r="L39" s="113"/>
      <c r="M39" s="113"/>
      <c r="N39" s="113"/>
      <c r="O39" s="113"/>
      <c r="P39" s="113"/>
    </row>
    <row r="40" spans="1:16">
      <c r="A40" s="113" t="s">
        <v>83</v>
      </c>
      <c r="B40" s="113"/>
      <c r="C40" s="113"/>
      <c r="D40" s="113"/>
      <c r="E40" s="113"/>
      <c r="F40" s="113"/>
      <c r="G40" s="113"/>
      <c r="H40" s="113"/>
      <c r="I40" s="113"/>
      <c r="J40" s="113"/>
      <c r="K40" s="113"/>
      <c r="L40" s="113"/>
      <c r="M40" s="113"/>
      <c r="N40" s="113"/>
      <c r="O40" s="113"/>
      <c r="P40" s="113"/>
    </row>
    <row r="41" spans="1:16">
      <c r="A41" s="113"/>
      <c r="B41" s="113"/>
      <c r="C41" s="113" t="s">
        <v>1259</v>
      </c>
      <c r="D41" s="113"/>
      <c r="E41" s="113"/>
      <c r="F41" s="113"/>
      <c r="G41" s="113"/>
      <c r="H41" s="113"/>
      <c r="I41" s="113"/>
      <c r="J41" s="113"/>
      <c r="K41" s="113"/>
      <c r="L41" s="113"/>
      <c r="M41" s="113"/>
      <c r="N41" s="113"/>
      <c r="O41" s="113"/>
      <c r="P41" s="113"/>
    </row>
    <row r="47" spans="1:16">
      <c r="J47" s="218"/>
    </row>
    <row r="50" spans="3:3">
      <c r="C50" s="184"/>
    </row>
  </sheetData>
  <mergeCells count="13">
    <mergeCell ref="A23:E23"/>
    <mergeCell ref="F23:O23"/>
    <mergeCell ref="A24:E24"/>
    <mergeCell ref="F24:O24"/>
    <mergeCell ref="A25:E25"/>
    <mergeCell ref="F25:O25"/>
    <mergeCell ref="A4:P4"/>
    <mergeCell ref="A18:P18"/>
    <mergeCell ref="A20:E20"/>
    <mergeCell ref="F20:O22"/>
    <mergeCell ref="A21:E21"/>
    <mergeCell ref="A22:E22"/>
    <mergeCell ref="B10:F10"/>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FF00"/>
  </sheetPr>
  <dimension ref="A1:T50"/>
  <sheetViews>
    <sheetView showZeros="0" view="pageBreakPreview" topLeftCell="A20" zoomScaleNormal="100" zoomScaleSheetLayoutView="100" workbookViewId="0">
      <selection activeCell="J40" sqref="J40"/>
    </sheetView>
  </sheetViews>
  <sheetFormatPr defaultColWidth="5.90625" defaultRowHeight="14"/>
  <cols>
    <col min="1" max="1" width="2.6328125" style="90" customWidth="1"/>
    <col min="2" max="2" width="5.90625" style="90" customWidth="1"/>
    <col min="3" max="3" width="3.453125" style="90" customWidth="1"/>
    <col min="4" max="4" width="5.90625" style="90" customWidth="1"/>
    <col min="5" max="5" width="3.453125" style="90" customWidth="1"/>
    <col min="6" max="6" width="5.90625" style="90" customWidth="1"/>
    <col min="7" max="7" width="3.453125" style="90" customWidth="1"/>
    <col min="8" max="8" width="5.90625" style="90" customWidth="1"/>
    <col min="9" max="9" width="3.453125" style="90" customWidth="1"/>
    <col min="10" max="10" width="5.90625" style="90" customWidth="1"/>
    <col min="11" max="11" width="3.453125" style="90" customWidth="1"/>
    <col min="12" max="12" width="5.90625" style="90" customWidth="1"/>
    <col min="13" max="13" width="3.453125" style="90" customWidth="1"/>
    <col min="14" max="14" width="5.90625" style="90" customWidth="1"/>
    <col min="15" max="15" width="3.453125" style="90" customWidth="1"/>
    <col min="16" max="16" width="5.90625" style="90" customWidth="1"/>
    <col min="17" max="17" width="3.453125" style="90" customWidth="1"/>
    <col min="18" max="18" width="5.90625" style="90"/>
    <col min="19" max="19" width="3.453125" style="90" customWidth="1"/>
    <col min="20" max="20" width="3.26953125" style="90" bestFit="1" customWidth="1"/>
    <col min="21" max="21" width="3.453125" style="90" customWidth="1"/>
    <col min="22" max="22" width="5.90625" style="90"/>
    <col min="23" max="23" width="3.453125" style="90" customWidth="1"/>
    <col min="24" max="24" width="5.90625" style="90"/>
    <col min="25" max="25" width="3.453125" style="90" customWidth="1"/>
    <col min="26" max="26" width="5.90625" style="90"/>
    <col min="27" max="27" width="3.453125" style="90" customWidth="1"/>
    <col min="28" max="16384" width="5.90625" style="90"/>
  </cols>
  <sheetData>
    <row r="1" spans="1:20">
      <c r="T1" s="193" t="s">
        <v>343</v>
      </c>
    </row>
    <row r="2" spans="1:20" ht="28">
      <c r="A2" s="539" t="s">
        <v>16</v>
      </c>
      <c r="B2" s="539"/>
      <c r="C2" s="539"/>
      <c r="D2" s="539"/>
      <c r="E2" s="539"/>
      <c r="F2" s="539"/>
      <c r="G2" s="539"/>
      <c r="H2" s="539"/>
      <c r="I2" s="539"/>
      <c r="J2" s="539"/>
      <c r="K2" s="539"/>
      <c r="L2" s="539"/>
      <c r="M2" s="539"/>
      <c r="N2" s="539"/>
      <c r="O2" s="539"/>
      <c r="P2" s="539"/>
      <c r="Q2" s="539"/>
      <c r="R2" s="539"/>
      <c r="S2" s="539"/>
      <c r="T2" s="539"/>
    </row>
    <row r="3" spans="1:20" ht="21" customHeight="1">
      <c r="A3" s="477" t="s">
        <v>672</v>
      </c>
      <c r="B3" s="477"/>
      <c r="C3" s="477"/>
      <c r="D3" s="477"/>
      <c r="E3" s="477"/>
      <c r="F3" s="477"/>
      <c r="G3" s="477"/>
      <c r="H3" s="477"/>
      <c r="I3" s="477"/>
      <c r="J3" s="477"/>
      <c r="K3" s="477"/>
      <c r="L3" s="477"/>
      <c r="M3" s="477"/>
      <c r="N3" s="477"/>
      <c r="O3" s="477"/>
      <c r="P3" s="477"/>
      <c r="Q3" s="477"/>
      <c r="R3" s="477"/>
      <c r="S3" s="477"/>
      <c r="T3" s="477"/>
    </row>
    <row r="4" spans="1:20" ht="21" customHeight="1">
      <c r="M4" s="261"/>
      <c r="N4" s="971" t="s">
        <v>986</v>
      </c>
      <c r="O4" s="972"/>
      <c r="P4" s="972"/>
      <c r="Q4" s="972"/>
      <c r="R4" s="972"/>
      <c r="S4" s="229"/>
      <c r="T4" s="262"/>
    </row>
    <row r="5" spans="1:20">
      <c r="M5" s="141"/>
      <c r="N5" s="141"/>
      <c r="O5" s="141"/>
    </row>
    <row r="6" spans="1:20">
      <c r="A6" s="90" t="s">
        <v>18</v>
      </c>
      <c r="C6" s="141"/>
      <c r="D6" s="141"/>
      <c r="E6" s="141"/>
    </row>
    <row r="7" spans="1:20">
      <c r="C7" s="141"/>
      <c r="D7" s="141"/>
      <c r="E7" s="141"/>
    </row>
    <row r="8" spans="1:20" ht="21" customHeight="1">
      <c r="C8" s="141"/>
      <c r="D8" s="141"/>
      <c r="E8" s="141"/>
      <c r="F8" s="530" t="s">
        <v>227</v>
      </c>
      <c r="G8" s="530"/>
      <c r="H8" s="530"/>
      <c r="I8" s="530"/>
      <c r="J8" s="530"/>
      <c r="K8" s="716"/>
      <c r="L8" s="716"/>
      <c r="M8" s="716"/>
      <c r="N8" s="716"/>
      <c r="O8" s="716"/>
      <c r="P8" s="716"/>
      <c r="Q8" s="716"/>
      <c r="R8" s="716"/>
    </row>
    <row r="9" spans="1:20" ht="21" customHeight="1">
      <c r="C9" s="141"/>
      <c r="D9" s="141"/>
      <c r="E9" s="141"/>
      <c r="F9" s="530" t="s">
        <v>228</v>
      </c>
      <c r="G9" s="530"/>
      <c r="H9" s="530"/>
      <c r="I9" s="530"/>
      <c r="J9" s="530"/>
      <c r="K9" s="716"/>
      <c r="L9" s="716"/>
      <c r="M9" s="716"/>
      <c r="N9" s="716"/>
      <c r="O9" s="716"/>
      <c r="P9" s="716"/>
      <c r="Q9" s="716"/>
      <c r="R9" s="716"/>
    </row>
    <row r="10" spans="1:20" ht="21" customHeight="1">
      <c r="C10" s="141"/>
      <c r="D10" s="141"/>
      <c r="E10" s="141"/>
      <c r="F10" s="530" t="s">
        <v>229</v>
      </c>
      <c r="G10" s="530"/>
      <c r="H10" s="530"/>
      <c r="I10" s="530"/>
      <c r="J10" s="530"/>
      <c r="K10" s="716"/>
      <c r="L10" s="716"/>
      <c r="M10" s="716"/>
      <c r="N10" s="716"/>
      <c r="O10" s="716"/>
      <c r="P10" s="716"/>
      <c r="Q10" s="716"/>
      <c r="R10" s="716"/>
      <c r="S10" s="477"/>
      <c r="T10" s="544"/>
    </row>
    <row r="11" spans="1:20" ht="21" customHeight="1">
      <c r="C11" s="141"/>
      <c r="D11" s="141"/>
      <c r="E11" s="141"/>
      <c r="F11" s="530" t="s">
        <v>19</v>
      </c>
      <c r="G11" s="530"/>
      <c r="H11" s="530"/>
      <c r="I11" s="530"/>
      <c r="J11" s="530"/>
      <c r="K11" s="943"/>
      <c r="L11" s="943"/>
      <c r="M11" s="943"/>
      <c r="N11" s="943"/>
      <c r="O11" s="943"/>
      <c r="P11" s="943"/>
      <c r="Q11" s="943"/>
      <c r="R11" s="943"/>
    </row>
    <row r="12" spans="1:20">
      <c r="C12" s="141"/>
      <c r="D12" s="141"/>
      <c r="E12" s="141"/>
    </row>
    <row r="13" spans="1:20">
      <c r="A13" s="192" t="s">
        <v>673</v>
      </c>
      <c r="B13" s="192"/>
      <c r="C13" s="141"/>
      <c r="D13" s="141"/>
      <c r="E13" s="141"/>
    </row>
    <row r="14" spans="1:20">
      <c r="C14" s="141"/>
      <c r="D14" s="141"/>
      <c r="E14" s="141"/>
    </row>
    <row r="15" spans="1:20">
      <c r="A15" s="544" t="s">
        <v>454</v>
      </c>
      <c r="B15" s="544"/>
      <c r="C15" s="544"/>
      <c r="D15" s="544"/>
      <c r="E15" s="544"/>
      <c r="F15" s="544"/>
      <c r="G15" s="544"/>
      <c r="H15" s="544"/>
      <c r="I15" s="544"/>
      <c r="J15" s="544"/>
      <c r="K15" s="544"/>
      <c r="L15" s="544"/>
      <c r="M15" s="544"/>
      <c r="N15" s="544"/>
      <c r="O15" s="544"/>
      <c r="P15" s="544"/>
      <c r="Q15" s="544"/>
      <c r="R15" s="544"/>
      <c r="S15" s="544"/>
      <c r="T15" s="544"/>
    </row>
    <row r="16" spans="1:20" ht="9" customHeight="1">
      <c r="C16" s="141"/>
      <c r="D16" s="141"/>
      <c r="E16" s="141"/>
    </row>
    <row r="17" spans="1:20" ht="21" customHeight="1">
      <c r="A17" s="90" t="s">
        <v>20</v>
      </c>
      <c r="C17" s="141"/>
      <c r="D17" s="141"/>
      <c r="E17" s="944">
        <f>R39</f>
        <v>0</v>
      </c>
      <c r="F17" s="944"/>
      <c r="G17" s="944"/>
      <c r="H17" s="944"/>
      <c r="I17" s="944"/>
      <c r="J17" s="104" t="s">
        <v>2</v>
      </c>
    </row>
    <row r="18" spans="1:20" ht="9" customHeight="1">
      <c r="C18" s="141"/>
      <c r="D18" s="141"/>
      <c r="E18" s="141"/>
    </row>
    <row r="19" spans="1:20" ht="21" customHeight="1">
      <c r="A19" s="90" t="s">
        <v>21</v>
      </c>
      <c r="C19" s="141"/>
      <c r="D19" s="141"/>
      <c r="E19" s="141"/>
    </row>
    <row r="20" spans="1:20" ht="21" customHeight="1">
      <c r="A20" s="192" t="s">
        <v>614</v>
      </c>
      <c r="B20" s="192"/>
      <c r="C20" s="141"/>
      <c r="D20" s="141"/>
      <c r="E20" s="141"/>
    </row>
    <row r="21" spans="1:20" ht="9" customHeight="1"/>
    <row r="22" spans="1:20" ht="21" customHeight="1">
      <c r="A22" s="150" t="s">
        <v>256</v>
      </c>
      <c r="B22" s="184" t="str">
        <f>入力シート!C1</f>
        <v>令和8年2月8日執行衆議院小選挙区選出議員選挙</v>
      </c>
      <c r="M22" s="184" t="str">
        <f>入力シート!C2</f>
        <v>青森県第１区</v>
      </c>
    </row>
    <row r="23" spans="1:20" ht="9" customHeight="1"/>
    <row r="24" spans="1:20" ht="21" customHeight="1">
      <c r="A24" s="90" t="s">
        <v>23</v>
      </c>
      <c r="F24" s="945">
        <f>入力シート!C18</f>
        <v>0</v>
      </c>
      <c r="G24" s="945"/>
      <c r="H24" s="945"/>
      <c r="J24" s="647">
        <f>入力シート!C20</f>
        <v>0</v>
      </c>
      <c r="K24" s="647"/>
      <c r="L24" s="647"/>
    </row>
    <row r="25" spans="1:20" ht="9" customHeight="1">
      <c r="G25" s="100"/>
    </row>
    <row r="26" spans="1:20">
      <c r="A26" s="90" t="s">
        <v>219</v>
      </c>
      <c r="F26" s="151"/>
      <c r="G26" s="100"/>
      <c r="J26" s="151"/>
    </row>
    <row r="27" spans="1:20" ht="24" customHeight="1">
      <c r="B27" s="555" t="s">
        <v>220</v>
      </c>
      <c r="C27" s="556"/>
      <c r="D27" s="556"/>
      <c r="E27" s="557"/>
      <c r="F27" s="940"/>
      <c r="G27" s="941"/>
      <c r="H27" s="941"/>
      <c r="I27" s="941"/>
      <c r="J27" s="941"/>
      <c r="K27" s="942"/>
      <c r="L27" s="555" t="s">
        <v>224</v>
      </c>
      <c r="M27" s="556"/>
      <c r="N27" s="556"/>
      <c r="O27" s="973"/>
      <c r="P27" s="974"/>
      <c r="Q27" s="974"/>
      <c r="R27" s="974"/>
      <c r="S27" s="974"/>
      <c r="T27" s="975"/>
    </row>
    <row r="28" spans="1:20" ht="24" customHeight="1">
      <c r="B28" s="555" t="s">
        <v>221</v>
      </c>
      <c r="C28" s="556"/>
      <c r="D28" s="556"/>
      <c r="E28" s="557"/>
      <c r="F28" s="946"/>
      <c r="G28" s="947"/>
      <c r="H28" s="947"/>
      <c r="I28" s="947"/>
      <c r="J28" s="947"/>
      <c r="K28" s="948"/>
      <c r="L28" s="555" t="s">
        <v>225</v>
      </c>
      <c r="M28" s="556"/>
      <c r="N28" s="556"/>
      <c r="O28" s="973"/>
      <c r="P28" s="974"/>
      <c r="Q28" s="974"/>
      <c r="R28" s="974"/>
      <c r="S28" s="974"/>
      <c r="T28" s="975"/>
    </row>
    <row r="29" spans="1:20" ht="24" customHeight="1">
      <c r="B29" s="555" t="s">
        <v>222</v>
      </c>
      <c r="C29" s="556"/>
      <c r="D29" s="556"/>
      <c r="E29" s="557"/>
      <c r="F29" s="940"/>
      <c r="G29" s="941"/>
      <c r="H29" s="941"/>
      <c r="I29" s="941"/>
      <c r="J29" s="941"/>
      <c r="K29" s="942"/>
      <c r="L29" s="555" t="s">
        <v>226</v>
      </c>
      <c r="M29" s="556"/>
      <c r="N29" s="556"/>
      <c r="O29" s="973"/>
      <c r="P29" s="974"/>
      <c r="Q29" s="974"/>
      <c r="R29" s="974"/>
      <c r="S29" s="974"/>
      <c r="T29" s="975"/>
    </row>
    <row r="30" spans="1:20" ht="24" customHeight="1">
      <c r="B30" s="968" t="s">
        <v>174</v>
      </c>
      <c r="C30" s="969"/>
      <c r="D30" s="969"/>
      <c r="E30" s="970"/>
      <c r="F30" s="961"/>
      <c r="G30" s="962"/>
      <c r="H30" s="962"/>
      <c r="I30" s="962"/>
      <c r="J30" s="962"/>
      <c r="K30" s="962"/>
      <c r="L30" s="962"/>
      <c r="M30" s="962"/>
      <c r="N30" s="962"/>
      <c r="O30" s="962"/>
      <c r="P30" s="962"/>
      <c r="Q30" s="962"/>
      <c r="R30" s="962"/>
      <c r="S30" s="962"/>
      <c r="T30" s="963"/>
    </row>
    <row r="31" spans="1:20" ht="24" customHeight="1">
      <c r="B31" s="775" t="s">
        <v>223</v>
      </c>
      <c r="C31" s="776"/>
      <c r="D31" s="776"/>
      <c r="E31" s="777"/>
      <c r="F31" s="964"/>
      <c r="G31" s="965"/>
      <c r="H31" s="965"/>
      <c r="I31" s="965"/>
      <c r="J31" s="965"/>
      <c r="K31" s="965"/>
      <c r="L31" s="965"/>
      <c r="M31" s="965"/>
      <c r="N31" s="965"/>
      <c r="O31" s="965"/>
      <c r="P31" s="965"/>
      <c r="Q31" s="965"/>
      <c r="R31" s="965"/>
      <c r="S31" s="965"/>
      <c r="T31" s="966"/>
    </row>
    <row r="32" spans="1:20" ht="9" customHeight="1">
      <c r="F32" s="151"/>
      <c r="G32" s="100"/>
    </row>
    <row r="33" spans="1:20" ht="21" customHeight="1">
      <c r="B33" s="192" t="s">
        <v>615</v>
      </c>
      <c r="F33" s="151"/>
      <c r="G33" s="100"/>
    </row>
    <row r="34" spans="1:20" ht="33" customHeight="1">
      <c r="B34" s="967" t="s">
        <v>81</v>
      </c>
      <c r="C34" s="967"/>
      <c r="D34" s="967"/>
      <c r="E34" s="967"/>
      <c r="F34" s="967"/>
      <c r="G34" s="967"/>
      <c r="H34" s="967" t="s">
        <v>93</v>
      </c>
      <c r="I34" s="967"/>
      <c r="J34" s="967"/>
      <c r="K34" s="967"/>
      <c r="L34" s="967"/>
      <c r="M34" s="967"/>
      <c r="N34" s="967" t="s">
        <v>94</v>
      </c>
      <c r="O34" s="967"/>
      <c r="P34" s="967"/>
      <c r="Q34" s="967"/>
      <c r="R34" s="967"/>
      <c r="S34" s="967"/>
      <c r="T34" s="260" t="s">
        <v>534</v>
      </c>
    </row>
    <row r="35" spans="1:20">
      <c r="B35" s="752" t="s">
        <v>85</v>
      </c>
      <c r="C35" s="753"/>
      <c r="D35" s="752" t="s">
        <v>674</v>
      </c>
      <c r="E35" s="754"/>
      <c r="F35" s="753" t="s">
        <v>87</v>
      </c>
      <c r="G35" s="754"/>
      <c r="H35" s="752" t="s">
        <v>85</v>
      </c>
      <c r="I35" s="753"/>
      <c r="J35" s="752" t="s">
        <v>674</v>
      </c>
      <c r="K35" s="754"/>
      <c r="L35" s="753" t="s">
        <v>87</v>
      </c>
      <c r="M35" s="754"/>
      <c r="N35" s="752" t="s">
        <v>85</v>
      </c>
      <c r="O35" s="753"/>
      <c r="P35" s="752" t="s">
        <v>674</v>
      </c>
      <c r="Q35" s="754"/>
      <c r="R35" s="753" t="s">
        <v>87</v>
      </c>
      <c r="S35" s="754"/>
      <c r="T35" s="688"/>
    </row>
    <row r="36" spans="1:20">
      <c r="B36" s="161" t="s">
        <v>88</v>
      </c>
      <c r="C36" s="162"/>
      <c r="D36" s="161" t="s">
        <v>89</v>
      </c>
      <c r="E36" s="163"/>
      <c r="F36" s="105" t="s">
        <v>90</v>
      </c>
      <c r="G36" s="163"/>
      <c r="H36" s="161" t="s">
        <v>97</v>
      </c>
      <c r="I36" s="162"/>
      <c r="J36" s="161" t="s">
        <v>98</v>
      </c>
      <c r="K36" s="163"/>
      <c r="L36" s="105" t="s">
        <v>99</v>
      </c>
      <c r="M36" s="163"/>
      <c r="N36" s="161" t="s">
        <v>101</v>
      </c>
      <c r="O36" s="162"/>
      <c r="P36" s="161" t="s">
        <v>95</v>
      </c>
      <c r="Q36" s="163"/>
      <c r="R36" s="105" t="s">
        <v>102</v>
      </c>
      <c r="S36" s="163"/>
      <c r="T36" s="689"/>
    </row>
    <row r="37" spans="1:20">
      <c r="B37" s="164"/>
      <c r="C37" s="165"/>
      <c r="D37" s="164"/>
      <c r="E37" s="166"/>
      <c r="F37" s="165" t="s">
        <v>91</v>
      </c>
      <c r="G37" s="167"/>
      <c r="H37" s="164"/>
      <c r="I37" s="165"/>
      <c r="J37" s="164"/>
      <c r="K37" s="166"/>
      <c r="L37" s="165" t="s">
        <v>100</v>
      </c>
      <c r="M37" s="167"/>
      <c r="N37" s="164"/>
      <c r="O37" s="165"/>
      <c r="P37" s="164"/>
      <c r="Q37" s="166"/>
      <c r="R37" s="165" t="s">
        <v>96</v>
      </c>
      <c r="S37" s="167"/>
      <c r="T37" s="689"/>
    </row>
    <row r="38" spans="1:20">
      <c r="B38" s="143"/>
      <c r="C38" s="169" t="s">
        <v>2</v>
      </c>
      <c r="D38" s="168"/>
      <c r="E38" s="168"/>
      <c r="F38" s="170"/>
      <c r="G38" s="169" t="s">
        <v>2</v>
      </c>
      <c r="H38" s="168"/>
      <c r="I38" s="168" t="s">
        <v>2</v>
      </c>
      <c r="J38" s="170"/>
      <c r="K38" s="169"/>
      <c r="L38" s="168"/>
      <c r="M38" s="168" t="s">
        <v>2</v>
      </c>
      <c r="N38" s="170"/>
      <c r="O38" s="169" t="s">
        <v>2</v>
      </c>
      <c r="P38" s="168"/>
      <c r="Q38" s="168"/>
      <c r="R38" s="170"/>
      <c r="S38" s="169" t="s">
        <v>2</v>
      </c>
      <c r="T38" s="689"/>
    </row>
    <row r="39" spans="1:20" ht="21" customHeight="1">
      <c r="B39" s="949"/>
      <c r="C39" s="950"/>
      <c r="D39" s="951"/>
      <c r="E39" s="952"/>
      <c r="F39" s="953">
        <f>B39*D39</f>
        <v>0</v>
      </c>
      <c r="G39" s="954"/>
      <c r="H39" s="1024">
        <v>61379</v>
      </c>
      <c r="I39" s="1025"/>
      <c r="J39" s="957">
        <f>IF(D39&gt;=3,3,D39)</f>
        <v>0</v>
      </c>
      <c r="K39" s="958"/>
      <c r="L39" s="953">
        <f>H39*J39</f>
        <v>0</v>
      </c>
      <c r="M39" s="954"/>
      <c r="N39" s="953">
        <f>IF(B39&gt;H39,(H39),(B39))</f>
        <v>0</v>
      </c>
      <c r="O39" s="954"/>
      <c r="P39" s="959">
        <f>IF(D39&gt;J39,(J39),(D39))</f>
        <v>0</v>
      </c>
      <c r="Q39" s="960"/>
      <c r="R39" s="953">
        <f>N39*P39</f>
        <v>0</v>
      </c>
      <c r="S39" s="954"/>
      <c r="T39" s="690"/>
    </row>
    <row r="40" spans="1:20" ht="14.25" customHeight="1">
      <c r="B40" s="255"/>
      <c r="C40" s="255"/>
      <c r="D40" s="258"/>
      <c r="E40" s="258"/>
      <c r="F40" s="255"/>
      <c r="G40" s="255"/>
      <c r="H40" s="256"/>
      <c r="I40" s="256"/>
      <c r="J40" s="257"/>
      <c r="K40" s="257"/>
      <c r="L40" s="255"/>
      <c r="M40" s="255"/>
      <c r="N40" s="255"/>
      <c r="O40" s="255"/>
      <c r="P40" s="258"/>
      <c r="Q40" s="258"/>
      <c r="R40" s="255"/>
      <c r="S40" s="255"/>
    </row>
    <row r="41" spans="1:20" ht="14.25" customHeight="1">
      <c r="A41" s="113" t="s">
        <v>1151</v>
      </c>
      <c r="B41" s="254"/>
      <c r="C41" s="254"/>
      <c r="D41" s="263"/>
      <c r="E41" s="263"/>
      <c r="F41" s="254"/>
      <c r="G41" s="254"/>
      <c r="H41" s="254"/>
      <c r="I41" s="254"/>
      <c r="J41" s="259"/>
      <c r="K41" s="259"/>
      <c r="L41" s="254"/>
      <c r="M41" s="254"/>
      <c r="N41" s="254"/>
      <c r="O41" s="254"/>
      <c r="P41" s="263"/>
      <c r="Q41" s="263"/>
      <c r="R41" s="254"/>
      <c r="S41" s="254"/>
      <c r="T41" s="113"/>
    </row>
    <row r="42" spans="1:20" ht="14.25" customHeight="1">
      <c r="A42" s="113" t="s">
        <v>1152</v>
      </c>
      <c r="B42" s="113"/>
      <c r="C42" s="113"/>
      <c r="D42" s="113"/>
      <c r="E42" s="113"/>
      <c r="F42" s="113"/>
      <c r="G42" s="113"/>
      <c r="H42" s="113"/>
      <c r="I42" s="113"/>
      <c r="J42" s="113"/>
      <c r="K42" s="113"/>
      <c r="L42" s="113"/>
      <c r="M42" s="113"/>
      <c r="N42" s="113"/>
      <c r="O42" s="113"/>
      <c r="P42" s="113"/>
      <c r="Q42" s="113"/>
      <c r="R42" s="113"/>
      <c r="S42" s="113"/>
      <c r="T42" s="113"/>
    </row>
    <row r="43" spans="1:20" ht="14.25" customHeight="1">
      <c r="A43" s="113" t="s">
        <v>675</v>
      </c>
      <c r="B43" s="113"/>
      <c r="C43" s="113"/>
      <c r="D43" s="113"/>
      <c r="E43" s="113"/>
      <c r="F43" s="113"/>
      <c r="G43" s="264"/>
      <c r="H43" s="113"/>
      <c r="I43" s="113"/>
      <c r="J43" s="113"/>
      <c r="K43" s="113"/>
      <c r="L43" s="113"/>
      <c r="M43" s="113"/>
      <c r="N43" s="113"/>
      <c r="O43" s="113"/>
      <c r="P43" s="113"/>
      <c r="Q43" s="113"/>
      <c r="R43" s="113"/>
      <c r="S43" s="113"/>
      <c r="T43" s="113"/>
    </row>
    <row r="44" spans="1:20" ht="14.25" customHeight="1">
      <c r="A44" s="113" t="s">
        <v>617</v>
      </c>
      <c r="B44" s="113"/>
      <c r="C44" s="162"/>
      <c r="D44" s="162"/>
      <c r="E44" s="162"/>
      <c r="F44" s="162"/>
      <c r="G44" s="162"/>
      <c r="H44" s="162"/>
      <c r="I44" s="162"/>
      <c r="J44" s="162"/>
      <c r="K44" s="162"/>
      <c r="L44" s="162"/>
      <c r="M44" s="162"/>
      <c r="N44" s="162"/>
      <c r="O44" s="162"/>
      <c r="P44" s="162"/>
      <c r="Q44" s="113"/>
      <c r="R44" s="113"/>
      <c r="S44" s="113"/>
      <c r="T44" s="113"/>
    </row>
    <row r="45" spans="1:20">
      <c r="A45" s="113" t="s">
        <v>676</v>
      </c>
      <c r="B45" s="113"/>
      <c r="C45" s="113"/>
      <c r="D45" s="113"/>
      <c r="E45" s="113"/>
      <c r="F45" s="113"/>
      <c r="G45" s="113"/>
      <c r="H45" s="113"/>
      <c r="I45" s="113"/>
      <c r="J45" s="113"/>
      <c r="K45" s="113"/>
      <c r="L45" s="113"/>
      <c r="M45" s="113"/>
      <c r="N45" s="113"/>
      <c r="O45" s="113"/>
      <c r="P45" s="113"/>
      <c r="Q45" s="113"/>
      <c r="R45" s="113"/>
      <c r="S45" s="113"/>
      <c r="T45" s="113"/>
    </row>
    <row r="46" spans="1:20">
      <c r="A46" s="113" t="s">
        <v>619</v>
      </c>
      <c r="B46" s="113"/>
      <c r="C46" s="113"/>
      <c r="D46" s="113"/>
      <c r="E46" s="113"/>
      <c r="F46" s="113"/>
      <c r="G46" s="113"/>
      <c r="H46" s="113"/>
      <c r="I46" s="113"/>
      <c r="J46" s="113"/>
      <c r="K46" s="113"/>
      <c r="L46" s="113"/>
      <c r="M46" s="113"/>
      <c r="N46" s="113"/>
      <c r="O46" s="113"/>
      <c r="P46" s="113"/>
      <c r="Q46" s="113"/>
      <c r="R46" s="113"/>
      <c r="S46" s="113"/>
      <c r="T46" s="113"/>
    </row>
    <row r="47" spans="1:20">
      <c r="A47" s="1022" t="s">
        <v>1153</v>
      </c>
      <c r="B47" s="1023"/>
      <c r="C47" s="1023"/>
      <c r="D47" s="1023"/>
      <c r="E47" s="1023"/>
      <c r="F47" s="1023"/>
      <c r="G47" s="1023"/>
      <c r="H47" s="1023"/>
      <c r="I47" s="1023"/>
      <c r="J47" s="1023"/>
      <c r="K47" s="1023"/>
      <c r="L47" s="1023"/>
      <c r="M47" s="1023"/>
      <c r="N47" s="1023"/>
      <c r="O47" s="1023"/>
      <c r="P47" s="1023"/>
      <c r="Q47" s="1023"/>
      <c r="R47" s="1023"/>
      <c r="S47" s="1023"/>
      <c r="T47" s="1023"/>
    </row>
    <row r="48" spans="1:20">
      <c r="A48" s="1022" t="s">
        <v>1154</v>
      </c>
      <c r="B48" s="1023"/>
      <c r="C48" s="1023"/>
      <c r="D48" s="1023"/>
      <c r="E48" s="1023"/>
      <c r="F48" s="1023"/>
      <c r="G48" s="1023"/>
      <c r="H48" s="1023"/>
      <c r="I48" s="1023"/>
      <c r="J48" s="1023"/>
      <c r="K48" s="1023"/>
      <c r="L48" s="1023"/>
      <c r="M48" s="1023"/>
      <c r="N48" s="1023"/>
      <c r="O48" s="1023"/>
      <c r="P48" s="1023"/>
      <c r="Q48" s="1023"/>
      <c r="R48" s="1023"/>
      <c r="S48" s="1023"/>
      <c r="T48" s="1023"/>
    </row>
    <row r="49" spans="1:20">
      <c r="A49" s="1022" t="s">
        <v>1155</v>
      </c>
      <c r="B49" s="1023"/>
      <c r="C49" s="1023"/>
      <c r="D49" s="1023"/>
      <c r="E49" s="1023"/>
      <c r="F49" s="1023"/>
      <c r="G49" s="1023"/>
      <c r="H49" s="1023"/>
      <c r="I49" s="1023"/>
      <c r="J49" s="1023"/>
      <c r="K49" s="1023"/>
      <c r="L49" s="1023"/>
      <c r="M49" s="1023"/>
      <c r="N49" s="1023"/>
      <c r="O49" s="1023"/>
      <c r="P49" s="1023"/>
      <c r="Q49" s="1023"/>
      <c r="R49" s="1023"/>
      <c r="S49" s="1023"/>
      <c r="T49" s="1023"/>
    </row>
    <row r="50" spans="1:20">
      <c r="A50" s="1022" t="s">
        <v>1156</v>
      </c>
      <c r="B50" s="1023"/>
      <c r="C50" s="1023"/>
      <c r="D50" s="1023"/>
      <c r="E50" s="1023"/>
      <c r="F50" s="1023"/>
      <c r="G50" s="1023"/>
      <c r="H50" s="1023"/>
      <c r="I50" s="1023"/>
      <c r="J50" s="1023"/>
      <c r="K50" s="1023"/>
      <c r="L50" s="1023"/>
      <c r="M50" s="1023"/>
      <c r="N50" s="1023"/>
      <c r="O50" s="1023"/>
      <c r="P50" s="1023"/>
      <c r="Q50" s="1023"/>
      <c r="R50" s="1023"/>
      <c r="S50" s="1023"/>
      <c r="T50" s="1023"/>
    </row>
  </sheetData>
  <mergeCells count="56">
    <mergeCell ref="A49:T49"/>
    <mergeCell ref="A50:T50"/>
    <mergeCell ref="L35:M35"/>
    <mergeCell ref="N35:O35"/>
    <mergeCell ref="P35:Q35"/>
    <mergeCell ref="R35:S35"/>
    <mergeCell ref="T35:T39"/>
    <mergeCell ref="B39:C39"/>
    <mergeCell ref="J39:K39"/>
    <mergeCell ref="L39:M39"/>
    <mergeCell ref="N39:O39"/>
    <mergeCell ref="A47:T47"/>
    <mergeCell ref="A48:T48"/>
    <mergeCell ref="H35:I35"/>
    <mergeCell ref="J35:K35"/>
    <mergeCell ref="O29:T29"/>
    <mergeCell ref="B30:E30"/>
    <mergeCell ref="F30:T30"/>
    <mergeCell ref="P39:Q39"/>
    <mergeCell ref="R39:S39"/>
    <mergeCell ref="B31:E31"/>
    <mergeCell ref="F31:T31"/>
    <mergeCell ref="B34:G34"/>
    <mergeCell ref="H34:M34"/>
    <mergeCell ref="N34:S34"/>
    <mergeCell ref="B35:C35"/>
    <mergeCell ref="D35:E35"/>
    <mergeCell ref="F35:G35"/>
    <mergeCell ref="D39:E39"/>
    <mergeCell ref="F39:G39"/>
    <mergeCell ref="H39:I39"/>
    <mergeCell ref="B29:E29"/>
    <mergeCell ref="F29:K29"/>
    <mergeCell ref="L29:N29"/>
    <mergeCell ref="B27:E27"/>
    <mergeCell ref="F27:K27"/>
    <mergeCell ref="L27:N27"/>
    <mergeCell ref="O27:T27"/>
    <mergeCell ref="B28:E28"/>
    <mergeCell ref="F28:K28"/>
    <mergeCell ref="L28:N28"/>
    <mergeCell ref="O28:T28"/>
    <mergeCell ref="F11:J11"/>
    <mergeCell ref="K11:R11"/>
    <mergeCell ref="E17:I17"/>
    <mergeCell ref="F24:H24"/>
    <mergeCell ref="J24:L24"/>
    <mergeCell ref="A15:T15"/>
    <mergeCell ref="A2:T2"/>
    <mergeCell ref="A3:T3"/>
    <mergeCell ref="F8:J8"/>
    <mergeCell ref="K8:R10"/>
    <mergeCell ref="F9:J9"/>
    <mergeCell ref="S10:T10"/>
    <mergeCell ref="F10:J10"/>
    <mergeCell ref="N4:R4"/>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6"/>
  <sheetViews>
    <sheetView showZeros="0" view="pageBreakPreview" topLeftCell="A10" zoomScaleNormal="100" zoomScaleSheetLayoutView="100" workbookViewId="0">
      <selection activeCell="D9" sqref="D9"/>
    </sheetView>
  </sheetViews>
  <sheetFormatPr defaultColWidth="9" defaultRowHeight="14"/>
  <cols>
    <col min="1" max="8" width="9.6328125" style="90" customWidth="1"/>
    <col min="9" max="9" width="4.36328125" style="90" customWidth="1"/>
    <col min="10" max="10" width="7.08984375" style="90" customWidth="1"/>
    <col min="11" max="16384" width="9" style="90"/>
  </cols>
  <sheetData>
    <row r="1" spans="1:10">
      <c r="A1" s="192"/>
      <c r="J1" s="193" t="s">
        <v>406</v>
      </c>
    </row>
    <row r="6" spans="1:10" ht="28">
      <c r="A6" s="528" t="s">
        <v>407</v>
      </c>
      <c r="B6" s="528"/>
      <c r="C6" s="528"/>
      <c r="D6" s="528"/>
      <c r="E6" s="528"/>
      <c r="F6" s="528"/>
      <c r="G6" s="528"/>
      <c r="H6" s="528"/>
      <c r="I6" s="528"/>
    </row>
    <row r="7" spans="1:10" ht="14.25" customHeight="1">
      <c r="A7" s="124"/>
      <c r="B7" s="124"/>
      <c r="C7" s="124"/>
      <c r="D7" s="124"/>
      <c r="E7" s="124"/>
      <c r="F7" s="124"/>
      <c r="G7" s="124"/>
      <c r="H7" s="124"/>
      <c r="I7" s="124"/>
    </row>
    <row r="8" spans="1:10" ht="14.25" customHeight="1">
      <c r="A8" s="124"/>
      <c r="B8" s="124"/>
      <c r="C8" s="124"/>
      <c r="D8" s="124"/>
      <c r="E8" s="124"/>
      <c r="F8" s="124"/>
      <c r="G8" s="124"/>
      <c r="H8" s="124"/>
      <c r="I8" s="124"/>
    </row>
    <row r="9" spans="1:10" ht="14.25" customHeight="1">
      <c r="A9" s="124"/>
      <c r="B9" s="124"/>
      <c r="C9" s="124"/>
      <c r="D9" s="124"/>
      <c r="E9" s="124"/>
      <c r="F9" s="124"/>
      <c r="G9" s="124"/>
      <c r="H9" s="124"/>
      <c r="I9" s="124"/>
    </row>
    <row r="10" spans="1:10" ht="14.25" customHeight="1">
      <c r="A10" s="124"/>
      <c r="B10" s="124"/>
      <c r="C10" s="124"/>
      <c r="D10" s="124"/>
      <c r="E10" s="124"/>
      <c r="F10" s="124"/>
      <c r="G10" s="124"/>
      <c r="H10" s="124"/>
      <c r="I10" s="124"/>
    </row>
    <row r="11" spans="1:10" ht="14.25" customHeight="1">
      <c r="A11" s="124"/>
      <c r="B11" s="124"/>
      <c r="C11" s="124"/>
      <c r="D11" s="124"/>
      <c r="E11" s="124"/>
      <c r="F11" s="124"/>
      <c r="G11" s="124"/>
      <c r="H11" s="124"/>
      <c r="I11" s="124"/>
    </row>
    <row r="13" spans="1:10" ht="21" customHeight="1">
      <c r="A13" s="192" t="s">
        <v>1237</v>
      </c>
    </row>
    <row r="14" spans="1:10" ht="21" customHeight="1">
      <c r="A14" s="192" t="s">
        <v>1238</v>
      </c>
    </row>
    <row r="15" spans="1:10" ht="21" customHeight="1">
      <c r="A15" s="192" t="s">
        <v>1239</v>
      </c>
    </row>
    <row r="16" spans="1:10" ht="21" customHeight="1">
      <c r="A16" s="192" t="s">
        <v>1240</v>
      </c>
    </row>
    <row r="17" spans="1:15" ht="21" customHeight="1">
      <c r="A17" s="192" t="s">
        <v>1241</v>
      </c>
    </row>
    <row r="18" spans="1:15" ht="21" customHeight="1">
      <c r="A18" s="532" t="s">
        <v>1242</v>
      </c>
      <c r="B18" s="532"/>
      <c r="C18" s="532"/>
      <c r="D18" s="532"/>
      <c r="E18" s="532"/>
      <c r="F18" s="534">
        <f>入力シート!G1</f>
        <v>46061</v>
      </c>
      <c r="G18" s="535"/>
      <c r="H18" s="533" t="s">
        <v>1221</v>
      </c>
      <c r="I18" s="530"/>
      <c r="J18" s="530"/>
    </row>
    <row r="19" spans="1:15" ht="21" customHeight="1">
      <c r="A19" s="192" t="s">
        <v>835</v>
      </c>
      <c r="D19" s="474" t="str">
        <f>入力シート!C2</f>
        <v>青森県第１区</v>
      </c>
      <c r="E19" s="474"/>
      <c r="F19" s="192" t="s">
        <v>836</v>
      </c>
    </row>
    <row r="20" spans="1:15" ht="21" customHeight="1">
      <c r="A20" s="192" t="s">
        <v>837</v>
      </c>
    </row>
    <row r="21" spans="1:15">
      <c r="A21" s="192"/>
      <c r="C21" s="192"/>
    </row>
    <row r="22" spans="1:15">
      <c r="A22" s="192"/>
      <c r="C22" s="192"/>
    </row>
    <row r="26" spans="1:15">
      <c r="B26" s="529">
        <f>入力シート!C4</f>
        <v>46049</v>
      </c>
      <c r="C26" s="530"/>
    </row>
    <row r="27" spans="1:15">
      <c r="B27" s="98"/>
      <c r="C27" s="99"/>
    </row>
    <row r="30" spans="1:15">
      <c r="A30" s="113"/>
      <c r="B30" s="243"/>
      <c r="F30" s="240"/>
      <c r="H30" s="241"/>
      <c r="I30" s="113"/>
      <c r="J30" s="113"/>
      <c r="K30" s="113"/>
      <c r="L30" s="113"/>
      <c r="M30" s="113"/>
      <c r="N30" s="113"/>
      <c r="O30" s="113"/>
    </row>
    <row r="31" spans="1:15">
      <c r="A31" s="113"/>
      <c r="B31" s="113"/>
      <c r="C31" s="113"/>
      <c r="D31" s="240"/>
      <c r="E31" s="240"/>
      <c r="F31" s="240"/>
      <c r="G31" s="240"/>
      <c r="H31" s="240"/>
      <c r="I31" s="113"/>
      <c r="J31" s="113"/>
      <c r="K31" s="113"/>
      <c r="L31" s="113"/>
      <c r="M31" s="113"/>
      <c r="N31" s="113"/>
      <c r="O31" s="113"/>
    </row>
    <row r="32" spans="1:15">
      <c r="A32" s="113"/>
      <c r="B32" s="113"/>
      <c r="C32" s="244" t="s">
        <v>516</v>
      </c>
      <c r="E32" s="531">
        <f>入力シート!C32</f>
        <v>0</v>
      </c>
      <c r="F32" s="531"/>
      <c r="G32" s="531"/>
      <c r="H32" s="531"/>
      <c r="I32" s="531"/>
      <c r="J32" s="113"/>
      <c r="K32" s="113"/>
      <c r="L32" s="113"/>
      <c r="M32" s="113"/>
      <c r="N32" s="113"/>
      <c r="O32" s="113"/>
    </row>
    <row r="33" spans="1:15">
      <c r="A33" s="113"/>
      <c r="B33" s="113"/>
      <c r="C33" s="241"/>
      <c r="D33" s="244"/>
      <c r="F33" s="241"/>
      <c r="G33" s="113"/>
      <c r="H33" s="113"/>
      <c r="I33" s="113"/>
      <c r="J33" s="113"/>
      <c r="K33" s="113"/>
      <c r="L33" s="113"/>
      <c r="M33" s="113"/>
      <c r="N33" s="113"/>
      <c r="O33" s="113"/>
    </row>
    <row r="34" spans="1:15">
      <c r="A34" s="113"/>
      <c r="B34" s="113"/>
      <c r="C34" s="113"/>
      <c r="D34" s="244"/>
      <c r="E34" s="240"/>
      <c r="F34" s="241"/>
      <c r="G34" s="240"/>
      <c r="H34" s="240"/>
      <c r="I34" s="113"/>
      <c r="J34" s="113"/>
      <c r="K34" s="113"/>
      <c r="L34" s="105"/>
      <c r="M34" s="105"/>
      <c r="N34" s="113"/>
      <c r="O34" s="113"/>
    </row>
    <row r="35" spans="1:15">
      <c r="A35" s="113"/>
      <c r="B35" s="113"/>
      <c r="C35" s="244" t="s">
        <v>574</v>
      </c>
      <c r="E35" s="474">
        <f>入力シート!C18</f>
        <v>0</v>
      </c>
      <c r="F35" s="474"/>
      <c r="G35" s="474">
        <f>入力シート!C20</f>
        <v>0</v>
      </c>
      <c r="H35" s="474"/>
      <c r="I35" s="113"/>
      <c r="J35" s="113"/>
      <c r="K35" s="113"/>
      <c r="L35" s="105"/>
      <c r="M35" s="105"/>
      <c r="N35" s="242"/>
    </row>
    <row r="36" spans="1:15">
      <c r="F36" s="100"/>
      <c r="G36" s="100"/>
    </row>
  </sheetData>
  <mergeCells count="9">
    <mergeCell ref="A6:I6"/>
    <mergeCell ref="B26:C26"/>
    <mergeCell ref="D19:E19"/>
    <mergeCell ref="E32:I32"/>
    <mergeCell ref="E35:F35"/>
    <mergeCell ref="G35:H35"/>
    <mergeCell ref="A18:E18"/>
    <mergeCell ref="H18:J18"/>
    <mergeCell ref="F18:G18"/>
  </mergeCells>
  <phoneticPr fontId="3"/>
  <pageMargins left="0.78740157480314965" right="0.33" top="0.78740157480314965" bottom="0.78740157480314965" header="0.51181102362204722" footer="0.51181102362204722"/>
  <pageSetup paperSize="9" orientation="portrait" horizontalDpi="200" verticalDpi="200" r:id="rId1"/>
  <headerFooter alignWithMargins="0"/>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8" tint="0.59999389629810485"/>
  </sheetPr>
  <dimension ref="A1:O39"/>
  <sheetViews>
    <sheetView showZeros="0" view="pageBreakPreview" topLeftCell="A12" zoomScaleNormal="100" zoomScaleSheetLayoutView="100" workbookViewId="0">
      <selection activeCell="C43" sqref="C43"/>
    </sheetView>
  </sheetViews>
  <sheetFormatPr defaultColWidth="5.90625" defaultRowHeight="14"/>
  <cols>
    <col min="1" max="12" width="5.90625" style="192"/>
    <col min="13" max="13" width="8.7265625" style="192" customWidth="1"/>
    <col min="14" max="14" width="3.36328125" style="192" customWidth="1"/>
    <col min="15" max="16384" width="5.90625" style="192"/>
  </cols>
  <sheetData>
    <row r="1" spans="1:15">
      <c r="O1" s="193" t="s">
        <v>587</v>
      </c>
    </row>
    <row r="3" spans="1:15" ht="28">
      <c r="A3" s="539" t="s">
        <v>677</v>
      </c>
      <c r="B3" s="539"/>
      <c r="C3" s="539"/>
      <c r="D3" s="539"/>
      <c r="E3" s="539"/>
      <c r="F3" s="539"/>
      <c r="G3" s="539"/>
      <c r="H3" s="539"/>
      <c r="I3" s="539"/>
      <c r="J3" s="539"/>
      <c r="K3" s="539"/>
      <c r="L3" s="539"/>
      <c r="M3" s="539"/>
      <c r="N3" s="539"/>
      <c r="O3" s="539"/>
    </row>
    <row r="5" spans="1:15">
      <c r="K5" s="764" t="s">
        <v>986</v>
      </c>
      <c r="L5" s="765"/>
      <c r="M5" s="765"/>
      <c r="N5" s="765"/>
      <c r="O5" s="765"/>
    </row>
    <row r="7" spans="1:15">
      <c r="A7" s="192" t="s">
        <v>469</v>
      </c>
    </row>
    <row r="10" spans="1:15">
      <c r="I10" s="204" t="str">
        <f>入力シート!C1</f>
        <v>令和8年2月8日執行衆議院小選挙区選出議員選挙</v>
      </c>
      <c r="J10" s="184" t="str">
        <f>入力シート!C2</f>
        <v>青森県第１区</v>
      </c>
      <c r="K10" s="184"/>
    </row>
    <row r="12" spans="1:15">
      <c r="H12" s="193" t="s">
        <v>413</v>
      </c>
      <c r="J12" s="204">
        <f>入力シート!C18</f>
        <v>0</v>
      </c>
      <c r="K12" s="184"/>
      <c r="L12" s="184">
        <f>入力シート!C20</f>
        <v>0</v>
      </c>
    </row>
    <row r="13" spans="1:15">
      <c r="H13" s="193"/>
      <c r="J13" s="204"/>
      <c r="K13" s="184"/>
      <c r="L13" s="184"/>
    </row>
    <row r="15" spans="1:15">
      <c r="A15" s="192" t="s">
        <v>678</v>
      </c>
    </row>
    <row r="17" spans="1:15" ht="14.25" customHeight="1">
      <c r="F17" s="184"/>
    </row>
    <row r="18" spans="1:15" ht="14.25" customHeight="1">
      <c r="A18" s="477" t="s">
        <v>454</v>
      </c>
      <c r="B18" s="477"/>
      <c r="C18" s="477"/>
      <c r="D18" s="477"/>
      <c r="E18" s="477"/>
      <c r="F18" s="477"/>
      <c r="G18" s="477"/>
      <c r="H18" s="477"/>
      <c r="I18" s="477"/>
      <c r="J18" s="477"/>
      <c r="K18" s="477"/>
      <c r="L18" s="477"/>
      <c r="M18" s="477"/>
      <c r="N18" s="477"/>
      <c r="O18" s="477"/>
    </row>
    <row r="19" spans="1:15" ht="14.25" customHeight="1">
      <c r="A19" s="194"/>
      <c r="B19" s="194"/>
      <c r="C19" s="194"/>
      <c r="D19" s="194"/>
      <c r="E19" s="194"/>
      <c r="F19" s="194"/>
      <c r="G19" s="194"/>
      <c r="H19" s="194"/>
      <c r="I19" s="194"/>
      <c r="J19" s="194"/>
      <c r="K19" s="194"/>
      <c r="L19" s="194"/>
      <c r="M19" s="194"/>
      <c r="N19" s="194"/>
    </row>
    <row r="20" spans="1:15" ht="14.25" customHeight="1"/>
    <row r="21" spans="1:15" ht="14.25" customHeight="1">
      <c r="G21" s="101"/>
    </row>
    <row r="22" spans="1:15" ht="18" customHeight="1">
      <c r="A22" s="979" t="s">
        <v>547</v>
      </c>
      <c r="B22" s="980"/>
      <c r="C22" s="981"/>
      <c r="D22" s="1001" t="s">
        <v>235</v>
      </c>
      <c r="E22" s="1002"/>
      <c r="F22" s="1002"/>
      <c r="G22" s="1002"/>
      <c r="H22" s="1003"/>
      <c r="I22" s="979" t="s">
        <v>549</v>
      </c>
      <c r="J22" s="980"/>
      <c r="K22" s="980"/>
      <c r="L22" s="980"/>
      <c r="M22" s="980"/>
      <c r="N22" s="981"/>
      <c r="O22" s="976" t="s">
        <v>534</v>
      </c>
    </row>
    <row r="23" spans="1:15" ht="18" customHeight="1">
      <c r="A23" s="999"/>
      <c r="B23" s="477"/>
      <c r="C23" s="1000"/>
      <c r="D23" s="1004"/>
      <c r="E23" s="1005"/>
      <c r="F23" s="1005"/>
      <c r="G23" s="1005"/>
      <c r="H23" s="1006"/>
      <c r="I23" s="982"/>
      <c r="J23" s="983"/>
      <c r="K23" s="983"/>
      <c r="L23" s="983"/>
      <c r="M23" s="983"/>
      <c r="N23" s="984"/>
      <c r="O23" s="977"/>
    </row>
    <row r="24" spans="1:15" ht="18" customHeight="1">
      <c r="A24" s="999"/>
      <c r="B24" s="477"/>
      <c r="C24" s="1000"/>
      <c r="D24" s="1004"/>
      <c r="E24" s="1005"/>
      <c r="F24" s="1005"/>
      <c r="G24" s="1005"/>
      <c r="H24" s="1006"/>
      <c r="I24" s="979" t="s">
        <v>693</v>
      </c>
      <c r="J24" s="980"/>
      <c r="K24" s="981"/>
      <c r="L24" s="979" t="s">
        <v>67</v>
      </c>
      <c r="M24" s="980"/>
      <c r="N24" s="981"/>
      <c r="O24" s="977"/>
    </row>
    <row r="25" spans="1:15" ht="18" customHeight="1">
      <c r="A25" s="982"/>
      <c r="B25" s="983"/>
      <c r="C25" s="984"/>
      <c r="D25" s="1004"/>
      <c r="E25" s="1005"/>
      <c r="F25" s="1005"/>
      <c r="G25" s="1005"/>
      <c r="H25" s="1006"/>
      <c r="I25" s="982"/>
      <c r="J25" s="983"/>
      <c r="K25" s="984"/>
      <c r="L25" s="982"/>
      <c r="M25" s="983"/>
      <c r="N25" s="984"/>
      <c r="O25" s="978"/>
    </row>
    <row r="26" spans="1:15" ht="22.5" customHeight="1">
      <c r="A26" s="205"/>
      <c r="C26" s="206"/>
      <c r="D26" s="991"/>
      <c r="E26" s="992"/>
      <c r="F26" s="992"/>
      <c r="G26" s="992"/>
      <c r="H26" s="993"/>
      <c r="I26" s="207"/>
      <c r="J26" s="208"/>
      <c r="K26" s="209"/>
      <c r="L26" s="207"/>
      <c r="M26" s="208"/>
      <c r="N26" s="209"/>
      <c r="O26" s="976"/>
    </row>
    <row r="27" spans="1:15" ht="22.5" customHeight="1">
      <c r="A27" s="699" t="s">
        <v>1015</v>
      </c>
      <c r="B27" s="873"/>
      <c r="C27" s="990"/>
      <c r="D27" s="994"/>
      <c r="E27" s="823"/>
      <c r="F27" s="823"/>
      <c r="G27" s="823"/>
      <c r="H27" s="995"/>
      <c r="I27" s="987"/>
      <c r="J27" s="988"/>
      <c r="K27" s="989"/>
      <c r="L27" s="985"/>
      <c r="M27" s="986"/>
      <c r="N27" s="206" t="s">
        <v>2</v>
      </c>
      <c r="O27" s="977"/>
    </row>
    <row r="28" spans="1:15" ht="22.5" customHeight="1">
      <c r="A28" s="210"/>
      <c r="B28" s="211"/>
      <c r="C28" s="212"/>
      <c r="D28" s="996"/>
      <c r="E28" s="997"/>
      <c r="F28" s="997"/>
      <c r="G28" s="997"/>
      <c r="H28" s="998"/>
      <c r="I28" s="210"/>
      <c r="J28" s="211"/>
      <c r="K28" s="212"/>
      <c r="L28" s="210"/>
      <c r="M28" s="211"/>
      <c r="N28" s="212"/>
      <c r="O28" s="978"/>
    </row>
    <row r="30" spans="1:15" ht="14.25" customHeight="1">
      <c r="B30" s="213"/>
      <c r="C30" s="113"/>
      <c r="D30" s="113"/>
    </row>
    <row r="31" spans="1:15">
      <c r="A31" s="113" t="s">
        <v>1107</v>
      </c>
      <c r="B31" s="243"/>
      <c r="C31" s="105"/>
      <c r="D31" s="105"/>
      <c r="E31" s="113"/>
      <c r="F31" s="113"/>
      <c r="G31" s="113"/>
      <c r="H31" s="113"/>
      <c r="I31" s="113"/>
      <c r="J31" s="113"/>
      <c r="K31" s="113"/>
      <c r="L31" s="113"/>
      <c r="M31" s="113"/>
      <c r="N31" s="113"/>
      <c r="O31" s="113"/>
    </row>
    <row r="32" spans="1:15">
      <c r="A32" s="113" t="s">
        <v>1084</v>
      </c>
      <c r="B32" s="243"/>
      <c r="C32" s="105"/>
      <c r="D32" s="105"/>
      <c r="E32" s="113"/>
      <c r="F32" s="113"/>
      <c r="G32" s="113"/>
      <c r="H32" s="113"/>
      <c r="I32" s="113"/>
      <c r="J32" s="113"/>
      <c r="K32" s="113"/>
      <c r="L32" s="113"/>
      <c r="M32" s="113"/>
      <c r="N32" s="113"/>
      <c r="O32" s="113"/>
    </row>
    <row r="33" spans="1:15">
      <c r="A33" s="113" t="s">
        <v>1157</v>
      </c>
      <c r="B33" s="243"/>
      <c r="C33" s="105"/>
      <c r="D33" s="105"/>
      <c r="E33" s="113"/>
      <c r="F33" s="113"/>
      <c r="G33" s="113"/>
      <c r="H33" s="113"/>
      <c r="I33" s="113"/>
      <c r="J33" s="113"/>
      <c r="K33" s="113"/>
      <c r="L33" s="113"/>
      <c r="M33" s="113"/>
      <c r="N33" s="113"/>
      <c r="O33" s="113"/>
    </row>
    <row r="34" spans="1:15">
      <c r="A34" s="113" t="s">
        <v>1158</v>
      </c>
      <c r="B34" s="243"/>
      <c r="C34" s="105"/>
      <c r="D34" s="105"/>
      <c r="E34" s="113"/>
      <c r="F34" s="113"/>
      <c r="G34" s="113"/>
      <c r="H34" s="113"/>
      <c r="I34" s="113"/>
      <c r="J34" s="113"/>
      <c r="K34" s="113"/>
      <c r="L34" s="113"/>
      <c r="M34" s="113"/>
      <c r="N34" s="113"/>
      <c r="O34" s="113"/>
    </row>
    <row r="35" spans="1:15">
      <c r="A35" s="113" t="s">
        <v>1159</v>
      </c>
      <c r="B35" s="243"/>
      <c r="C35" s="105"/>
      <c r="D35" s="105"/>
      <c r="E35" s="113"/>
      <c r="F35" s="113"/>
      <c r="G35" s="113"/>
      <c r="H35" s="264"/>
      <c r="I35" s="113"/>
      <c r="J35" s="113"/>
      <c r="K35" s="113"/>
      <c r="L35" s="113"/>
      <c r="M35" s="113"/>
      <c r="N35" s="113"/>
      <c r="O35" s="113"/>
    </row>
    <row r="36" spans="1:15">
      <c r="B36" s="196"/>
      <c r="C36" s="105"/>
      <c r="D36" s="105"/>
      <c r="H36" s="184"/>
    </row>
    <row r="37" spans="1:15">
      <c r="B37" s="196"/>
      <c r="C37" s="105"/>
      <c r="D37" s="105"/>
    </row>
    <row r="38" spans="1:15">
      <c r="B38" s="196"/>
      <c r="C38" s="105"/>
      <c r="D38" s="105"/>
      <c r="G38" s="184"/>
    </row>
    <row r="39" spans="1:15">
      <c r="B39" s="196"/>
      <c r="C39" s="105"/>
      <c r="D39" s="105"/>
    </row>
  </sheetData>
  <mergeCells count="14">
    <mergeCell ref="D26:H28"/>
    <mergeCell ref="O26:O28"/>
    <mergeCell ref="A3:O3"/>
    <mergeCell ref="A27:C27"/>
    <mergeCell ref="I27:K27"/>
    <mergeCell ref="L27:M27"/>
    <mergeCell ref="A18:O18"/>
    <mergeCell ref="A22:C25"/>
    <mergeCell ref="D22:H25"/>
    <mergeCell ref="I22:N23"/>
    <mergeCell ref="O22:O25"/>
    <mergeCell ref="I24:K25"/>
    <mergeCell ref="L24:N25"/>
    <mergeCell ref="K5:O5"/>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8" tint="0.59999389629810485"/>
  </sheetPr>
  <dimension ref="A1:P45"/>
  <sheetViews>
    <sheetView showZeros="0" view="pageBreakPreview" topLeftCell="A18" zoomScaleNormal="100" zoomScaleSheetLayoutView="100" workbookViewId="0">
      <selection activeCell="C43" sqref="C43"/>
    </sheetView>
  </sheetViews>
  <sheetFormatPr defaultColWidth="5.90625" defaultRowHeight="14"/>
  <cols>
    <col min="1" max="8" width="5.90625" style="192"/>
    <col min="9" max="9" width="3.453125" style="192" bestFit="1" customWidth="1"/>
    <col min="10" max="14" width="5.90625" style="192"/>
    <col min="15" max="16" width="4.08984375" style="192" customWidth="1"/>
    <col min="17" max="16384" width="5.90625" style="192"/>
  </cols>
  <sheetData>
    <row r="1" spans="1:16">
      <c r="P1" s="193" t="s">
        <v>586</v>
      </c>
    </row>
    <row r="3" spans="1:16" ht="28">
      <c r="A3" s="539" t="s">
        <v>680</v>
      </c>
      <c r="B3" s="539"/>
      <c r="C3" s="539"/>
      <c r="D3" s="539"/>
      <c r="E3" s="539"/>
      <c r="F3" s="539"/>
      <c r="G3" s="539"/>
      <c r="H3" s="539"/>
      <c r="I3" s="539"/>
      <c r="J3" s="539"/>
      <c r="K3" s="539"/>
      <c r="L3" s="539"/>
      <c r="M3" s="539"/>
      <c r="N3" s="539"/>
      <c r="O3" s="539"/>
      <c r="P3" s="539"/>
    </row>
    <row r="5" spans="1:16">
      <c r="L5" s="873" t="s">
        <v>1005</v>
      </c>
      <c r="M5" s="677"/>
      <c r="N5" s="677"/>
      <c r="O5" s="677"/>
      <c r="P5" s="677"/>
    </row>
    <row r="7" spans="1:16">
      <c r="A7" s="192" t="s">
        <v>469</v>
      </c>
    </row>
    <row r="9" spans="1:16">
      <c r="J9" s="204" t="str">
        <f>入力シート!C1</f>
        <v>令和8年2月8日執行衆議院小選挙区選出議員選挙</v>
      </c>
      <c r="K9" s="184" t="str">
        <f>入力シート!C2</f>
        <v>青森県第１区</v>
      </c>
    </row>
    <row r="11" spans="1:16">
      <c r="H11" s="193" t="s">
        <v>413</v>
      </c>
      <c r="J11" s="204">
        <f>入力シート!C18</f>
        <v>0</v>
      </c>
      <c r="K11" s="184"/>
      <c r="L11" s="184">
        <f>入力シート!C20</f>
        <v>0</v>
      </c>
    </row>
    <row r="13" spans="1:16">
      <c r="A13" s="192" t="s">
        <v>681</v>
      </c>
    </row>
    <row r="14" spans="1:16" ht="14.25" customHeight="1">
      <c r="A14" s="192" t="s">
        <v>682</v>
      </c>
      <c r="F14" s="184"/>
    </row>
    <row r="15" spans="1:16" ht="14.25" customHeight="1">
      <c r="F15" s="184"/>
    </row>
    <row r="16" spans="1:16" ht="14.25" customHeight="1">
      <c r="F16" s="184"/>
    </row>
    <row r="17" spans="1:16" ht="14.25" customHeight="1">
      <c r="A17" s="477" t="s">
        <v>454</v>
      </c>
      <c r="B17" s="477"/>
      <c r="C17" s="477"/>
      <c r="D17" s="477"/>
      <c r="E17" s="477"/>
      <c r="F17" s="477"/>
      <c r="G17" s="477"/>
      <c r="H17" s="477"/>
      <c r="I17" s="477"/>
      <c r="J17" s="477"/>
      <c r="K17" s="477"/>
      <c r="L17" s="477"/>
      <c r="M17" s="477"/>
      <c r="N17" s="477"/>
      <c r="O17" s="477"/>
      <c r="P17" s="477"/>
    </row>
    <row r="18" spans="1:16" ht="14.25" customHeight="1">
      <c r="A18" s="194"/>
      <c r="B18" s="194"/>
      <c r="C18" s="194"/>
      <c r="D18" s="194"/>
      <c r="E18" s="194"/>
      <c r="F18" s="194"/>
      <c r="G18" s="194"/>
      <c r="H18" s="194"/>
      <c r="I18" s="194"/>
      <c r="J18" s="194"/>
      <c r="K18" s="194"/>
      <c r="L18" s="194"/>
      <c r="M18" s="194"/>
      <c r="N18" s="194"/>
      <c r="O18" s="194"/>
    </row>
    <row r="19" spans="1:16" ht="14.25" customHeight="1">
      <c r="A19" s="195" t="s">
        <v>38</v>
      </c>
      <c r="B19" s="194"/>
      <c r="C19" s="194"/>
      <c r="D19" s="873" t="s">
        <v>989</v>
      </c>
      <c r="E19" s="677"/>
      <c r="F19" s="677"/>
      <c r="G19" s="677"/>
      <c r="H19" s="194"/>
      <c r="I19" s="194"/>
      <c r="J19" s="194"/>
      <c r="K19" s="194"/>
      <c r="L19" s="194"/>
      <c r="M19" s="194"/>
      <c r="N19" s="194"/>
      <c r="O19" s="194"/>
    </row>
    <row r="20" spans="1:16" ht="14.25" customHeight="1">
      <c r="A20" s="194"/>
      <c r="B20" s="194"/>
      <c r="C20" s="194"/>
      <c r="D20" s="194"/>
      <c r="E20" s="194"/>
      <c r="F20" s="194"/>
      <c r="G20" s="194"/>
      <c r="H20" s="194"/>
      <c r="I20" s="194"/>
      <c r="J20" s="194"/>
      <c r="K20" s="194"/>
      <c r="L20" s="194"/>
      <c r="M20" s="194"/>
      <c r="N20" s="194"/>
    </row>
    <row r="21" spans="1:16" ht="14.25" customHeight="1">
      <c r="A21" s="192" t="s">
        <v>39</v>
      </c>
    </row>
    <row r="22" spans="1:16" ht="14.25" customHeight="1">
      <c r="B22" s="823"/>
      <c r="C22" s="823"/>
      <c r="D22" s="823"/>
      <c r="E22" s="823"/>
      <c r="F22" s="823"/>
      <c r="G22" s="823"/>
      <c r="H22" s="823"/>
      <c r="I22" s="823"/>
      <c r="J22" s="823"/>
      <c r="K22" s="823"/>
      <c r="L22" s="823"/>
      <c r="M22" s="823"/>
      <c r="N22" s="823"/>
    </row>
    <row r="23" spans="1:16" ht="14.25" customHeight="1">
      <c r="B23" s="823"/>
      <c r="C23" s="823"/>
      <c r="D23" s="823"/>
      <c r="E23" s="823"/>
      <c r="F23" s="823"/>
      <c r="G23" s="823"/>
      <c r="H23" s="823"/>
      <c r="I23" s="823"/>
      <c r="J23" s="823"/>
      <c r="K23" s="823"/>
      <c r="L23" s="823"/>
      <c r="M23" s="823"/>
      <c r="N23" s="823"/>
    </row>
    <row r="24" spans="1:16" ht="14.25" customHeight="1">
      <c r="B24" s="823"/>
      <c r="C24" s="823"/>
      <c r="D24" s="823"/>
      <c r="E24" s="823"/>
      <c r="F24" s="823"/>
      <c r="G24" s="823"/>
      <c r="H24" s="823"/>
      <c r="I24" s="823"/>
      <c r="J24" s="823"/>
      <c r="K24" s="823"/>
      <c r="L24" s="823"/>
      <c r="M24" s="823"/>
      <c r="N24" s="823"/>
    </row>
    <row r="25" spans="1:16" ht="14.25" customHeight="1"/>
    <row r="26" spans="1:16" ht="14.25" customHeight="1">
      <c r="A26" s="192" t="s">
        <v>658</v>
      </c>
      <c r="E26" s="919" t="s">
        <v>238</v>
      </c>
      <c r="F26" s="919"/>
      <c r="G26" s="919"/>
      <c r="H26" s="919"/>
    </row>
    <row r="27" spans="1:16" ht="14.25" customHeight="1">
      <c r="G27" s="101"/>
    </row>
    <row r="28" spans="1:16" ht="24" customHeight="1">
      <c r="A28" s="1007" t="s">
        <v>45</v>
      </c>
      <c r="B28" s="1008"/>
      <c r="C28" s="1008"/>
      <c r="D28" s="1008"/>
      <c r="E28" s="1009"/>
      <c r="F28" s="1007" t="s">
        <v>659</v>
      </c>
      <c r="G28" s="1008"/>
      <c r="H28" s="1008"/>
      <c r="I28" s="1009"/>
      <c r="J28" s="1007" t="s">
        <v>660</v>
      </c>
      <c r="K28" s="1008"/>
      <c r="L28" s="1008"/>
      <c r="M28" s="1008"/>
      <c r="N28" s="1008"/>
      <c r="O28" s="1009"/>
    </row>
    <row r="29" spans="1:16" ht="24" customHeight="1">
      <c r="A29" s="600" t="s">
        <v>661</v>
      </c>
      <c r="B29" s="815"/>
      <c r="C29" s="815"/>
      <c r="D29" s="815"/>
      <c r="E29" s="816"/>
      <c r="F29" s="1012"/>
      <c r="G29" s="1013"/>
      <c r="H29" s="1013"/>
      <c r="I29" s="215"/>
      <c r="J29" s="1012"/>
      <c r="K29" s="1013"/>
      <c r="L29" s="1013"/>
      <c r="M29" s="1013"/>
      <c r="N29" s="1013"/>
      <c r="O29" s="216"/>
    </row>
    <row r="30" spans="1:16" ht="24" customHeight="1">
      <c r="A30" s="600" t="s">
        <v>662</v>
      </c>
      <c r="B30" s="578"/>
      <c r="C30" s="578"/>
      <c r="D30" s="578"/>
      <c r="E30" s="579"/>
      <c r="F30" s="1012"/>
      <c r="G30" s="1013"/>
      <c r="H30" s="1013"/>
      <c r="I30" s="215"/>
      <c r="J30" s="1012"/>
      <c r="K30" s="1013"/>
      <c r="L30" s="1013"/>
      <c r="M30" s="1013"/>
      <c r="N30" s="1013"/>
      <c r="O30" s="216"/>
    </row>
    <row r="31" spans="1:16" ht="24" customHeight="1">
      <c r="A31" s="600" t="s">
        <v>663</v>
      </c>
      <c r="B31" s="578"/>
      <c r="C31" s="578"/>
      <c r="D31" s="578"/>
      <c r="E31" s="579"/>
      <c r="F31" s="1012"/>
      <c r="G31" s="1013"/>
      <c r="H31" s="1013"/>
      <c r="I31" s="215"/>
      <c r="J31" s="1012"/>
      <c r="K31" s="1013"/>
      <c r="L31" s="1013"/>
      <c r="M31" s="1013"/>
      <c r="N31" s="1013"/>
      <c r="O31" s="216"/>
    </row>
    <row r="32" spans="1:16" ht="24" customHeight="1">
      <c r="A32" s="1007" t="s">
        <v>46</v>
      </c>
      <c r="B32" s="1008"/>
      <c r="C32" s="1008"/>
      <c r="D32" s="1008"/>
      <c r="E32" s="1009"/>
      <c r="F32" s="1010"/>
      <c r="G32" s="1011"/>
      <c r="H32" s="1011"/>
      <c r="I32" s="215"/>
      <c r="J32" s="1010"/>
      <c r="K32" s="1011"/>
      <c r="L32" s="1011"/>
      <c r="M32" s="1011"/>
      <c r="N32" s="1011"/>
      <c r="O32" s="216"/>
    </row>
    <row r="34" spans="1:16">
      <c r="A34" s="113" t="s">
        <v>1134</v>
      </c>
      <c r="B34" s="113"/>
      <c r="C34" s="113"/>
      <c r="D34" s="113"/>
      <c r="E34" s="113"/>
      <c r="F34" s="113"/>
      <c r="G34" s="113"/>
      <c r="H34" s="113"/>
      <c r="I34" s="113"/>
      <c r="J34" s="113"/>
      <c r="K34" s="113"/>
      <c r="L34" s="113"/>
      <c r="M34" s="113"/>
      <c r="N34" s="113"/>
      <c r="O34" s="113"/>
      <c r="P34" s="113"/>
    </row>
    <row r="35" spans="1:16">
      <c r="A35" s="113" t="s">
        <v>1135</v>
      </c>
      <c r="B35" s="113"/>
      <c r="C35" s="113"/>
      <c r="D35" s="113"/>
      <c r="E35" s="113"/>
      <c r="F35" s="113"/>
      <c r="G35" s="113"/>
      <c r="H35" s="113"/>
      <c r="I35" s="113"/>
      <c r="J35" s="113"/>
      <c r="K35" s="113"/>
      <c r="L35" s="113"/>
      <c r="M35" s="113"/>
      <c r="N35" s="113"/>
      <c r="O35" s="113"/>
      <c r="P35" s="113"/>
    </row>
    <row r="36" spans="1:16">
      <c r="A36" s="113"/>
      <c r="B36" s="113"/>
      <c r="C36" s="113"/>
      <c r="D36" s="113"/>
      <c r="E36" s="113"/>
      <c r="F36" s="113"/>
      <c r="G36" s="113"/>
      <c r="H36" s="113"/>
      <c r="I36" s="113"/>
      <c r="J36" s="113"/>
      <c r="K36" s="113"/>
      <c r="L36" s="113"/>
      <c r="M36" s="113"/>
      <c r="N36" s="113"/>
      <c r="O36" s="113"/>
      <c r="P36" s="113"/>
    </row>
    <row r="37" spans="1:16">
      <c r="A37" s="113" t="s">
        <v>1160</v>
      </c>
      <c r="B37" s="113"/>
      <c r="C37" s="113"/>
      <c r="D37" s="113"/>
      <c r="E37" s="113"/>
      <c r="F37" s="113"/>
      <c r="G37" s="113"/>
      <c r="H37" s="113"/>
      <c r="I37" s="113"/>
      <c r="J37" s="113"/>
      <c r="K37" s="113"/>
      <c r="L37" s="113"/>
      <c r="M37" s="113"/>
      <c r="N37" s="113"/>
      <c r="O37" s="113"/>
      <c r="P37" s="113"/>
    </row>
    <row r="38" spans="1:16">
      <c r="A38" s="113" t="s">
        <v>1161</v>
      </c>
      <c r="B38" s="113"/>
      <c r="C38" s="113"/>
      <c r="D38" s="113"/>
      <c r="E38" s="113"/>
      <c r="F38" s="113"/>
      <c r="G38" s="113"/>
      <c r="H38" s="113"/>
      <c r="I38" s="113"/>
      <c r="J38" s="113"/>
      <c r="K38" s="113"/>
      <c r="L38" s="113"/>
      <c r="M38" s="113"/>
      <c r="N38" s="113"/>
      <c r="O38" s="113"/>
      <c r="P38" s="113"/>
    </row>
    <row r="39" spans="1:16">
      <c r="A39" s="113"/>
      <c r="B39" s="113"/>
      <c r="C39" s="113"/>
      <c r="D39" s="113"/>
      <c r="E39" s="113"/>
      <c r="F39" s="113"/>
      <c r="G39" s="113"/>
      <c r="H39" s="113"/>
      <c r="I39" s="113"/>
      <c r="J39" s="113"/>
      <c r="K39" s="113"/>
      <c r="L39" s="113"/>
      <c r="M39" s="113"/>
      <c r="N39" s="113"/>
      <c r="O39" s="113"/>
      <c r="P39" s="113"/>
    </row>
    <row r="40" spans="1:16">
      <c r="A40" s="113" t="s">
        <v>1138</v>
      </c>
      <c r="B40" s="113"/>
      <c r="C40" s="113"/>
      <c r="D40" s="113"/>
      <c r="E40" s="113"/>
      <c r="F40" s="113"/>
      <c r="G40" s="113"/>
      <c r="H40" s="113"/>
      <c r="I40" s="113"/>
      <c r="J40" s="113"/>
      <c r="K40" s="113"/>
      <c r="L40" s="113"/>
      <c r="M40" s="113"/>
      <c r="N40" s="113"/>
      <c r="O40" s="113"/>
      <c r="P40" s="113"/>
    </row>
    <row r="41" spans="1:16">
      <c r="A41" s="113" t="s">
        <v>1139</v>
      </c>
      <c r="B41" s="113"/>
      <c r="C41" s="113"/>
      <c r="D41" s="113"/>
      <c r="E41" s="113"/>
      <c r="F41" s="113"/>
      <c r="G41" s="113"/>
      <c r="H41" s="113"/>
      <c r="I41" s="113"/>
      <c r="J41" s="113"/>
      <c r="K41" s="113"/>
      <c r="L41" s="113"/>
      <c r="M41" s="113"/>
      <c r="N41" s="113"/>
      <c r="O41" s="113"/>
      <c r="P41" s="113"/>
    </row>
    <row r="42" spans="1:16">
      <c r="A42" s="113"/>
      <c r="B42" s="113"/>
      <c r="C42" s="113"/>
      <c r="D42" s="113"/>
      <c r="E42" s="113"/>
      <c r="F42" s="113"/>
      <c r="G42" s="113"/>
      <c r="H42" s="113"/>
      <c r="I42" s="113"/>
      <c r="J42" s="113"/>
      <c r="K42" s="113"/>
      <c r="L42" s="113"/>
      <c r="M42" s="113"/>
      <c r="N42" s="113"/>
      <c r="O42" s="113"/>
      <c r="P42" s="113"/>
    </row>
    <row r="43" spans="1:16">
      <c r="A43" s="113" t="s">
        <v>1092</v>
      </c>
      <c r="B43" s="113"/>
      <c r="C43" s="113"/>
      <c r="D43" s="113"/>
      <c r="E43" s="113"/>
      <c r="F43" s="113"/>
      <c r="G43" s="113"/>
      <c r="H43" s="113"/>
      <c r="I43" s="113"/>
      <c r="J43" s="113"/>
      <c r="K43" s="113"/>
      <c r="L43" s="113"/>
      <c r="M43" s="113"/>
      <c r="N43" s="113"/>
      <c r="O43" s="113"/>
      <c r="P43" s="113"/>
    </row>
    <row r="44" spans="1:16">
      <c r="A44" s="113"/>
      <c r="B44" s="113" t="s">
        <v>1115</v>
      </c>
      <c r="C44" s="113"/>
      <c r="D44" s="113"/>
      <c r="E44" s="113"/>
      <c r="F44" s="113"/>
      <c r="G44" s="113"/>
      <c r="H44" s="113"/>
      <c r="I44" s="113"/>
      <c r="J44" s="113"/>
      <c r="K44" s="113"/>
      <c r="L44" s="113"/>
      <c r="M44" s="113"/>
      <c r="N44" s="113"/>
      <c r="O44" s="113"/>
      <c r="P44" s="113"/>
    </row>
    <row r="45" spans="1:16">
      <c r="A45" s="113"/>
      <c r="B45" s="113" t="s">
        <v>1116</v>
      </c>
      <c r="C45" s="113"/>
      <c r="D45" s="113"/>
      <c r="E45" s="113"/>
      <c r="F45" s="113"/>
      <c r="G45" s="113"/>
      <c r="H45" s="113"/>
      <c r="I45" s="113"/>
      <c r="J45" s="113"/>
      <c r="K45" s="113"/>
      <c r="L45" s="113"/>
      <c r="M45" s="113"/>
      <c r="N45" s="113"/>
      <c r="O45" s="113"/>
      <c r="P45" s="113"/>
    </row>
  </sheetData>
  <mergeCells count="21">
    <mergeCell ref="A31:E31"/>
    <mergeCell ref="F31:H31"/>
    <mergeCell ref="J31:N31"/>
    <mergeCell ref="A32:E32"/>
    <mergeCell ref="F32:H32"/>
    <mergeCell ref="J32:N32"/>
    <mergeCell ref="A29:E29"/>
    <mergeCell ref="F29:H29"/>
    <mergeCell ref="J29:N29"/>
    <mergeCell ref="A30:E30"/>
    <mergeCell ref="F30:H30"/>
    <mergeCell ref="J30:N30"/>
    <mergeCell ref="A3:P3"/>
    <mergeCell ref="B22:N24"/>
    <mergeCell ref="E26:H26"/>
    <mergeCell ref="A28:E28"/>
    <mergeCell ref="F28:I28"/>
    <mergeCell ref="J28:O28"/>
    <mergeCell ref="L5:P5"/>
    <mergeCell ref="D19:G19"/>
    <mergeCell ref="A17:P17"/>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8" tint="0.59999389629810485"/>
  </sheetPr>
  <dimension ref="A1:O40"/>
  <sheetViews>
    <sheetView showZeros="0" view="pageBreakPreview" zoomScaleNormal="100" zoomScaleSheetLayoutView="100" workbookViewId="0">
      <selection activeCell="N17" sqref="N17"/>
    </sheetView>
  </sheetViews>
  <sheetFormatPr defaultColWidth="5.90625" defaultRowHeight="14"/>
  <cols>
    <col min="1" max="16384" width="5.90625" style="192"/>
  </cols>
  <sheetData>
    <row r="1" spans="1:15">
      <c r="O1" s="193" t="s">
        <v>588</v>
      </c>
    </row>
    <row r="2" spans="1:15">
      <c r="A2" s="192" t="s">
        <v>268</v>
      </c>
    </row>
    <row r="4" spans="1:15" ht="28">
      <c r="A4" s="539" t="s">
        <v>683</v>
      </c>
      <c r="B4" s="539"/>
      <c r="C4" s="539"/>
      <c r="D4" s="539"/>
      <c r="E4" s="539"/>
      <c r="F4" s="539"/>
      <c r="G4" s="539"/>
      <c r="H4" s="539"/>
      <c r="I4" s="539"/>
      <c r="J4" s="539"/>
      <c r="K4" s="539"/>
      <c r="L4" s="539"/>
      <c r="M4" s="539"/>
      <c r="N4" s="539"/>
      <c r="O4" s="539"/>
    </row>
    <row r="5" spans="1:15" ht="14.25" customHeight="1">
      <c r="A5" s="137"/>
      <c r="B5" s="137"/>
      <c r="C5" s="137"/>
      <c r="D5" s="137"/>
      <c r="E5" s="137"/>
      <c r="F5" s="137"/>
      <c r="G5" s="137"/>
      <c r="H5" s="137"/>
      <c r="I5" s="137"/>
      <c r="J5" s="137"/>
      <c r="K5" s="137"/>
      <c r="L5" s="137"/>
      <c r="M5" s="137"/>
      <c r="N5" s="137"/>
    </row>
    <row r="7" spans="1:15" ht="24" customHeight="1">
      <c r="A7" s="192" t="s">
        <v>684</v>
      </c>
    </row>
    <row r="8" spans="1:15" ht="24" customHeight="1">
      <c r="A8" s="192" t="s">
        <v>685</v>
      </c>
    </row>
    <row r="9" spans="1:15" ht="24" customHeight="1">
      <c r="A9" s="192" t="s">
        <v>686</v>
      </c>
    </row>
    <row r="10" spans="1:15" ht="14.25" customHeight="1"/>
    <row r="12" spans="1:15">
      <c r="A12" s="213" t="s">
        <v>1008</v>
      </c>
    </row>
    <row r="14" spans="1:15">
      <c r="L14" s="444"/>
      <c r="M14" s="444"/>
      <c r="N14" s="444"/>
    </row>
    <row r="16" spans="1:15">
      <c r="G16" s="192" t="s">
        <v>1254</v>
      </c>
      <c r="O16" s="193" t="s">
        <v>389</v>
      </c>
    </row>
    <row r="17" spans="1:15">
      <c r="O17" s="193"/>
    </row>
    <row r="18" spans="1:15">
      <c r="O18" s="193"/>
    </row>
    <row r="19" spans="1:15">
      <c r="O19" s="193"/>
    </row>
    <row r="20" spans="1:15">
      <c r="A20" s="477" t="s">
        <v>454</v>
      </c>
      <c r="B20" s="477"/>
      <c r="C20" s="477"/>
      <c r="D20" s="477"/>
      <c r="E20" s="477"/>
      <c r="F20" s="477"/>
      <c r="G20" s="477"/>
      <c r="H20" s="477"/>
      <c r="I20" s="477"/>
      <c r="J20" s="477"/>
      <c r="K20" s="477"/>
      <c r="L20" s="477"/>
      <c r="M20" s="477"/>
      <c r="N20" s="477"/>
      <c r="O20" s="477"/>
    </row>
    <row r="22" spans="1:15">
      <c r="A22" s="218" t="s">
        <v>903</v>
      </c>
      <c r="B22" s="184" t="str">
        <f>入力シート!C1</f>
        <v>令和8年2月8日執行衆議院小選挙区選出議員選挙</v>
      </c>
      <c r="C22" s="90"/>
      <c r="D22" s="90"/>
      <c r="E22" s="90"/>
      <c r="F22" s="90"/>
      <c r="G22" s="90"/>
      <c r="H22" s="90"/>
      <c r="I22" s="90"/>
      <c r="J22" s="90"/>
      <c r="K22" s="100" t="str">
        <f>入力シート!C2</f>
        <v>青森県第１区</v>
      </c>
      <c r="L22" s="90"/>
      <c r="M22" s="90"/>
      <c r="N22" s="90"/>
      <c r="O22" s="90"/>
    </row>
    <row r="23" spans="1:15">
      <c r="A23" s="218"/>
      <c r="J23" s="203"/>
      <c r="K23" s="203"/>
    </row>
    <row r="25" spans="1:15">
      <c r="A25" s="218" t="s">
        <v>904</v>
      </c>
      <c r="B25" s="90" t="s">
        <v>905</v>
      </c>
      <c r="C25" s="90"/>
      <c r="D25" s="90"/>
      <c r="E25" s="102">
        <f>入力シート!C18</f>
        <v>0</v>
      </c>
      <c r="F25" s="100"/>
      <c r="G25" s="100">
        <f>入力シート!C20</f>
        <v>0</v>
      </c>
      <c r="H25" s="97"/>
      <c r="I25" s="90"/>
      <c r="J25" s="90"/>
      <c r="K25" s="90"/>
      <c r="L25" s="90"/>
      <c r="M25" s="90"/>
      <c r="N25" s="90"/>
      <c r="O25" s="90"/>
    </row>
    <row r="26" spans="1:15">
      <c r="E26" s="204"/>
      <c r="F26" s="184"/>
      <c r="G26" s="184"/>
      <c r="H26" s="193"/>
    </row>
    <row r="28" spans="1:15">
      <c r="A28" s="218" t="s">
        <v>256</v>
      </c>
      <c r="B28" s="192" t="s">
        <v>906</v>
      </c>
      <c r="C28" s="90"/>
      <c r="D28" s="90"/>
      <c r="E28" s="920" t="s">
        <v>242</v>
      </c>
      <c r="F28" s="920"/>
      <c r="G28" s="920"/>
      <c r="H28" s="90"/>
      <c r="I28" s="90"/>
      <c r="J28" s="90"/>
      <c r="K28" s="90"/>
      <c r="L28" s="90"/>
      <c r="M28" s="90"/>
      <c r="N28" s="90"/>
      <c r="O28" s="90"/>
    </row>
    <row r="29" spans="1:15" ht="14.25" customHeight="1">
      <c r="F29" s="184"/>
    </row>
    <row r="30" spans="1:15" ht="14.25" customHeight="1">
      <c r="F30" s="184"/>
    </row>
    <row r="31" spans="1:15" ht="14.25" customHeight="1">
      <c r="F31" s="184"/>
    </row>
    <row r="32" spans="1:15">
      <c r="B32" s="196"/>
      <c r="C32" s="105"/>
      <c r="D32" s="105"/>
      <c r="H32" s="184"/>
    </row>
    <row r="33" spans="1:8">
      <c r="A33" s="113" t="s">
        <v>1162</v>
      </c>
      <c r="B33" s="243"/>
      <c r="C33" s="105"/>
      <c r="D33" s="105"/>
      <c r="H33" s="184"/>
    </row>
    <row r="34" spans="1:8">
      <c r="A34" s="113" t="s">
        <v>1141</v>
      </c>
      <c r="B34" s="243"/>
      <c r="C34" s="105"/>
      <c r="D34" s="105"/>
    </row>
    <row r="35" spans="1:8">
      <c r="A35" s="113"/>
      <c r="B35" s="243"/>
      <c r="C35" s="105"/>
      <c r="D35" s="105"/>
      <c r="G35" s="184"/>
    </row>
    <row r="36" spans="1:8">
      <c r="A36" s="113" t="s">
        <v>1163</v>
      </c>
      <c r="B36" s="243"/>
      <c r="C36" s="105"/>
      <c r="D36" s="105"/>
    </row>
    <row r="37" spans="1:8">
      <c r="A37" s="113" t="s">
        <v>1164</v>
      </c>
      <c r="B37" s="113"/>
    </row>
    <row r="38" spans="1:8">
      <c r="A38" s="113"/>
      <c r="B38" s="113"/>
    </row>
    <row r="39" spans="1:8">
      <c r="A39" s="113" t="s">
        <v>1144</v>
      </c>
      <c r="B39" s="113"/>
    </row>
    <row r="40" spans="1:8">
      <c r="A40" s="113" t="s">
        <v>1145</v>
      </c>
      <c r="B40" s="113"/>
    </row>
  </sheetData>
  <mergeCells count="4">
    <mergeCell ref="A4:O4"/>
    <mergeCell ref="L14:N14"/>
    <mergeCell ref="A20:O20"/>
    <mergeCell ref="E28:G28"/>
  </mergeCells>
  <phoneticPr fontId="3"/>
  <pageMargins left="0.78740157480314965" right="0.31496062992125984"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8" tint="0.59999389629810485"/>
  </sheetPr>
  <dimension ref="A1:P50"/>
  <sheetViews>
    <sheetView showZeros="0" view="pageBreakPreview" topLeftCell="A20" zoomScaleNormal="100" zoomScaleSheetLayoutView="100" workbookViewId="0">
      <selection activeCell="F23" sqref="F23:O23"/>
    </sheetView>
  </sheetViews>
  <sheetFormatPr defaultColWidth="5.6328125" defaultRowHeight="14"/>
  <cols>
    <col min="1" max="16384" width="5.6328125" style="192"/>
  </cols>
  <sheetData>
    <row r="1" spans="1:16">
      <c r="P1" s="193" t="s">
        <v>589</v>
      </c>
    </row>
    <row r="2" spans="1:16">
      <c r="P2" s="193"/>
    </row>
    <row r="4" spans="1:16" ht="28">
      <c r="A4" s="539" t="s">
        <v>687</v>
      </c>
      <c r="B4" s="539"/>
      <c r="C4" s="539"/>
      <c r="D4" s="539"/>
      <c r="E4" s="539"/>
      <c r="F4" s="539"/>
      <c r="G4" s="539"/>
      <c r="H4" s="539"/>
      <c r="I4" s="539"/>
      <c r="J4" s="539"/>
      <c r="K4" s="539"/>
      <c r="L4" s="539"/>
      <c r="M4" s="539"/>
      <c r="N4" s="539"/>
      <c r="O4" s="539"/>
      <c r="P4" s="539"/>
    </row>
    <row r="7" spans="1:16">
      <c r="A7" s="192" t="s">
        <v>688</v>
      </c>
      <c r="M7" s="217"/>
      <c r="N7" s="217"/>
      <c r="O7" s="217"/>
    </row>
    <row r="8" spans="1:16">
      <c r="M8" s="217"/>
      <c r="N8" s="217"/>
      <c r="O8" s="217"/>
    </row>
    <row r="9" spans="1:16">
      <c r="M9" s="217"/>
      <c r="N9" s="217"/>
      <c r="O9" s="217"/>
    </row>
    <row r="10" spans="1:16">
      <c r="B10" s="633" t="s">
        <v>989</v>
      </c>
      <c r="C10" s="633"/>
      <c r="D10" s="633"/>
      <c r="E10" s="633"/>
      <c r="F10" s="633"/>
    </row>
    <row r="11" spans="1:16">
      <c r="B11" s="217"/>
      <c r="C11" s="217"/>
      <c r="D11" s="217"/>
    </row>
    <row r="13" spans="1:16" s="90" customFormat="1">
      <c r="J13" s="204" t="str">
        <f>入力シート!C1</f>
        <v>令和8年2月8日執行衆議院小選挙区選出議員選挙</v>
      </c>
      <c r="K13" s="184" t="str">
        <f>入力シート!C2</f>
        <v>青森県第１区</v>
      </c>
      <c r="L13" s="100"/>
    </row>
    <row r="15" spans="1:16">
      <c r="I15" s="193" t="s">
        <v>413</v>
      </c>
      <c r="K15" s="204">
        <f>入力シート!C18</f>
        <v>0</v>
      </c>
      <c r="L15" s="184"/>
      <c r="M15" s="184">
        <f>入力シート!C20</f>
        <v>0</v>
      </c>
    </row>
    <row r="16" spans="1:16">
      <c r="I16" s="193"/>
      <c r="K16" s="204"/>
      <c r="L16" s="184"/>
      <c r="M16" s="184"/>
    </row>
    <row r="17" spans="1:16" ht="14.25" customHeight="1">
      <c r="G17" s="184"/>
    </row>
    <row r="18" spans="1:16" ht="14.25" customHeight="1">
      <c r="A18" s="477" t="s">
        <v>454</v>
      </c>
      <c r="B18" s="477"/>
      <c r="C18" s="477"/>
      <c r="D18" s="477"/>
      <c r="E18" s="477"/>
      <c r="F18" s="477"/>
      <c r="G18" s="477"/>
      <c r="H18" s="477"/>
      <c r="I18" s="477"/>
      <c r="J18" s="477"/>
      <c r="K18" s="477"/>
      <c r="L18" s="477"/>
      <c r="M18" s="477"/>
      <c r="N18" s="477"/>
      <c r="O18" s="477"/>
      <c r="P18" s="477"/>
    </row>
    <row r="19" spans="1:16" ht="14.25" customHeight="1">
      <c r="A19" s="194"/>
      <c r="B19" s="194"/>
      <c r="C19" s="194"/>
      <c r="D19" s="194"/>
      <c r="E19" s="194"/>
      <c r="F19" s="194"/>
      <c r="G19" s="194"/>
      <c r="H19" s="194"/>
      <c r="I19" s="194"/>
      <c r="J19" s="194"/>
      <c r="K19" s="194"/>
      <c r="L19" s="194"/>
      <c r="M19" s="194"/>
      <c r="N19" s="194"/>
      <c r="O19" s="194"/>
    </row>
    <row r="20" spans="1:16" ht="28.5" customHeight="1">
      <c r="A20" s="921" t="s">
        <v>669</v>
      </c>
      <c r="B20" s="922"/>
      <c r="C20" s="922"/>
      <c r="D20" s="922"/>
      <c r="E20" s="923"/>
      <c r="F20" s="903"/>
      <c r="G20" s="904"/>
      <c r="H20" s="904"/>
      <c r="I20" s="904"/>
      <c r="J20" s="904"/>
      <c r="K20" s="904"/>
      <c r="L20" s="904"/>
      <c r="M20" s="904"/>
      <c r="N20" s="904"/>
      <c r="O20" s="904"/>
      <c r="P20" s="209"/>
    </row>
    <row r="21" spans="1:16" ht="28.5" customHeight="1">
      <c r="A21" s="930" t="s">
        <v>670</v>
      </c>
      <c r="B21" s="931"/>
      <c r="C21" s="931"/>
      <c r="D21" s="931"/>
      <c r="E21" s="932"/>
      <c r="F21" s="906"/>
      <c r="G21" s="907"/>
      <c r="H21" s="907"/>
      <c r="I21" s="907"/>
      <c r="J21" s="907"/>
      <c r="K21" s="907"/>
      <c r="L21" s="907"/>
      <c r="M21" s="907"/>
      <c r="N21" s="907"/>
      <c r="O21" s="907"/>
      <c r="P21" s="206"/>
    </row>
    <row r="22" spans="1:16" ht="28.5" customHeight="1">
      <c r="A22" s="933" t="s">
        <v>1016</v>
      </c>
      <c r="B22" s="934"/>
      <c r="C22" s="934"/>
      <c r="D22" s="934"/>
      <c r="E22" s="935"/>
      <c r="F22" s="909"/>
      <c r="G22" s="910"/>
      <c r="H22" s="910"/>
      <c r="I22" s="910"/>
      <c r="J22" s="910"/>
      <c r="K22" s="910"/>
      <c r="L22" s="910"/>
      <c r="M22" s="910"/>
      <c r="N22" s="910"/>
      <c r="O22" s="910"/>
      <c r="P22" s="212"/>
    </row>
    <row r="23" spans="1:16" ht="28.5" customHeight="1">
      <c r="A23" s="929" t="s">
        <v>659</v>
      </c>
      <c r="B23" s="578"/>
      <c r="C23" s="578"/>
      <c r="D23" s="578"/>
      <c r="E23" s="579"/>
      <c r="F23" s="938"/>
      <c r="G23" s="939"/>
      <c r="H23" s="939"/>
      <c r="I23" s="939"/>
      <c r="J23" s="939"/>
      <c r="K23" s="939"/>
      <c r="L23" s="939"/>
      <c r="M23" s="939"/>
      <c r="N23" s="939"/>
      <c r="O23" s="939"/>
      <c r="P23" s="159"/>
    </row>
    <row r="24" spans="1:16" ht="28.5" customHeight="1">
      <c r="A24" s="929" t="s">
        <v>81</v>
      </c>
      <c r="B24" s="578"/>
      <c r="C24" s="578"/>
      <c r="D24" s="578"/>
      <c r="E24" s="579"/>
      <c r="F24" s="936"/>
      <c r="G24" s="937"/>
      <c r="H24" s="937"/>
      <c r="I24" s="937"/>
      <c r="J24" s="937"/>
      <c r="K24" s="937"/>
      <c r="L24" s="937"/>
      <c r="M24" s="937"/>
      <c r="N24" s="937"/>
      <c r="O24" s="937"/>
      <c r="P24" s="145" t="s">
        <v>2</v>
      </c>
    </row>
    <row r="25" spans="1:16" ht="28.5" customHeight="1">
      <c r="A25" s="926" t="s">
        <v>534</v>
      </c>
      <c r="B25" s="927"/>
      <c r="C25" s="927"/>
      <c r="D25" s="927"/>
      <c r="E25" s="928"/>
      <c r="F25" s="1014"/>
      <c r="G25" s="1015"/>
      <c r="H25" s="1015"/>
      <c r="I25" s="1015"/>
      <c r="J25" s="1015"/>
      <c r="K25" s="1015"/>
      <c r="L25" s="1015"/>
      <c r="M25" s="1015"/>
      <c r="N25" s="1015"/>
      <c r="O25" s="1015"/>
      <c r="P25" s="159"/>
    </row>
    <row r="26" spans="1:16" ht="21" customHeight="1">
      <c r="A26" s="113"/>
      <c r="B26" s="113"/>
      <c r="C26" s="113"/>
      <c r="D26" s="113"/>
      <c r="E26" s="113"/>
      <c r="F26" s="113"/>
      <c r="G26" s="113"/>
      <c r="H26" s="113"/>
      <c r="I26" s="113"/>
      <c r="J26" s="113"/>
      <c r="K26" s="113"/>
      <c r="L26" s="113"/>
      <c r="M26" s="113"/>
      <c r="N26" s="113"/>
      <c r="O26" s="113"/>
      <c r="P26" s="113"/>
    </row>
    <row r="27" spans="1:16">
      <c r="A27" s="113" t="s">
        <v>1146</v>
      </c>
      <c r="B27" s="113"/>
      <c r="C27" s="113"/>
      <c r="D27" s="113"/>
      <c r="E27" s="113"/>
      <c r="F27" s="113"/>
      <c r="G27" s="113"/>
      <c r="H27" s="113"/>
      <c r="I27" s="113"/>
      <c r="J27" s="113"/>
      <c r="K27" s="113"/>
      <c r="L27" s="113"/>
      <c r="M27" s="113"/>
      <c r="N27" s="113"/>
      <c r="O27" s="113"/>
      <c r="P27" s="113"/>
    </row>
    <row r="28" spans="1:16">
      <c r="A28" s="113" t="s">
        <v>1147</v>
      </c>
      <c r="B28" s="113"/>
      <c r="C28" s="113"/>
      <c r="D28" s="113"/>
      <c r="E28" s="113"/>
      <c r="F28" s="113"/>
      <c r="G28" s="113"/>
      <c r="H28" s="113"/>
      <c r="I28" s="113"/>
      <c r="J28" s="113"/>
      <c r="K28" s="113"/>
      <c r="L28" s="113"/>
      <c r="M28" s="113"/>
      <c r="N28" s="113"/>
      <c r="O28" s="113"/>
      <c r="P28" s="113"/>
    </row>
    <row r="29" spans="1:16">
      <c r="A29" s="113"/>
      <c r="B29" s="113"/>
      <c r="C29" s="113"/>
      <c r="D29" s="113"/>
      <c r="E29" s="113"/>
      <c r="F29" s="113"/>
      <c r="G29" s="113"/>
      <c r="H29" s="113"/>
      <c r="I29" s="113"/>
      <c r="J29" s="113"/>
      <c r="K29" s="113"/>
      <c r="L29" s="113"/>
      <c r="M29" s="113"/>
      <c r="N29" s="113"/>
      <c r="O29" s="113"/>
      <c r="P29" s="113"/>
    </row>
    <row r="30" spans="1:16">
      <c r="A30" s="113" t="s">
        <v>1148</v>
      </c>
      <c r="B30" s="113"/>
      <c r="C30" s="113"/>
      <c r="D30" s="113"/>
      <c r="E30" s="113"/>
      <c r="F30" s="113"/>
      <c r="G30" s="113"/>
      <c r="H30" s="113"/>
      <c r="I30" s="113"/>
      <c r="J30" s="113"/>
      <c r="K30" s="113"/>
      <c r="L30" s="113"/>
      <c r="M30" s="113"/>
      <c r="N30" s="113"/>
      <c r="O30" s="113"/>
      <c r="P30" s="113"/>
    </row>
    <row r="31" spans="1:16">
      <c r="A31" s="113" t="s">
        <v>15</v>
      </c>
      <c r="B31" s="113"/>
      <c r="C31" s="113"/>
      <c r="D31" s="113"/>
      <c r="E31" s="113"/>
      <c r="F31" s="113"/>
      <c r="G31" s="113"/>
      <c r="H31" s="113"/>
      <c r="I31" s="113"/>
      <c r="J31" s="113"/>
      <c r="K31" s="113"/>
      <c r="L31" s="113"/>
      <c r="M31" s="113"/>
      <c r="N31" s="113"/>
      <c r="O31" s="113"/>
      <c r="P31" s="113"/>
    </row>
    <row r="32" spans="1:16">
      <c r="A32" s="113"/>
      <c r="B32" s="113"/>
      <c r="C32" s="113"/>
      <c r="D32" s="113"/>
      <c r="E32" s="113"/>
      <c r="F32" s="113"/>
      <c r="G32" s="113"/>
      <c r="H32" s="113"/>
      <c r="I32" s="113"/>
      <c r="J32" s="113"/>
      <c r="K32" s="113"/>
      <c r="L32" s="113"/>
      <c r="M32" s="113"/>
      <c r="N32" s="113"/>
      <c r="O32" s="113"/>
      <c r="P32" s="113"/>
    </row>
    <row r="33" spans="1:16">
      <c r="A33" s="113" t="s">
        <v>1149</v>
      </c>
      <c r="B33" s="113"/>
      <c r="C33" s="113"/>
      <c r="D33" s="113"/>
      <c r="E33" s="113"/>
      <c r="F33" s="113"/>
      <c r="G33" s="113"/>
      <c r="H33" s="113"/>
      <c r="I33" s="113"/>
      <c r="J33" s="113"/>
      <c r="K33" s="113"/>
      <c r="L33" s="113"/>
      <c r="M33" s="113"/>
      <c r="N33" s="113"/>
      <c r="O33" s="113"/>
      <c r="P33" s="113"/>
    </row>
    <row r="34" spans="1:16">
      <c r="A34" s="113" t="s">
        <v>611</v>
      </c>
      <c r="B34" s="113"/>
      <c r="C34" s="113"/>
      <c r="D34" s="113"/>
      <c r="E34" s="113"/>
      <c r="F34" s="113"/>
      <c r="G34" s="113"/>
      <c r="H34" s="113"/>
      <c r="I34" s="113"/>
      <c r="J34" s="113"/>
      <c r="K34" s="113"/>
      <c r="L34" s="113"/>
      <c r="M34" s="113"/>
      <c r="N34" s="113"/>
      <c r="O34" s="113"/>
      <c r="P34" s="113"/>
    </row>
    <row r="35" spans="1:16">
      <c r="A35" s="113"/>
      <c r="B35" s="113"/>
      <c r="C35" s="113"/>
      <c r="D35" s="113"/>
      <c r="E35" s="113"/>
      <c r="F35" s="113"/>
      <c r="G35" s="113"/>
      <c r="H35" s="113"/>
      <c r="I35" s="113"/>
      <c r="J35" s="113"/>
      <c r="K35" s="113"/>
      <c r="L35" s="113"/>
      <c r="M35" s="113"/>
      <c r="N35" s="113"/>
      <c r="O35" s="113"/>
      <c r="P35" s="113"/>
    </row>
    <row r="36" spans="1:16">
      <c r="A36" s="113" t="s">
        <v>1150</v>
      </c>
      <c r="B36" s="113"/>
      <c r="C36" s="113"/>
      <c r="D36" s="113"/>
      <c r="E36" s="113"/>
      <c r="F36" s="113"/>
      <c r="G36" s="113"/>
      <c r="H36" s="113"/>
      <c r="I36" s="113"/>
      <c r="J36" s="113"/>
      <c r="K36" s="113"/>
      <c r="L36" s="113"/>
      <c r="M36" s="113"/>
      <c r="N36" s="113"/>
      <c r="O36" s="113"/>
      <c r="P36" s="113"/>
    </row>
    <row r="37" spans="1:16">
      <c r="A37" s="113" t="s">
        <v>1104</v>
      </c>
      <c r="B37" s="113"/>
      <c r="C37" s="113"/>
      <c r="D37" s="113"/>
      <c r="E37" s="113"/>
      <c r="F37" s="113"/>
      <c r="G37" s="113"/>
      <c r="H37" s="113"/>
      <c r="I37" s="113"/>
      <c r="J37" s="113"/>
      <c r="K37" s="113"/>
      <c r="L37" s="113"/>
      <c r="M37" s="113"/>
      <c r="N37" s="113"/>
      <c r="O37" s="113"/>
      <c r="P37" s="113"/>
    </row>
    <row r="38" spans="1:16" ht="9" customHeight="1">
      <c r="A38" s="113"/>
      <c r="B38" s="113"/>
      <c r="C38" s="113"/>
      <c r="D38" s="113"/>
      <c r="E38" s="113"/>
      <c r="F38" s="113"/>
      <c r="G38" s="113"/>
      <c r="H38" s="113"/>
      <c r="I38" s="113"/>
      <c r="J38" s="113"/>
      <c r="K38" s="113"/>
      <c r="L38" s="113"/>
      <c r="M38" s="113"/>
      <c r="N38" s="113"/>
      <c r="O38" s="113"/>
      <c r="P38" s="113"/>
    </row>
    <row r="39" spans="1:16">
      <c r="A39" s="113" t="s">
        <v>689</v>
      </c>
      <c r="B39" s="113"/>
      <c r="C39" s="113"/>
      <c r="D39" s="113"/>
      <c r="E39" s="113"/>
      <c r="F39" s="113"/>
      <c r="G39" s="113"/>
      <c r="H39" s="113"/>
      <c r="I39" s="113"/>
      <c r="J39" s="113"/>
      <c r="K39" s="113"/>
      <c r="L39" s="113"/>
      <c r="M39" s="113"/>
      <c r="N39" s="113"/>
      <c r="O39" s="113"/>
      <c r="P39" s="113"/>
    </row>
    <row r="40" spans="1:16">
      <c r="A40" s="113" t="s">
        <v>83</v>
      </c>
      <c r="B40" s="113"/>
      <c r="C40" s="113"/>
      <c r="D40" s="113"/>
      <c r="E40" s="113"/>
      <c r="F40" s="113"/>
      <c r="G40" s="113"/>
      <c r="H40" s="113"/>
      <c r="I40" s="113"/>
      <c r="J40" s="113"/>
      <c r="K40" s="113"/>
      <c r="L40" s="113"/>
      <c r="M40" s="113"/>
      <c r="N40" s="113"/>
      <c r="O40" s="113"/>
      <c r="P40" s="113"/>
    </row>
    <row r="41" spans="1:16">
      <c r="A41" s="113"/>
      <c r="B41" s="113"/>
      <c r="C41" s="113" t="s">
        <v>1260</v>
      </c>
      <c r="D41" s="113"/>
      <c r="E41" s="113"/>
      <c r="F41" s="113"/>
      <c r="G41" s="113"/>
      <c r="H41" s="113"/>
      <c r="I41" s="113"/>
      <c r="J41" s="113"/>
      <c r="K41" s="113"/>
      <c r="L41" s="113"/>
      <c r="M41" s="113"/>
      <c r="N41" s="113"/>
      <c r="O41" s="113"/>
      <c r="P41" s="113"/>
    </row>
    <row r="47" spans="1:16">
      <c r="J47" s="218"/>
    </row>
    <row r="50" spans="3:3">
      <c r="C50" s="184"/>
    </row>
  </sheetData>
  <mergeCells count="13">
    <mergeCell ref="A23:E23"/>
    <mergeCell ref="F23:O23"/>
    <mergeCell ref="A24:E24"/>
    <mergeCell ref="F24:O24"/>
    <mergeCell ref="A25:E25"/>
    <mergeCell ref="F25:O25"/>
    <mergeCell ref="A4:P4"/>
    <mergeCell ref="A18:P18"/>
    <mergeCell ref="A20:E20"/>
    <mergeCell ref="F20:O22"/>
    <mergeCell ref="A21:E21"/>
    <mergeCell ref="A22:E22"/>
    <mergeCell ref="B10:F10"/>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FF00"/>
  </sheetPr>
  <dimension ref="A1:T51"/>
  <sheetViews>
    <sheetView showZeros="0" view="pageBreakPreview" topLeftCell="A18" zoomScaleNormal="100" zoomScaleSheetLayoutView="100" workbookViewId="0">
      <selection activeCell="J41" sqref="J41"/>
    </sheetView>
  </sheetViews>
  <sheetFormatPr defaultColWidth="5.90625" defaultRowHeight="14"/>
  <cols>
    <col min="1" max="1" width="2.6328125" style="90" customWidth="1"/>
    <col min="2" max="2" width="5.90625" style="90" customWidth="1"/>
    <col min="3" max="3" width="3.453125" style="90" customWidth="1"/>
    <col min="4" max="4" width="5.90625" style="90" customWidth="1"/>
    <col min="5" max="5" width="3.453125" style="90" customWidth="1"/>
    <col min="6" max="6" width="5.90625" style="90" customWidth="1"/>
    <col min="7" max="7" width="3.453125" style="90" customWidth="1"/>
    <col min="8" max="8" width="5.90625" style="90" customWidth="1"/>
    <col min="9" max="9" width="3.453125" style="90" customWidth="1"/>
    <col min="10" max="10" width="5.90625" style="90" customWidth="1"/>
    <col min="11" max="11" width="3.453125" style="90" customWidth="1"/>
    <col min="12" max="12" width="5.90625" style="90" customWidth="1"/>
    <col min="13" max="13" width="3.453125" style="90" customWidth="1"/>
    <col min="14" max="14" width="5.90625" style="90" customWidth="1"/>
    <col min="15" max="15" width="3.453125" style="90" customWidth="1"/>
    <col min="16" max="16" width="5.90625" style="90" customWidth="1"/>
    <col min="17" max="17" width="3.453125" style="90" customWidth="1"/>
    <col min="18" max="18" width="5.90625" style="90"/>
    <col min="19" max="19" width="3.453125" style="90" customWidth="1"/>
    <col min="20" max="20" width="3.26953125" style="90" bestFit="1" customWidth="1"/>
    <col min="21" max="21" width="3.453125" style="90" customWidth="1"/>
    <col min="22" max="22" width="5.90625" style="90"/>
    <col min="23" max="23" width="3.453125" style="90" customWidth="1"/>
    <col min="24" max="24" width="5.90625" style="90"/>
    <col min="25" max="25" width="3.453125" style="90" customWidth="1"/>
    <col min="26" max="26" width="5.90625" style="90"/>
    <col min="27" max="27" width="3.453125" style="90" customWidth="1"/>
    <col min="28" max="16384" width="5.90625" style="90"/>
  </cols>
  <sheetData>
    <row r="1" spans="1:20">
      <c r="T1" s="193" t="s">
        <v>592</v>
      </c>
    </row>
    <row r="2" spans="1:20" ht="28">
      <c r="A2" s="539" t="s">
        <v>16</v>
      </c>
      <c r="B2" s="539"/>
      <c r="C2" s="539"/>
      <c r="D2" s="539"/>
      <c r="E2" s="539"/>
      <c r="F2" s="539"/>
      <c r="G2" s="539"/>
      <c r="H2" s="539"/>
      <c r="I2" s="539"/>
      <c r="J2" s="539"/>
      <c r="K2" s="539"/>
      <c r="L2" s="539"/>
      <c r="M2" s="539"/>
      <c r="N2" s="539"/>
      <c r="O2" s="539"/>
      <c r="P2" s="539"/>
      <c r="Q2" s="539"/>
      <c r="R2" s="539"/>
      <c r="S2" s="539"/>
      <c r="T2" s="539"/>
    </row>
    <row r="3" spans="1:20" ht="21" customHeight="1">
      <c r="A3" s="477" t="s">
        <v>690</v>
      </c>
      <c r="B3" s="477"/>
      <c r="C3" s="477"/>
      <c r="D3" s="477"/>
      <c r="E3" s="477"/>
      <c r="F3" s="477"/>
      <c r="G3" s="477"/>
      <c r="H3" s="477"/>
      <c r="I3" s="477"/>
      <c r="J3" s="477"/>
      <c r="K3" s="477"/>
      <c r="L3" s="477"/>
      <c r="M3" s="477"/>
      <c r="N3" s="477"/>
      <c r="O3" s="477"/>
      <c r="P3" s="477"/>
      <c r="Q3" s="477"/>
      <c r="R3" s="477"/>
      <c r="S3" s="477"/>
      <c r="T3" s="477"/>
    </row>
    <row r="4" spans="1:20" ht="21" customHeight="1">
      <c r="M4" s="261"/>
      <c r="N4" s="971" t="s">
        <v>986</v>
      </c>
      <c r="O4" s="972"/>
      <c r="P4" s="972"/>
      <c r="Q4" s="972"/>
      <c r="R4" s="972"/>
      <c r="S4" s="229"/>
      <c r="T4" s="262"/>
    </row>
    <row r="5" spans="1:20">
      <c r="M5" s="141"/>
      <c r="N5" s="141"/>
      <c r="O5" s="141"/>
    </row>
    <row r="6" spans="1:20">
      <c r="A6" s="90" t="s">
        <v>18</v>
      </c>
      <c r="C6" s="141"/>
      <c r="D6" s="141"/>
      <c r="E6" s="141"/>
    </row>
    <row r="7" spans="1:20">
      <c r="C7" s="141"/>
      <c r="D7" s="141"/>
      <c r="E7" s="141"/>
    </row>
    <row r="8" spans="1:20" ht="21" customHeight="1">
      <c r="C8" s="141"/>
      <c r="D8" s="141"/>
      <c r="E8" s="141"/>
      <c r="F8" s="530" t="s">
        <v>227</v>
      </c>
      <c r="G8" s="530"/>
      <c r="H8" s="530"/>
      <c r="I8" s="530"/>
      <c r="J8" s="530"/>
      <c r="K8" s="716"/>
      <c r="L8" s="716"/>
      <c r="M8" s="716"/>
      <c r="N8" s="716"/>
      <c r="O8" s="716"/>
      <c r="P8" s="716"/>
      <c r="Q8" s="716"/>
      <c r="R8" s="716"/>
    </row>
    <row r="9" spans="1:20" ht="21" customHeight="1">
      <c r="C9" s="141"/>
      <c r="D9" s="141"/>
      <c r="E9" s="141"/>
      <c r="F9" s="530" t="s">
        <v>228</v>
      </c>
      <c r="G9" s="530"/>
      <c r="H9" s="530"/>
      <c r="I9" s="530"/>
      <c r="J9" s="530"/>
      <c r="K9" s="716"/>
      <c r="L9" s="716"/>
      <c r="M9" s="716"/>
      <c r="N9" s="716"/>
      <c r="O9" s="716"/>
      <c r="P9" s="716"/>
      <c r="Q9" s="716"/>
      <c r="R9" s="716"/>
    </row>
    <row r="10" spans="1:20" ht="21" customHeight="1">
      <c r="C10" s="141"/>
      <c r="D10" s="141"/>
      <c r="E10" s="141"/>
      <c r="F10" s="530" t="s">
        <v>229</v>
      </c>
      <c r="G10" s="530"/>
      <c r="H10" s="530"/>
      <c r="I10" s="530"/>
      <c r="J10" s="530"/>
      <c r="K10" s="716"/>
      <c r="L10" s="716"/>
      <c r="M10" s="716"/>
      <c r="N10" s="716"/>
      <c r="O10" s="716"/>
      <c r="P10" s="716"/>
      <c r="Q10" s="716"/>
      <c r="R10" s="716"/>
      <c r="S10" s="477"/>
      <c r="T10" s="544"/>
    </row>
    <row r="11" spans="1:20" ht="21" customHeight="1">
      <c r="C11" s="141"/>
      <c r="D11" s="141"/>
      <c r="E11" s="141"/>
      <c r="F11" s="530" t="s">
        <v>19</v>
      </c>
      <c r="G11" s="530"/>
      <c r="H11" s="530"/>
      <c r="I11" s="530"/>
      <c r="J11" s="530"/>
      <c r="K11" s="943"/>
      <c r="L11" s="943"/>
      <c r="M11" s="943"/>
      <c r="N11" s="943"/>
      <c r="O11" s="943"/>
      <c r="P11" s="943"/>
      <c r="Q11" s="943"/>
      <c r="R11" s="943"/>
    </row>
    <row r="12" spans="1:20">
      <c r="C12" s="141"/>
      <c r="D12" s="141"/>
      <c r="E12" s="141"/>
    </row>
    <row r="13" spans="1:20">
      <c r="A13" s="192" t="s">
        <v>691</v>
      </c>
      <c r="B13" s="192"/>
      <c r="C13" s="141"/>
      <c r="D13" s="141"/>
      <c r="E13" s="141"/>
    </row>
    <row r="14" spans="1:20">
      <c r="A14" s="192" t="s">
        <v>692</v>
      </c>
      <c r="B14" s="192"/>
      <c r="C14" s="141"/>
      <c r="D14" s="141"/>
      <c r="E14" s="141"/>
    </row>
    <row r="15" spans="1:20">
      <c r="C15" s="141"/>
      <c r="D15" s="141"/>
      <c r="E15" s="141"/>
    </row>
    <row r="16" spans="1:20">
      <c r="A16" s="544" t="s">
        <v>454</v>
      </c>
      <c r="B16" s="544"/>
      <c r="C16" s="544"/>
      <c r="D16" s="544"/>
      <c r="E16" s="544"/>
      <c r="F16" s="544"/>
      <c r="G16" s="544"/>
      <c r="H16" s="544"/>
      <c r="I16" s="544"/>
      <c r="J16" s="544"/>
      <c r="K16" s="544"/>
      <c r="L16" s="544"/>
      <c r="M16" s="544"/>
      <c r="N16" s="544"/>
      <c r="O16" s="544"/>
      <c r="P16" s="544"/>
    </row>
    <row r="17" spans="1:20" ht="9" customHeight="1">
      <c r="C17" s="141"/>
      <c r="D17" s="141"/>
      <c r="E17" s="141"/>
    </row>
    <row r="18" spans="1:20" ht="21" customHeight="1">
      <c r="A18" s="90" t="s">
        <v>20</v>
      </c>
      <c r="C18" s="141"/>
      <c r="D18" s="141"/>
      <c r="E18" s="944">
        <f>R40</f>
        <v>0</v>
      </c>
      <c r="F18" s="944"/>
      <c r="G18" s="944"/>
      <c r="H18" s="944"/>
      <c r="I18" s="944"/>
      <c r="J18" s="104" t="s">
        <v>2</v>
      </c>
    </row>
    <row r="19" spans="1:20" ht="9" customHeight="1">
      <c r="C19" s="141"/>
      <c r="D19" s="141"/>
      <c r="E19" s="141"/>
    </row>
    <row r="20" spans="1:20">
      <c r="A20" s="90" t="s">
        <v>21</v>
      </c>
      <c r="C20" s="141"/>
      <c r="D20" s="141"/>
      <c r="E20" s="141"/>
    </row>
    <row r="21" spans="1:20">
      <c r="A21" s="192" t="s">
        <v>614</v>
      </c>
      <c r="B21" s="192"/>
      <c r="C21" s="141"/>
      <c r="D21" s="141"/>
      <c r="E21" s="141"/>
    </row>
    <row r="22" spans="1:20" ht="9" customHeight="1"/>
    <row r="23" spans="1:20">
      <c r="A23" s="150" t="s">
        <v>256</v>
      </c>
      <c r="B23" s="184" t="str">
        <f>入力シート!C1</f>
        <v>令和8年2月8日執行衆議院小選挙区選出議員選挙</v>
      </c>
      <c r="M23" s="184" t="str">
        <f>入力シート!C2</f>
        <v>青森県第１区</v>
      </c>
    </row>
    <row r="24" spans="1:20" ht="9" customHeight="1"/>
    <row r="25" spans="1:20">
      <c r="A25" s="90" t="s">
        <v>23</v>
      </c>
      <c r="F25" s="945">
        <f>入力シート!C18</f>
        <v>0</v>
      </c>
      <c r="G25" s="945"/>
      <c r="H25" s="945"/>
      <c r="J25" s="647">
        <f>入力シート!C20</f>
        <v>0</v>
      </c>
      <c r="K25" s="647"/>
      <c r="L25" s="647"/>
    </row>
    <row r="26" spans="1:20" ht="9" customHeight="1">
      <c r="G26" s="100"/>
    </row>
    <row r="27" spans="1:20">
      <c r="A27" s="90" t="s">
        <v>219</v>
      </c>
      <c r="F27" s="151"/>
      <c r="G27" s="100"/>
      <c r="J27" s="151"/>
    </row>
    <row r="28" spans="1:20" ht="24" customHeight="1">
      <c r="B28" s="555" t="s">
        <v>220</v>
      </c>
      <c r="C28" s="556"/>
      <c r="D28" s="556"/>
      <c r="E28" s="557"/>
      <c r="F28" s="940"/>
      <c r="G28" s="941"/>
      <c r="H28" s="941"/>
      <c r="I28" s="941"/>
      <c r="J28" s="941"/>
      <c r="K28" s="942"/>
      <c r="L28" s="555" t="s">
        <v>224</v>
      </c>
      <c r="M28" s="556"/>
      <c r="N28" s="556"/>
      <c r="O28" s="973"/>
      <c r="P28" s="974"/>
      <c r="Q28" s="974"/>
      <c r="R28" s="974"/>
      <c r="S28" s="974"/>
      <c r="T28" s="975"/>
    </row>
    <row r="29" spans="1:20" ht="24" customHeight="1">
      <c r="B29" s="555" t="s">
        <v>221</v>
      </c>
      <c r="C29" s="556"/>
      <c r="D29" s="556"/>
      <c r="E29" s="557"/>
      <c r="F29" s="946"/>
      <c r="G29" s="947"/>
      <c r="H29" s="947"/>
      <c r="I29" s="947"/>
      <c r="J29" s="947"/>
      <c r="K29" s="948"/>
      <c r="L29" s="555" t="s">
        <v>225</v>
      </c>
      <c r="M29" s="556"/>
      <c r="N29" s="556"/>
      <c r="O29" s="973"/>
      <c r="P29" s="974"/>
      <c r="Q29" s="974"/>
      <c r="R29" s="974"/>
      <c r="S29" s="974"/>
      <c r="T29" s="975"/>
    </row>
    <row r="30" spans="1:20" ht="24" customHeight="1">
      <c r="B30" s="555" t="s">
        <v>222</v>
      </c>
      <c r="C30" s="556"/>
      <c r="D30" s="556"/>
      <c r="E30" s="557"/>
      <c r="F30" s="940"/>
      <c r="G30" s="941"/>
      <c r="H30" s="941"/>
      <c r="I30" s="941"/>
      <c r="J30" s="941"/>
      <c r="K30" s="942"/>
      <c r="L30" s="555" t="s">
        <v>226</v>
      </c>
      <c r="M30" s="556"/>
      <c r="N30" s="556"/>
      <c r="O30" s="973"/>
      <c r="P30" s="974"/>
      <c r="Q30" s="974"/>
      <c r="R30" s="974"/>
      <c r="S30" s="974"/>
      <c r="T30" s="975"/>
    </row>
    <row r="31" spans="1:20" ht="24" customHeight="1">
      <c r="B31" s="968" t="s">
        <v>174</v>
      </c>
      <c r="C31" s="969"/>
      <c r="D31" s="969"/>
      <c r="E31" s="970"/>
      <c r="F31" s="961"/>
      <c r="G31" s="962"/>
      <c r="H31" s="962"/>
      <c r="I31" s="962"/>
      <c r="J31" s="962"/>
      <c r="K31" s="962"/>
      <c r="L31" s="962"/>
      <c r="M31" s="962"/>
      <c r="N31" s="962"/>
      <c r="O31" s="962"/>
      <c r="P31" s="962"/>
      <c r="Q31" s="962"/>
      <c r="R31" s="962"/>
      <c r="S31" s="962"/>
      <c r="T31" s="963"/>
    </row>
    <row r="32" spans="1:20" ht="24" customHeight="1">
      <c r="B32" s="775" t="s">
        <v>223</v>
      </c>
      <c r="C32" s="776"/>
      <c r="D32" s="776"/>
      <c r="E32" s="777"/>
      <c r="F32" s="964"/>
      <c r="G32" s="965"/>
      <c r="H32" s="965"/>
      <c r="I32" s="965"/>
      <c r="J32" s="965"/>
      <c r="K32" s="965"/>
      <c r="L32" s="965"/>
      <c r="M32" s="965"/>
      <c r="N32" s="965"/>
      <c r="O32" s="965"/>
      <c r="P32" s="965"/>
      <c r="Q32" s="965"/>
      <c r="R32" s="965"/>
      <c r="S32" s="965"/>
      <c r="T32" s="966"/>
    </row>
    <row r="33" spans="1:20" ht="9" customHeight="1">
      <c r="F33" s="151"/>
      <c r="G33" s="100"/>
    </row>
    <row r="34" spans="1:20" ht="21" customHeight="1">
      <c r="B34" s="192" t="s">
        <v>615</v>
      </c>
      <c r="F34" s="151"/>
      <c r="G34" s="100"/>
    </row>
    <row r="35" spans="1:20" ht="33" customHeight="1">
      <c r="B35" s="967" t="s">
        <v>81</v>
      </c>
      <c r="C35" s="967"/>
      <c r="D35" s="967"/>
      <c r="E35" s="967"/>
      <c r="F35" s="967"/>
      <c r="G35" s="967"/>
      <c r="H35" s="967" t="s">
        <v>93</v>
      </c>
      <c r="I35" s="967"/>
      <c r="J35" s="967"/>
      <c r="K35" s="967"/>
      <c r="L35" s="967"/>
      <c r="M35" s="967"/>
      <c r="N35" s="967" t="s">
        <v>94</v>
      </c>
      <c r="O35" s="967"/>
      <c r="P35" s="967"/>
      <c r="Q35" s="967"/>
      <c r="R35" s="967"/>
      <c r="S35" s="967"/>
      <c r="T35" s="260" t="s">
        <v>534</v>
      </c>
    </row>
    <row r="36" spans="1:20">
      <c r="B36" s="752" t="s">
        <v>85</v>
      </c>
      <c r="C36" s="753"/>
      <c r="D36" s="752" t="s">
        <v>674</v>
      </c>
      <c r="E36" s="754"/>
      <c r="F36" s="753" t="s">
        <v>87</v>
      </c>
      <c r="G36" s="754"/>
      <c r="H36" s="752" t="s">
        <v>85</v>
      </c>
      <c r="I36" s="753"/>
      <c r="J36" s="752" t="s">
        <v>674</v>
      </c>
      <c r="K36" s="754"/>
      <c r="L36" s="753" t="s">
        <v>87</v>
      </c>
      <c r="M36" s="754"/>
      <c r="N36" s="752" t="s">
        <v>85</v>
      </c>
      <c r="O36" s="753"/>
      <c r="P36" s="752" t="s">
        <v>674</v>
      </c>
      <c r="Q36" s="754"/>
      <c r="R36" s="753" t="s">
        <v>87</v>
      </c>
      <c r="S36" s="754"/>
      <c r="T36" s="688"/>
    </row>
    <row r="37" spans="1:20">
      <c r="B37" s="161" t="s">
        <v>88</v>
      </c>
      <c r="C37" s="162"/>
      <c r="D37" s="161" t="s">
        <v>89</v>
      </c>
      <c r="E37" s="163"/>
      <c r="F37" s="105" t="s">
        <v>90</v>
      </c>
      <c r="G37" s="163"/>
      <c r="H37" s="161" t="s">
        <v>97</v>
      </c>
      <c r="I37" s="162"/>
      <c r="J37" s="161" t="s">
        <v>98</v>
      </c>
      <c r="K37" s="163"/>
      <c r="L37" s="105" t="s">
        <v>99</v>
      </c>
      <c r="M37" s="163"/>
      <c r="N37" s="161" t="s">
        <v>101</v>
      </c>
      <c r="O37" s="162"/>
      <c r="P37" s="161" t="s">
        <v>95</v>
      </c>
      <c r="Q37" s="163"/>
      <c r="R37" s="105" t="s">
        <v>102</v>
      </c>
      <c r="S37" s="163"/>
      <c r="T37" s="689"/>
    </row>
    <row r="38" spans="1:20">
      <c r="B38" s="164"/>
      <c r="C38" s="165"/>
      <c r="D38" s="164"/>
      <c r="E38" s="166"/>
      <c r="F38" s="165" t="s">
        <v>91</v>
      </c>
      <c r="G38" s="167"/>
      <c r="H38" s="164"/>
      <c r="I38" s="165"/>
      <c r="J38" s="164"/>
      <c r="K38" s="166"/>
      <c r="L38" s="165" t="s">
        <v>100</v>
      </c>
      <c r="M38" s="167"/>
      <c r="N38" s="164"/>
      <c r="O38" s="165"/>
      <c r="P38" s="164"/>
      <c r="Q38" s="166"/>
      <c r="R38" s="165" t="s">
        <v>96</v>
      </c>
      <c r="S38" s="167"/>
      <c r="T38" s="689"/>
    </row>
    <row r="39" spans="1:20">
      <c r="B39" s="143"/>
      <c r="C39" s="169" t="s">
        <v>2</v>
      </c>
      <c r="D39" s="168"/>
      <c r="E39" s="168"/>
      <c r="F39" s="170"/>
      <c r="G39" s="169" t="s">
        <v>2</v>
      </c>
      <c r="H39" s="168"/>
      <c r="I39" s="168" t="s">
        <v>2</v>
      </c>
      <c r="J39" s="170"/>
      <c r="K39" s="169"/>
      <c r="L39" s="168"/>
      <c r="M39" s="168" t="s">
        <v>2</v>
      </c>
      <c r="N39" s="170"/>
      <c r="O39" s="169" t="s">
        <v>2</v>
      </c>
      <c r="P39" s="168"/>
      <c r="Q39" s="168"/>
      <c r="R39" s="170"/>
      <c r="S39" s="169" t="s">
        <v>2</v>
      </c>
      <c r="T39" s="689"/>
    </row>
    <row r="40" spans="1:20" ht="21" customHeight="1">
      <c r="B40" s="949"/>
      <c r="C40" s="950"/>
      <c r="D40" s="951"/>
      <c r="E40" s="952"/>
      <c r="F40" s="953">
        <f>B40*D40</f>
        <v>0</v>
      </c>
      <c r="G40" s="954"/>
      <c r="H40" s="1024">
        <v>58114</v>
      </c>
      <c r="I40" s="1025"/>
      <c r="J40" s="957">
        <f>IF(D39&gt;=4,4,D39)</f>
        <v>0</v>
      </c>
      <c r="K40" s="958"/>
      <c r="L40" s="953">
        <f>H40*J40</f>
        <v>0</v>
      </c>
      <c r="M40" s="954"/>
      <c r="N40" s="953">
        <f>IF(B40&gt;H40,(H40),(B40))</f>
        <v>0</v>
      </c>
      <c r="O40" s="954"/>
      <c r="P40" s="959">
        <f>IF(D40&gt;J40,(J40),(D40))</f>
        <v>0</v>
      </c>
      <c r="Q40" s="960"/>
      <c r="R40" s="953">
        <f>N40*P40</f>
        <v>0</v>
      </c>
      <c r="S40" s="954"/>
      <c r="T40" s="690"/>
    </row>
    <row r="41" spans="1:20" ht="14.25" customHeight="1">
      <c r="B41" s="255"/>
      <c r="C41" s="255"/>
      <c r="D41" s="258"/>
      <c r="E41" s="258"/>
      <c r="F41" s="255"/>
      <c r="G41" s="255"/>
      <c r="H41" s="256"/>
      <c r="I41" s="256"/>
      <c r="J41" s="257"/>
      <c r="K41" s="257"/>
      <c r="L41" s="255"/>
      <c r="M41" s="255"/>
      <c r="N41" s="255"/>
      <c r="O41" s="255"/>
      <c r="P41" s="258"/>
      <c r="Q41" s="258"/>
      <c r="R41" s="255"/>
      <c r="S41" s="255"/>
    </row>
    <row r="42" spans="1:20" ht="14.25" customHeight="1">
      <c r="A42" s="113" t="s">
        <v>1165</v>
      </c>
      <c r="B42" s="254"/>
      <c r="C42" s="254"/>
      <c r="D42" s="263"/>
      <c r="E42" s="263"/>
      <c r="F42" s="254"/>
      <c r="G42" s="254"/>
      <c r="H42" s="254"/>
      <c r="I42" s="254"/>
      <c r="J42" s="259"/>
      <c r="K42" s="259"/>
      <c r="L42" s="254"/>
      <c r="M42" s="254"/>
      <c r="N42" s="254"/>
      <c r="O42" s="254"/>
      <c r="P42" s="263"/>
      <c r="Q42" s="263"/>
      <c r="R42" s="254"/>
      <c r="S42" s="254"/>
      <c r="T42" s="192"/>
    </row>
    <row r="43" spans="1:20" ht="14.25" customHeight="1">
      <c r="A43" s="113" t="s">
        <v>1166</v>
      </c>
      <c r="B43" s="113"/>
      <c r="C43" s="113"/>
      <c r="D43" s="113"/>
      <c r="E43" s="113"/>
      <c r="F43" s="113"/>
      <c r="G43" s="113"/>
      <c r="H43" s="113"/>
      <c r="I43" s="113"/>
      <c r="J43" s="113"/>
      <c r="K43" s="113"/>
      <c r="L43" s="113"/>
      <c r="M43" s="113"/>
      <c r="N43" s="113"/>
      <c r="O43" s="113"/>
      <c r="P43" s="113"/>
      <c r="Q43" s="113"/>
      <c r="R43" s="113"/>
      <c r="S43" s="113"/>
      <c r="T43" s="192"/>
    </row>
    <row r="44" spans="1:20" ht="14.25" customHeight="1">
      <c r="A44" s="113" t="s">
        <v>675</v>
      </c>
      <c r="B44" s="113"/>
      <c r="C44" s="113"/>
      <c r="D44" s="113"/>
      <c r="E44" s="113"/>
      <c r="F44" s="113"/>
      <c r="G44" s="264"/>
      <c r="H44" s="113"/>
      <c r="I44" s="113"/>
      <c r="J44" s="113"/>
      <c r="K44" s="113"/>
      <c r="L44" s="113"/>
      <c r="M44" s="113"/>
      <c r="N44" s="113"/>
      <c r="O44" s="113"/>
      <c r="P44" s="113"/>
      <c r="Q44" s="113"/>
      <c r="R44" s="113"/>
      <c r="S44" s="113"/>
      <c r="T44" s="192"/>
    </row>
    <row r="45" spans="1:20" ht="14.25" customHeight="1">
      <c r="A45" s="113" t="s">
        <v>617</v>
      </c>
      <c r="B45" s="113"/>
      <c r="C45" s="162"/>
      <c r="D45" s="162"/>
      <c r="E45" s="162"/>
      <c r="F45" s="162"/>
      <c r="G45" s="162"/>
      <c r="H45" s="162"/>
      <c r="I45" s="162"/>
      <c r="J45" s="162"/>
      <c r="K45" s="162"/>
      <c r="L45" s="162"/>
      <c r="M45" s="162"/>
      <c r="N45" s="162"/>
      <c r="O45" s="162"/>
      <c r="P45" s="162"/>
      <c r="Q45" s="113"/>
      <c r="R45" s="113"/>
      <c r="S45" s="113"/>
      <c r="T45" s="192"/>
    </row>
    <row r="46" spans="1:20">
      <c r="A46" s="113" t="s">
        <v>676</v>
      </c>
      <c r="B46" s="113"/>
      <c r="C46" s="113"/>
      <c r="D46" s="113"/>
      <c r="E46" s="113"/>
      <c r="F46" s="113"/>
      <c r="G46" s="113"/>
      <c r="H46" s="113"/>
      <c r="I46" s="113"/>
      <c r="J46" s="113"/>
      <c r="K46" s="113"/>
      <c r="L46" s="113"/>
      <c r="M46" s="113"/>
      <c r="N46" s="113"/>
      <c r="O46" s="113"/>
      <c r="P46" s="113"/>
      <c r="Q46" s="113"/>
      <c r="R46" s="113"/>
      <c r="S46" s="113"/>
      <c r="T46" s="192"/>
    </row>
    <row r="47" spans="1:20">
      <c r="A47" s="113" t="s">
        <v>619</v>
      </c>
      <c r="B47" s="113"/>
      <c r="C47" s="113"/>
      <c r="D47" s="113"/>
      <c r="E47" s="113"/>
      <c r="F47" s="113"/>
      <c r="G47" s="113"/>
      <c r="H47" s="113"/>
      <c r="I47" s="113"/>
      <c r="J47" s="113"/>
      <c r="K47" s="113"/>
      <c r="L47" s="113"/>
      <c r="M47" s="113"/>
      <c r="N47" s="113"/>
      <c r="O47" s="113"/>
      <c r="P47" s="113"/>
      <c r="Q47" s="113"/>
      <c r="R47" s="113"/>
      <c r="S47" s="113"/>
      <c r="T47" s="192"/>
    </row>
    <row r="48" spans="1:20">
      <c r="A48" s="1022" t="s">
        <v>1153</v>
      </c>
      <c r="B48" s="1023"/>
      <c r="C48" s="1023"/>
      <c r="D48" s="1023"/>
      <c r="E48" s="1023"/>
      <c r="F48" s="1023"/>
      <c r="G48" s="1023"/>
      <c r="H48" s="1023"/>
      <c r="I48" s="1023"/>
      <c r="J48" s="1023"/>
      <c r="K48" s="1023"/>
      <c r="L48" s="1023"/>
      <c r="M48" s="1023"/>
      <c r="N48" s="1023"/>
      <c r="O48" s="1023"/>
      <c r="P48" s="1023"/>
      <c r="Q48" s="1023"/>
      <c r="R48" s="1023"/>
      <c r="S48" s="1023"/>
      <c r="T48" s="1023"/>
    </row>
    <row r="49" spans="1:20">
      <c r="A49" s="1022" t="s">
        <v>1154</v>
      </c>
      <c r="B49" s="1023"/>
      <c r="C49" s="1023"/>
      <c r="D49" s="1023"/>
      <c r="E49" s="1023"/>
      <c r="F49" s="1023"/>
      <c r="G49" s="1023"/>
      <c r="H49" s="1023"/>
      <c r="I49" s="1023"/>
      <c r="J49" s="1023"/>
      <c r="K49" s="1023"/>
      <c r="L49" s="1023"/>
      <c r="M49" s="1023"/>
      <c r="N49" s="1023"/>
      <c r="O49" s="1023"/>
      <c r="P49" s="1023"/>
      <c r="Q49" s="1023"/>
      <c r="R49" s="1023"/>
      <c r="S49" s="1023"/>
      <c r="T49" s="1023"/>
    </row>
    <row r="50" spans="1:20">
      <c r="A50" s="1022" t="s">
        <v>1155</v>
      </c>
      <c r="B50" s="1023"/>
      <c r="C50" s="1023"/>
      <c r="D50" s="1023"/>
      <c r="E50" s="1023"/>
      <c r="F50" s="1023"/>
      <c r="G50" s="1023"/>
      <c r="H50" s="1023"/>
      <c r="I50" s="1023"/>
      <c r="J50" s="1023"/>
      <c r="K50" s="1023"/>
      <c r="L50" s="1023"/>
      <c r="M50" s="1023"/>
      <c r="N50" s="1023"/>
      <c r="O50" s="1023"/>
      <c r="P50" s="1023"/>
      <c r="Q50" s="1023"/>
      <c r="R50" s="1023"/>
      <c r="S50" s="1023"/>
      <c r="T50" s="1023"/>
    </row>
    <row r="51" spans="1:20">
      <c r="A51" s="1022" t="s">
        <v>1156</v>
      </c>
      <c r="B51" s="1023"/>
      <c r="C51" s="1023"/>
      <c r="D51" s="1023"/>
      <c r="E51" s="1023"/>
      <c r="F51" s="1023"/>
      <c r="G51" s="1023"/>
      <c r="H51" s="1023"/>
      <c r="I51" s="1023"/>
      <c r="J51" s="1023"/>
      <c r="K51" s="1023"/>
      <c r="L51" s="1023"/>
      <c r="M51" s="1023"/>
      <c r="N51" s="1023"/>
      <c r="O51" s="1023"/>
      <c r="P51" s="1023"/>
      <c r="Q51" s="1023"/>
      <c r="R51" s="1023"/>
      <c r="S51" s="1023"/>
      <c r="T51" s="1023"/>
    </row>
  </sheetData>
  <mergeCells count="56">
    <mergeCell ref="A50:T50"/>
    <mergeCell ref="A51:T51"/>
    <mergeCell ref="L36:M36"/>
    <mergeCell ref="N36:O36"/>
    <mergeCell ref="P36:Q36"/>
    <mergeCell ref="R36:S36"/>
    <mergeCell ref="T36:T40"/>
    <mergeCell ref="B40:C40"/>
    <mergeCell ref="J40:K40"/>
    <mergeCell ref="L40:M40"/>
    <mergeCell ref="N40:O40"/>
    <mergeCell ref="A48:T48"/>
    <mergeCell ref="A49:T49"/>
    <mergeCell ref="H36:I36"/>
    <mergeCell ref="J36:K36"/>
    <mergeCell ref="O30:T30"/>
    <mergeCell ref="B31:E31"/>
    <mergeCell ref="F31:T31"/>
    <mergeCell ref="P40:Q40"/>
    <mergeCell ref="R40:S40"/>
    <mergeCell ref="B32:E32"/>
    <mergeCell ref="F32:T32"/>
    <mergeCell ref="B35:G35"/>
    <mergeCell ref="H35:M35"/>
    <mergeCell ref="N35:S35"/>
    <mergeCell ref="B36:C36"/>
    <mergeCell ref="D36:E36"/>
    <mergeCell ref="F36:G36"/>
    <mergeCell ref="D40:E40"/>
    <mergeCell ref="F40:G40"/>
    <mergeCell ref="H40:I40"/>
    <mergeCell ref="B30:E30"/>
    <mergeCell ref="F30:K30"/>
    <mergeCell ref="L30:N30"/>
    <mergeCell ref="B28:E28"/>
    <mergeCell ref="F28:K28"/>
    <mergeCell ref="L28:N28"/>
    <mergeCell ref="O28:T28"/>
    <mergeCell ref="B29:E29"/>
    <mergeCell ref="F29:K29"/>
    <mergeCell ref="L29:N29"/>
    <mergeCell ref="O29:T29"/>
    <mergeCell ref="F11:J11"/>
    <mergeCell ref="K11:R11"/>
    <mergeCell ref="A16:P16"/>
    <mergeCell ref="E18:I18"/>
    <mergeCell ref="F25:H25"/>
    <mergeCell ref="J25:L25"/>
    <mergeCell ref="A2:T2"/>
    <mergeCell ref="A3:T3"/>
    <mergeCell ref="F8:J8"/>
    <mergeCell ref="K8:R10"/>
    <mergeCell ref="F9:J9"/>
    <mergeCell ref="S10:T10"/>
    <mergeCell ref="F10:J10"/>
    <mergeCell ref="N4:R4"/>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tint="0.59999389629810485"/>
  </sheetPr>
  <dimension ref="A1:O39"/>
  <sheetViews>
    <sheetView showZeros="0" view="pageBreakPreview" zoomScaleNormal="100" zoomScaleSheetLayoutView="100" workbookViewId="0">
      <selection activeCell="C42" sqref="C42"/>
    </sheetView>
  </sheetViews>
  <sheetFormatPr defaultColWidth="5.90625" defaultRowHeight="14"/>
  <cols>
    <col min="1" max="12" width="5.90625" style="192"/>
    <col min="13" max="13" width="8.7265625" style="192" customWidth="1"/>
    <col min="14" max="14" width="3.36328125" style="192" customWidth="1"/>
    <col min="15" max="16384" width="5.90625" style="192"/>
  </cols>
  <sheetData>
    <row r="1" spans="1:15">
      <c r="O1" s="193" t="s">
        <v>593</v>
      </c>
    </row>
    <row r="3" spans="1:15" ht="28">
      <c r="A3" s="539" t="s">
        <v>697</v>
      </c>
      <c r="B3" s="539"/>
      <c r="C3" s="539"/>
      <c r="D3" s="539"/>
      <c r="E3" s="539"/>
      <c r="F3" s="539"/>
      <c r="G3" s="539"/>
      <c r="H3" s="539"/>
      <c r="I3" s="539"/>
      <c r="J3" s="539"/>
      <c r="K3" s="539"/>
      <c r="L3" s="539"/>
      <c r="M3" s="539"/>
      <c r="N3" s="539"/>
      <c r="O3" s="539"/>
    </row>
    <row r="5" spans="1:15">
      <c r="K5" s="764" t="s">
        <v>986</v>
      </c>
      <c r="L5" s="765"/>
      <c r="M5" s="765"/>
      <c r="N5" s="765"/>
      <c r="O5" s="765"/>
    </row>
    <row r="7" spans="1:15">
      <c r="A7" s="192" t="s">
        <v>469</v>
      </c>
    </row>
    <row r="10" spans="1:15">
      <c r="I10" s="204" t="str">
        <f>入力シート!C1</f>
        <v>令和8年2月8日執行衆議院小選挙区選出議員選挙</v>
      </c>
      <c r="J10" s="184" t="str">
        <f>入力シート!C2</f>
        <v>青森県第１区</v>
      </c>
      <c r="K10" s="184"/>
    </row>
    <row r="12" spans="1:15">
      <c r="H12" s="193" t="s">
        <v>413</v>
      </c>
      <c r="J12" s="204">
        <f>入力シート!C18</f>
        <v>0</v>
      </c>
      <c r="K12" s="184"/>
      <c r="L12" s="184">
        <f>入力シート!C20</f>
        <v>0</v>
      </c>
    </row>
    <row r="13" spans="1:15">
      <c r="H13" s="193"/>
      <c r="J13" s="204"/>
      <c r="K13" s="184"/>
      <c r="L13" s="184"/>
    </row>
    <row r="15" spans="1:15">
      <c r="A15" s="192" t="s">
        <v>696</v>
      </c>
    </row>
    <row r="17" spans="1:15" ht="14.25" customHeight="1">
      <c r="F17" s="184"/>
    </row>
    <row r="18" spans="1:15" ht="14.25" customHeight="1">
      <c r="A18" s="477" t="s">
        <v>454</v>
      </c>
      <c r="B18" s="477"/>
      <c r="C18" s="477"/>
      <c r="D18" s="477"/>
      <c r="E18" s="477"/>
      <c r="F18" s="477"/>
      <c r="G18" s="477"/>
      <c r="H18" s="477"/>
      <c r="I18" s="477"/>
      <c r="J18" s="477"/>
      <c r="K18" s="477"/>
      <c r="L18" s="477"/>
      <c r="M18" s="477"/>
      <c r="N18" s="477"/>
      <c r="O18" s="477"/>
    </row>
    <row r="19" spans="1:15" ht="14.25" customHeight="1">
      <c r="A19" s="194"/>
      <c r="B19" s="194"/>
      <c r="C19" s="194"/>
      <c r="D19" s="194"/>
      <c r="E19" s="194"/>
      <c r="F19" s="194"/>
      <c r="G19" s="194"/>
      <c r="H19" s="194"/>
      <c r="I19" s="194"/>
      <c r="J19" s="194"/>
      <c r="K19" s="194"/>
      <c r="L19" s="194"/>
      <c r="M19" s="194"/>
      <c r="N19" s="194"/>
    </row>
    <row r="20" spans="1:15" ht="14.25" customHeight="1"/>
    <row r="21" spans="1:15" ht="14.25" customHeight="1">
      <c r="G21" s="101"/>
    </row>
    <row r="22" spans="1:15" ht="18" customHeight="1">
      <c r="A22" s="979" t="s">
        <v>547</v>
      </c>
      <c r="B22" s="980"/>
      <c r="C22" s="981"/>
      <c r="D22" s="1001" t="s">
        <v>235</v>
      </c>
      <c r="E22" s="1002"/>
      <c r="F22" s="1002"/>
      <c r="G22" s="1002"/>
      <c r="H22" s="1003"/>
      <c r="I22" s="979" t="s">
        <v>549</v>
      </c>
      <c r="J22" s="980"/>
      <c r="K22" s="980"/>
      <c r="L22" s="980"/>
      <c r="M22" s="980"/>
      <c r="N22" s="981"/>
      <c r="O22" s="976" t="s">
        <v>534</v>
      </c>
    </row>
    <row r="23" spans="1:15" ht="18" customHeight="1">
      <c r="A23" s="999"/>
      <c r="B23" s="477"/>
      <c r="C23" s="1000"/>
      <c r="D23" s="1004"/>
      <c r="E23" s="1005"/>
      <c r="F23" s="1005"/>
      <c r="G23" s="1005"/>
      <c r="H23" s="1006"/>
      <c r="I23" s="982"/>
      <c r="J23" s="983"/>
      <c r="K23" s="983"/>
      <c r="L23" s="983"/>
      <c r="M23" s="983"/>
      <c r="N23" s="984"/>
      <c r="O23" s="977"/>
    </row>
    <row r="24" spans="1:15" ht="18" customHeight="1">
      <c r="A24" s="999"/>
      <c r="B24" s="477"/>
      <c r="C24" s="1000"/>
      <c r="D24" s="1004"/>
      <c r="E24" s="1005"/>
      <c r="F24" s="1005"/>
      <c r="G24" s="1005"/>
      <c r="H24" s="1006"/>
      <c r="I24" s="979" t="s">
        <v>907</v>
      </c>
      <c r="J24" s="980"/>
      <c r="K24" s="981"/>
      <c r="L24" s="979" t="s">
        <v>67</v>
      </c>
      <c r="M24" s="980"/>
      <c r="N24" s="981"/>
      <c r="O24" s="977"/>
    </row>
    <row r="25" spans="1:15" ht="18" customHeight="1">
      <c r="A25" s="982"/>
      <c r="B25" s="983"/>
      <c r="C25" s="984"/>
      <c r="D25" s="1004"/>
      <c r="E25" s="1005"/>
      <c r="F25" s="1005"/>
      <c r="G25" s="1005"/>
      <c r="H25" s="1006"/>
      <c r="I25" s="982"/>
      <c r="J25" s="983"/>
      <c r="K25" s="984"/>
      <c r="L25" s="982"/>
      <c r="M25" s="983"/>
      <c r="N25" s="984"/>
      <c r="O25" s="978"/>
    </row>
    <row r="26" spans="1:15" ht="22.5" customHeight="1">
      <c r="A26" s="205"/>
      <c r="C26" s="206"/>
      <c r="D26" s="991"/>
      <c r="E26" s="992"/>
      <c r="F26" s="992"/>
      <c r="G26" s="992"/>
      <c r="H26" s="993"/>
      <c r="I26" s="207"/>
      <c r="J26" s="208"/>
      <c r="K26" s="209"/>
      <c r="L26" s="207"/>
      <c r="M26" s="208"/>
      <c r="N26" s="209"/>
      <c r="O26" s="976"/>
    </row>
    <row r="27" spans="1:15" ht="22.5" customHeight="1">
      <c r="A27" s="699" t="s">
        <v>1015</v>
      </c>
      <c r="B27" s="873"/>
      <c r="C27" s="990"/>
      <c r="D27" s="994"/>
      <c r="E27" s="823"/>
      <c r="F27" s="823"/>
      <c r="G27" s="823"/>
      <c r="H27" s="995"/>
      <c r="I27" s="987"/>
      <c r="J27" s="988"/>
      <c r="K27" s="989"/>
      <c r="L27" s="985"/>
      <c r="M27" s="986"/>
      <c r="N27" s="206" t="s">
        <v>2</v>
      </c>
      <c r="O27" s="977"/>
    </row>
    <row r="28" spans="1:15" ht="22.5" customHeight="1">
      <c r="A28" s="210"/>
      <c r="B28" s="211"/>
      <c r="C28" s="212"/>
      <c r="D28" s="996"/>
      <c r="E28" s="997"/>
      <c r="F28" s="997"/>
      <c r="G28" s="997"/>
      <c r="H28" s="998"/>
      <c r="I28" s="210"/>
      <c r="J28" s="211"/>
      <c r="K28" s="212"/>
      <c r="L28" s="210"/>
      <c r="M28" s="211"/>
      <c r="N28" s="212"/>
      <c r="O28" s="978"/>
    </row>
    <row r="30" spans="1:15" ht="14.25" customHeight="1">
      <c r="B30" s="213"/>
      <c r="C30" s="113"/>
      <c r="D30" s="113"/>
    </row>
    <row r="31" spans="1:15">
      <c r="A31" s="113" t="s">
        <v>1107</v>
      </c>
      <c r="B31" s="243"/>
      <c r="C31" s="105"/>
      <c r="D31" s="105"/>
      <c r="E31" s="113"/>
      <c r="F31" s="113"/>
      <c r="G31" s="113"/>
      <c r="H31" s="113"/>
      <c r="I31" s="113"/>
      <c r="J31" s="113"/>
      <c r="K31" s="113"/>
      <c r="L31" s="113"/>
      <c r="M31" s="113"/>
      <c r="N31" s="113"/>
      <c r="O31" s="113"/>
    </row>
    <row r="32" spans="1:15">
      <c r="A32" s="113" t="s">
        <v>1084</v>
      </c>
      <c r="B32" s="243"/>
      <c r="C32" s="105"/>
      <c r="D32" s="105"/>
      <c r="E32" s="113"/>
      <c r="F32" s="113"/>
      <c r="G32" s="113"/>
      <c r="H32" s="113"/>
      <c r="I32" s="113"/>
      <c r="J32" s="113"/>
      <c r="K32" s="113"/>
      <c r="L32" s="113"/>
      <c r="M32" s="113"/>
      <c r="N32" s="113"/>
      <c r="O32" s="113"/>
    </row>
    <row r="33" spans="1:15">
      <c r="A33" s="113" t="s">
        <v>1157</v>
      </c>
      <c r="B33" s="243"/>
      <c r="C33" s="105"/>
      <c r="D33" s="105"/>
      <c r="E33" s="113"/>
      <c r="F33" s="113"/>
      <c r="G33" s="113"/>
      <c r="H33" s="113"/>
      <c r="I33" s="113"/>
      <c r="J33" s="113"/>
      <c r="K33" s="113"/>
      <c r="L33" s="113"/>
      <c r="M33" s="113"/>
      <c r="N33" s="113"/>
      <c r="O33" s="113"/>
    </row>
    <row r="34" spans="1:15">
      <c r="A34" s="113" t="s">
        <v>1158</v>
      </c>
      <c r="B34" s="243"/>
      <c r="C34" s="105"/>
      <c r="D34" s="105"/>
      <c r="E34" s="113"/>
      <c r="F34" s="113"/>
      <c r="G34" s="113"/>
      <c r="H34" s="113"/>
      <c r="I34" s="113"/>
      <c r="J34" s="113"/>
      <c r="K34" s="113"/>
      <c r="L34" s="113"/>
      <c r="M34" s="113"/>
      <c r="N34" s="113"/>
      <c r="O34" s="113"/>
    </row>
    <row r="35" spans="1:15">
      <c r="A35" s="113" t="s">
        <v>1159</v>
      </c>
      <c r="B35" s="243"/>
      <c r="C35" s="105"/>
      <c r="D35" s="105"/>
      <c r="E35" s="113"/>
      <c r="F35" s="113"/>
      <c r="G35" s="113"/>
      <c r="H35" s="264"/>
      <c r="I35" s="113"/>
      <c r="J35" s="113"/>
      <c r="K35" s="113"/>
      <c r="L35" s="113"/>
      <c r="M35" s="113"/>
      <c r="N35" s="113"/>
      <c r="O35" s="113"/>
    </row>
    <row r="36" spans="1:15">
      <c r="B36" s="196"/>
      <c r="C36" s="105"/>
      <c r="D36" s="105"/>
      <c r="H36" s="184"/>
    </row>
    <row r="37" spans="1:15">
      <c r="B37" s="196"/>
      <c r="C37" s="105"/>
      <c r="D37" s="105"/>
    </row>
    <row r="38" spans="1:15">
      <c r="B38" s="196"/>
      <c r="C38" s="105"/>
      <c r="D38" s="105"/>
      <c r="G38" s="184"/>
    </row>
    <row r="39" spans="1:15">
      <c r="B39" s="196"/>
      <c r="C39" s="105"/>
      <c r="D39" s="105"/>
    </row>
  </sheetData>
  <mergeCells count="14">
    <mergeCell ref="A3:O3"/>
    <mergeCell ref="A18:O18"/>
    <mergeCell ref="A22:C25"/>
    <mergeCell ref="D22:H25"/>
    <mergeCell ref="I22:N23"/>
    <mergeCell ref="O22:O25"/>
    <mergeCell ref="I24:K25"/>
    <mergeCell ref="L24:N25"/>
    <mergeCell ref="K5:O5"/>
    <mergeCell ref="D26:H28"/>
    <mergeCell ref="O26:O28"/>
    <mergeCell ref="A27:C27"/>
    <mergeCell ref="I27:K27"/>
    <mergeCell ref="L27:M27"/>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8" tint="0.59999389629810485"/>
  </sheetPr>
  <dimension ref="A1:P45"/>
  <sheetViews>
    <sheetView showZeros="0" view="pageBreakPreview" zoomScaleNormal="100" zoomScaleSheetLayoutView="100" workbookViewId="0">
      <selection activeCell="C42" sqref="C42"/>
    </sheetView>
  </sheetViews>
  <sheetFormatPr defaultColWidth="5.90625" defaultRowHeight="14"/>
  <cols>
    <col min="1" max="8" width="5.90625" style="192"/>
    <col min="9" max="9" width="3.453125" style="192" bestFit="1" customWidth="1"/>
    <col min="10" max="14" width="5.90625" style="192"/>
    <col min="15" max="16" width="4.08984375" style="192" customWidth="1"/>
    <col min="17" max="16384" width="5.90625" style="192"/>
  </cols>
  <sheetData>
    <row r="1" spans="1:16">
      <c r="P1" s="193" t="s">
        <v>594</v>
      </c>
    </row>
    <row r="3" spans="1:16" ht="28">
      <c r="A3" s="539" t="s">
        <v>694</v>
      </c>
      <c r="B3" s="539"/>
      <c r="C3" s="539"/>
      <c r="D3" s="539"/>
      <c r="E3" s="539"/>
      <c r="F3" s="539"/>
      <c r="G3" s="539"/>
      <c r="H3" s="539"/>
      <c r="I3" s="539"/>
      <c r="J3" s="539"/>
      <c r="K3" s="539"/>
      <c r="L3" s="539"/>
      <c r="M3" s="539"/>
      <c r="N3" s="539"/>
      <c r="O3" s="539"/>
      <c r="P3" s="539"/>
    </row>
    <row r="5" spans="1:16">
      <c r="L5" s="873" t="s">
        <v>1005</v>
      </c>
      <c r="M5" s="677"/>
      <c r="N5" s="677"/>
      <c r="O5" s="677"/>
      <c r="P5" s="677"/>
    </row>
    <row r="7" spans="1:16">
      <c r="A7" s="192" t="s">
        <v>469</v>
      </c>
    </row>
    <row r="9" spans="1:16">
      <c r="J9" s="204" t="str">
        <f>入力シート!C1</f>
        <v>令和8年2月8日執行衆議院小選挙区選出議員選挙</v>
      </c>
      <c r="K9" s="184" t="str">
        <f>入力シート!C2</f>
        <v>青森県第１区</v>
      </c>
    </row>
    <row r="11" spans="1:16">
      <c r="H11" s="193" t="s">
        <v>413</v>
      </c>
      <c r="J11" s="204">
        <f>入力シート!C18</f>
        <v>0</v>
      </c>
      <c r="K11" s="184"/>
      <c r="L11" s="184">
        <f>入力シート!C20</f>
        <v>0</v>
      </c>
    </row>
    <row r="13" spans="1:16">
      <c r="A13" s="192" t="s">
        <v>695</v>
      </c>
    </row>
    <row r="14" spans="1:16" ht="14.25" customHeight="1">
      <c r="A14" s="192" t="s">
        <v>682</v>
      </c>
      <c r="F14" s="184"/>
    </row>
    <row r="15" spans="1:16" ht="14.25" customHeight="1">
      <c r="F15" s="184"/>
    </row>
    <row r="16" spans="1:16" ht="14.25" customHeight="1">
      <c r="F16" s="184"/>
    </row>
    <row r="17" spans="1:15" ht="14.25" customHeight="1">
      <c r="A17" s="477" t="s">
        <v>454</v>
      </c>
      <c r="B17" s="477"/>
      <c r="C17" s="477"/>
      <c r="D17" s="477"/>
      <c r="E17" s="477"/>
      <c r="F17" s="477"/>
      <c r="G17" s="477"/>
      <c r="H17" s="477"/>
      <c r="I17" s="477"/>
      <c r="J17" s="477"/>
      <c r="K17" s="477"/>
      <c r="L17" s="477"/>
      <c r="M17" s="477"/>
      <c r="N17" s="477"/>
      <c r="O17" s="477"/>
    </row>
    <row r="18" spans="1:15" ht="14.25" customHeight="1">
      <c r="A18" s="194"/>
      <c r="B18" s="194"/>
      <c r="C18" s="194"/>
      <c r="D18" s="194"/>
      <c r="E18" s="194"/>
      <c r="F18" s="194"/>
      <c r="G18" s="194"/>
      <c r="H18" s="194"/>
      <c r="I18" s="194"/>
      <c r="J18" s="194"/>
      <c r="K18" s="194"/>
      <c r="L18" s="194"/>
      <c r="M18" s="194"/>
      <c r="N18" s="194"/>
      <c r="O18" s="194"/>
    </row>
    <row r="19" spans="1:15" ht="14.25" customHeight="1">
      <c r="A19" s="195" t="s">
        <v>38</v>
      </c>
      <c r="B19" s="194"/>
      <c r="C19" s="194"/>
      <c r="D19" s="873" t="s">
        <v>989</v>
      </c>
      <c r="E19" s="677"/>
      <c r="F19" s="677"/>
      <c r="G19" s="677"/>
      <c r="H19" s="194"/>
      <c r="I19" s="194"/>
      <c r="J19" s="194"/>
      <c r="K19" s="194"/>
      <c r="L19" s="194"/>
      <c r="M19" s="194"/>
      <c r="N19" s="194"/>
      <c r="O19" s="194"/>
    </row>
    <row r="20" spans="1:15" ht="14.25" customHeight="1">
      <c r="A20" s="194"/>
      <c r="B20" s="194"/>
      <c r="C20" s="194"/>
      <c r="D20" s="194"/>
      <c r="E20" s="194"/>
      <c r="F20" s="194"/>
      <c r="G20" s="194"/>
      <c r="H20" s="194"/>
      <c r="I20" s="194"/>
      <c r="J20" s="194"/>
      <c r="K20" s="194"/>
      <c r="L20" s="194"/>
      <c r="M20" s="194"/>
      <c r="N20" s="194"/>
    </row>
    <row r="21" spans="1:15" ht="14.25" customHeight="1">
      <c r="A21" s="192" t="s">
        <v>39</v>
      </c>
    </row>
    <row r="22" spans="1:15" ht="14.25" customHeight="1">
      <c r="B22" s="823"/>
      <c r="C22" s="823"/>
      <c r="D22" s="823"/>
      <c r="E22" s="823"/>
      <c r="F22" s="823"/>
      <c r="G22" s="823"/>
      <c r="H22" s="823"/>
      <c r="I22" s="823"/>
      <c r="J22" s="823"/>
      <c r="K22" s="823"/>
      <c r="L22" s="823"/>
      <c r="M22" s="823"/>
      <c r="N22" s="823"/>
    </row>
    <row r="23" spans="1:15" ht="14.25" customHeight="1">
      <c r="B23" s="823"/>
      <c r="C23" s="823"/>
      <c r="D23" s="823"/>
      <c r="E23" s="823"/>
      <c r="F23" s="823"/>
      <c r="G23" s="823"/>
      <c r="H23" s="823"/>
      <c r="I23" s="823"/>
      <c r="J23" s="823"/>
      <c r="K23" s="823"/>
      <c r="L23" s="823"/>
      <c r="M23" s="823"/>
      <c r="N23" s="823"/>
    </row>
    <row r="24" spans="1:15" ht="14.25" customHeight="1">
      <c r="B24" s="823"/>
      <c r="C24" s="823"/>
      <c r="D24" s="823"/>
      <c r="E24" s="823"/>
      <c r="F24" s="823"/>
      <c r="G24" s="823"/>
      <c r="H24" s="823"/>
      <c r="I24" s="823"/>
      <c r="J24" s="823"/>
      <c r="K24" s="823"/>
      <c r="L24" s="823"/>
      <c r="M24" s="823"/>
      <c r="N24" s="823"/>
    </row>
    <row r="25" spans="1:15" ht="14.25" customHeight="1"/>
    <row r="26" spans="1:15" ht="14.25" customHeight="1">
      <c r="A26" s="192" t="s">
        <v>658</v>
      </c>
      <c r="E26" s="919" t="s">
        <v>238</v>
      </c>
      <c r="F26" s="919"/>
      <c r="G26" s="919"/>
      <c r="H26" s="919"/>
    </row>
    <row r="27" spans="1:15" ht="14.25" customHeight="1">
      <c r="G27" s="101"/>
    </row>
    <row r="28" spans="1:15" ht="24" customHeight="1">
      <c r="A28" s="1007" t="s">
        <v>45</v>
      </c>
      <c r="B28" s="1008"/>
      <c r="C28" s="1008"/>
      <c r="D28" s="1008"/>
      <c r="E28" s="1009"/>
      <c r="F28" s="1007" t="s">
        <v>659</v>
      </c>
      <c r="G28" s="1008"/>
      <c r="H28" s="1008"/>
      <c r="I28" s="1009"/>
      <c r="J28" s="1007" t="s">
        <v>660</v>
      </c>
      <c r="K28" s="1008"/>
      <c r="L28" s="1008"/>
      <c r="M28" s="1008"/>
      <c r="N28" s="1008"/>
      <c r="O28" s="1009"/>
    </row>
    <row r="29" spans="1:15" ht="24" customHeight="1">
      <c r="A29" s="600" t="s">
        <v>661</v>
      </c>
      <c r="B29" s="815"/>
      <c r="C29" s="815"/>
      <c r="D29" s="815"/>
      <c r="E29" s="816"/>
      <c r="F29" s="1012"/>
      <c r="G29" s="1013"/>
      <c r="H29" s="1013"/>
      <c r="I29" s="215"/>
      <c r="J29" s="1012"/>
      <c r="K29" s="1013"/>
      <c r="L29" s="1013"/>
      <c r="M29" s="1013"/>
      <c r="N29" s="1013"/>
      <c r="O29" s="216"/>
    </row>
    <row r="30" spans="1:15" ht="24" customHeight="1">
      <c r="A30" s="600" t="s">
        <v>662</v>
      </c>
      <c r="B30" s="578"/>
      <c r="C30" s="578"/>
      <c r="D30" s="578"/>
      <c r="E30" s="579"/>
      <c r="F30" s="1012"/>
      <c r="G30" s="1013"/>
      <c r="H30" s="1013"/>
      <c r="I30" s="215"/>
      <c r="J30" s="1012"/>
      <c r="K30" s="1013"/>
      <c r="L30" s="1013"/>
      <c r="M30" s="1013"/>
      <c r="N30" s="1013"/>
      <c r="O30" s="216"/>
    </row>
    <row r="31" spans="1:15" ht="24" customHeight="1">
      <c r="A31" s="600" t="s">
        <v>663</v>
      </c>
      <c r="B31" s="578"/>
      <c r="C31" s="578"/>
      <c r="D31" s="578"/>
      <c r="E31" s="579"/>
      <c r="F31" s="1012"/>
      <c r="G31" s="1013"/>
      <c r="H31" s="1013"/>
      <c r="I31" s="215"/>
      <c r="J31" s="1012"/>
      <c r="K31" s="1013"/>
      <c r="L31" s="1013"/>
      <c r="M31" s="1013"/>
      <c r="N31" s="1013"/>
      <c r="O31" s="216"/>
    </row>
    <row r="32" spans="1:15" ht="24" customHeight="1">
      <c r="A32" s="1007" t="s">
        <v>46</v>
      </c>
      <c r="B32" s="1008"/>
      <c r="C32" s="1008"/>
      <c r="D32" s="1008"/>
      <c r="E32" s="1009"/>
      <c r="F32" s="1010"/>
      <c r="G32" s="1011"/>
      <c r="H32" s="1011"/>
      <c r="I32" s="215"/>
      <c r="J32" s="1010"/>
      <c r="K32" s="1011"/>
      <c r="L32" s="1011"/>
      <c r="M32" s="1011"/>
      <c r="N32" s="1011"/>
      <c r="O32" s="216"/>
    </row>
    <row r="34" spans="1:16">
      <c r="A34" s="113" t="s">
        <v>1134</v>
      </c>
      <c r="B34" s="113"/>
      <c r="C34" s="113"/>
      <c r="D34" s="113"/>
      <c r="E34" s="113"/>
      <c r="F34" s="113"/>
      <c r="G34" s="113"/>
      <c r="H34" s="113"/>
      <c r="I34" s="113"/>
      <c r="J34" s="113"/>
      <c r="K34" s="113"/>
      <c r="L34" s="113"/>
      <c r="M34" s="113"/>
      <c r="N34" s="113"/>
      <c r="O34" s="113"/>
      <c r="P34" s="113"/>
    </row>
    <row r="35" spans="1:16">
      <c r="A35" s="113" t="s">
        <v>1135</v>
      </c>
      <c r="B35" s="113"/>
      <c r="C35" s="113"/>
      <c r="D35" s="113"/>
      <c r="E35" s="113"/>
      <c r="F35" s="113"/>
      <c r="G35" s="113"/>
      <c r="H35" s="113"/>
      <c r="I35" s="113"/>
      <c r="J35" s="113"/>
      <c r="K35" s="113"/>
      <c r="L35" s="113"/>
      <c r="M35" s="113"/>
      <c r="N35" s="113"/>
      <c r="O35" s="113"/>
      <c r="P35" s="113"/>
    </row>
    <row r="36" spans="1:16">
      <c r="A36" s="113"/>
      <c r="B36" s="113"/>
      <c r="C36" s="113"/>
      <c r="D36" s="113"/>
      <c r="E36" s="113"/>
      <c r="F36" s="113"/>
      <c r="G36" s="113"/>
      <c r="H36" s="113"/>
      <c r="I36" s="113"/>
      <c r="J36" s="113"/>
      <c r="K36" s="113"/>
      <c r="L36" s="113"/>
      <c r="M36" s="113"/>
      <c r="N36" s="113"/>
      <c r="O36" s="113"/>
      <c r="P36" s="113"/>
    </row>
    <row r="37" spans="1:16">
      <c r="A37" s="113" t="s">
        <v>1167</v>
      </c>
      <c r="B37" s="113"/>
      <c r="C37" s="113"/>
      <c r="D37" s="113"/>
      <c r="E37" s="113"/>
      <c r="F37" s="113"/>
      <c r="G37" s="113"/>
      <c r="H37" s="113"/>
      <c r="I37" s="113"/>
      <c r="J37" s="113"/>
      <c r="K37" s="113"/>
      <c r="L37" s="113"/>
      <c r="M37" s="113"/>
      <c r="N37" s="113"/>
      <c r="O37" s="113"/>
      <c r="P37" s="113"/>
    </row>
    <row r="38" spans="1:16">
      <c r="A38" s="113" t="s">
        <v>1161</v>
      </c>
      <c r="B38" s="113"/>
      <c r="C38" s="113"/>
      <c r="D38" s="113"/>
      <c r="E38" s="113"/>
      <c r="F38" s="113"/>
      <c r="G38" s="113"/>
      <c r="H38" s="113"/>
      <c r="I38" s="113"/>
      <c r="J38" s="113"/>
      <c r="K38" s="113"/>
      <c r="L38" s="113"/>
      <c r="M38" s="113"/>
      <c r="N38" s="113"/>
      <c r="O38" s="113"/>
      <c r="P38" s="113"/>
    </row>
    <row r="39" spans="1:16">
      <c r="A39" s="113"/>
      <c r="B39" s="113"/>
      <c r="C39" s="113"/>
      <c r="D39" s="113"/>
      <c r="E39" s="113"/>
      <c r="F39" s="113"/>
      <c r="G39" s="113"/>
      <c r="H39" s="113"/>
      <c r="I39" s="113"/>
      <c r="J39" s="113"/>
      <c r="K39" s="113"/>
      <c r="L39" s="113"/>
      <c r="M39" s="113"/>
      <c r="N39" s="113"/>
      <c r="O39" s="113"/>
      <c r="P39" s="113"/>
    </row>
    <row r="40" spans="1:16">
      <c r="A40" s="113" t="s">
        <v>1138</v>
      </c>
      <c r="B40" s="113"/>
      <c r="C40" s="113"/>
      <c r="D40" s="113"/>
      <c r="E40" s="113"/>
      <c r="F40" s="113"/>
      <c r="G40" s="113"/>
      <c r="H40" s="113"/>
      <c r="I40" s="113"/>
      <c r="J40" s="113"/>
      <c r="K40" s="113"/>
      <c r="L40" s="113"/>
      <c r="M40" s="113"/>
      <c r="N40" s="113"/>
      <c r="O40" s="113"/>
      <c r="P40" s="113"/>
    </row>
    <row r="41" spans="1:16">
      <c r="A41" s="113" t="s">
        <v>1139</v>
      </c>
      <c r="B41" s="113"/>
      <c r="C41" s="113"/>
      <c r="D41" s="113"/>
      <c r="E41" s="113"/>
      <c r="F41" s="113"/>
      <c r="G41" s="113"/>
      <c r="H41" s="113"/>
      <c r="I41" s="113"/>
      <c r="J41" s="113"/>
      <c r="K41" s="113"/>
      <c r="L41" s="113"/>
      <c r="M41" s="113"/>
      <c r="N41" s="113"/>
      <c r="O41" s="113"/>
      <c r="P41" s="113"/>
    </row>
    <row r="42" spans="1:16">
      <c r="A42" s="113"/>
      <c r="B42" s="113"/>
      <c r="C42" s="113"/>
      <c r="D42" s="113"/>
      <c r="E42" s="113"/>
      <c r="F42" s="113"/>
      <c r="G42" s="113"/>
      <c r="H42" s="113"/>
      <c r="I42" s="113"/>
      <c r="J42" s="113"/>
      <c r="K42" s="113"/>
      <c r="L42" s="113"/>
      <c r="M42" s="113"/>
      <c r="N42" s="113"/>
      <c r="O42" s="113"/>
      <c r="P42" s="113"/>
    </row>
    <row r="43" spans="1:16">
      <c r="A43" s="113" t="s">
        <v>1092</v>
      </c>
      <c r="B43" s="113"/>
      <c r="C43" s="113"/>
      <c r="D43" s="113"/>
      <c r="E43" s="113"/>
      <c r="F43" s="113"/>
      <c r="G43" s="113"/>
      <c r="H43" s="113"/>
      <c r="I43" s="113"/>
      <c r="J43" s="113"/>
      <c r="K43" s="113"/>
      <c r="L43" s="113"/>
      <c r="M43" s="113"/>
      <c r="N43" s="113"/>
      <c r="O43" s="113"/>
      <c r="P43" s="113"/>
    </row>
    <row r="44" spans="1:16">
      <c r="A44" s="113"/>
      <c r="B44" s="113" t="s">
        <v>1115</v>
      </c>
      <c r="C44" s="113"/>
      <c r="D44" s="113"/>
      <c r="E44" s="113"/>
      <c r="F44" s="113"/>
      <c r="G44" s="113"/>
      <c r="H44" s="113"/>
      <c r="I44" s="113"/>
      <c r="J44" s="113"/>
      <c r="K44" s="113"/>
      <c r="L44" s="113"/>
      <c r="M44" s="113"/>
      <c r="N44" s="113"/>
      <c r="O44" s="113"/>
      <c r="P44" s="113"/>
    </row>
    <row r="45" spans="1:16">
      <c r="A45" s="113"/>
      <c r="B45" s="113" t="s">
        <v>1116</v>
      </c>
      <c r="C45" s="113"/>
      <c r="D45" s="113"/>
      <c r="E45" s="113"/>
      <c r="F45" s="113"/>
      <c r="G45" s="113"/>
      <c r="H45" s="113"/>
      <c r="I45" s="113"/>
      <c r="J45" s="113"/>
      <c r="K45" s="113"/>
      <c r="L45" s="113"/>
      <c r="M45" s="113"/>
      <c r="N45" s="113"/>
      <c r="O45" s="113"/>
      <c r="P45" s="113"/>
    </row>
  </sheetData>
  <mergeCells count="21">
    <mergeCell ref="A31:E31"/>
    <mergeCell ref="F31:H31"/>
    <mergeCell ref="J31:N31"/>
    <mergeCell ref="A32:E32"/>
    <mergeCell ref="F32:H32"/>
    <mergeCell ref="J32:N32"/>
    <mergeCell ref="A29:E29"/>
    <mergeCell ref="F29:H29"/>
    <mergeCell ref="J29:N29"/>
    <mergeCell ref="A30:E30"/>
    <mergeCell ref="F30:H30"/>
    <mergeCell ref="J30:N30"/>
    <mergeCell ref="A3:P3"/>
    <mergeCell ref="A17:O17"/>
    <mergeCell ref="B22:N24"/>
    <mergeCell ref="E26:H26"/>
    <mergeCell ref="A28:E28"/>
    <mergeCell ref="F28:I28"/>
    <mergeCell ref="J28:O28"/>
    <mergeCell ref="L5:P5"/>
    <mergeCell ref="D19:G19"/>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8" tint="0.59999389629810485"/>
  </sheetPr>
  <dimension ref="A1:O40"/>
  <sheetViews>
    <sheetView showZeros="0" view="pageBreakPreview" topLeftCell="A8" zoomScaleNormal="100" zoomScaleSheetLayoutView="100" workbookViewId="0">
      <selection activeCell="G16" sqref="G16"/>
    </sheetView>
  </sheetViews>
  <sheetFormatPr defaultColWidth="5.90625" defaultRowHeight="14"/>
  <cols>
    <col min="1" max="16384" width="5.90625" style="192"/>
  </cols>
  <sheetData>
    <row r="1" spans="1:15">
      <c r="O1" s="193" t="s">
        <v>595</v>
      </c>
    </row>
    <row r="2" spans="1:15">
      <c r="A2" s="192" t="s">
        <v>268</v>
      </c>
    </row>
    <row r="4" spans="1:15" ht="28">
      <c r="A4" s="539" t="s">
        <v>698</v>
      </c>
      <c r="B4" s="539"/>
      <c r="C4" s="539"/>
      <c r="D4" s="539"/>
      <c r="E4" s="539"/>
      <c r="F4" s="539"/>
      <c r="G4" s="539"/>
      <c r="H4" s="539"/>
      <c r="I4" s="539"/>
      <c r="J4" s="539"/>
      <c r="K4" s="539"/>
      <c r="L4" s="539"/>
      <c r="M4" s="539"/>
      <c r="N4" s="539"/>
      <c r="O4" s="539"/>
    </row>
    <row r="5" spans="1:15" ht="14.25" customHeight="1">
      <c r="A5" s="137"/>
      <c r="B5" s="137"/>
      <c r="C5" s="137"/>
      <c r="D5" s="137"/>
      <c r="E5" s="137"/>
      <c r="F5" s="137"/>
      <c r="G5" s="137"/>
      <c r="H5" s="137"/>
      <c r="I5" s="137"/>
      <c r="J5" s="137"/>
      <c r="K5" s="137"/>
      <c r="L5" s="137"/>
      <c r="M5" s="137"/>
      <c r="N5" s="137"/>
    </row>
    <row r="7" spans="1:15" ht="24" customHeight="1">
      <c r="A7" s="192" t="s">
        <v>699</v>
      </c>
    </row>
    <row r="8" spans="1:15" ht="24" customHeight="1">
      <c r="A8" s="192" t="s">
        <v>700</v>
      </c>
    </row>
    <row r="9" spans="1:15" ht="24" customHeight="1">
      <c r="A9" s="192" t="s">
        <v>686</v>
      </c>
    </row>
    <row r="10" spans="1:15" ht="14.25" customHeight="1"/>
    <row r="12" spans="1:15">
      <c r="A12" s="213" t="s">
        <v>1008</v>
      </c>
    </row>
    <row r="14" spans="1:15">
      <c r="L14" s="444"/>
      <c r="M14" s="444"/>
      <c r="N14" s="444"/>
    </row>
    <row r="16" spans="1:15">
      <c r="G16" s="192" t="s">
        <v>1254</v>
      </c>
      <c r="O16" s="193" t="s">
        <v>389</v>
      </c>
    </row>
    <row r="17" spans="1:15">
      <c r="O17" s="193"/>
    </row>
    <row r="18" spans="1:15">
      <c r="O18" s="193"/>
    </row>
    <row r="19" spans="1:15">
      <c r="O19" s="193"/>
    </row>
    <row r="20" spans="1:15">
      <c r="A20" s="477" t="s">
        <v>454</v>
      </c>
      <c r="B20" s="477"/>
      <c r="C20" s="477"/>
      <c r="D20" s="477"/>
      <c r="E20" s="477"/>
      <c r="F20" s="477"/>
      <c r="G20" s="477"/>
      <c r="H20" s="477"/>
      <c r="I20" s="477"/>
      <c r="J20" s="477"/>
      <c r="K20" s="477"/>
      <c r="L20" s="477"/>
      <c r="M20" s="477"/>
      <c r="N20" s="477"/>
      <c r="O20" s="477"/>
    </row>
    <row r="22" spans="1:15">
      <c r="A22" s="218" t="s">
        <v>903</v>
      </c>
      <c r="B22" s="184" t="str">
        <f>入力シート!C1</f>
        <v>令和8年2月8日執行衆議院小選挙区選出議員選挙</v>
      </c>
      <c r="C22" s="90"/>
      <c r="D22" s="90"/>
      <c r="E22" s="90"/>
      <c r="F22" s="90"/>
      <c r="G22" s="90"/>
      <c r="H22" s="90"/>
      <c r="I22" s="90"/>
      <c r="J22" s="90"/>
      <c r="K22" s="100" t="str">
        <f>入力シート!C2</f>
        <v>青森県第１区</v>
      </c>
      <c r="L22" s="90"/>
      <c r="M22" s="90"/>
      <c r="N22" s="90"/>
      <c r="O22" s="90"/>
    </row>
    <row r="23" spans="1:15">
      <c r="A23" s="218"/>
      <c r="J23" s="203"/>
      <c r="K23" s="203"/>
    </row>
    <row r="25" spans="1:15">
      <c r="A25" s="218" t="s">
        <v>904</v>
      </c>
      <c r="B25" s="90" t="s">
        <v>905</v>
      </c>
      <c r="C25" s="90"/>
      <c r="D25" s="90"/>
      <c r="E25" s="102">
        <f>入力シート!C18</f>
        <v>0</v>
      </c>
      <c r="F25" s="100"/>
      <c r="G25" s="100">
        <f>入力シート!C20</f>
        <v>0</v>
      </c>
      <c r="H25" s="97"/>
      <c r="I25" s="90"/>
      <c r="J25" s="90"/>
      <c r="K25" s="90"/>
      <c r="L25" s="90"/>
      <c r="M25" s="90"/>
      <c r="N25" s="90"/>
      <c r="O25" s="90"/>
    </row>
    <row r="26" spans="1:15">
      <c r="E26" s="204"/>
      <c r="F26" s="184"/>
      <c r="G26" s="184"/>
      <c r="H26" s="193"/>
    </row>
    <row r="28" spans="1:15">
      <c r="A28" s="218" t="s">
        <v>256</v>
      </c>
      <c r="B28" s="192" t="s">
        <v>906</v>
      </c>
      <c r="C28" s="90"/>
      <c r="D28" s="90"/>
      <c r="E28" s="920" t="s">
        <v>242</v>
      </c>
      <c r="F28" s="920"/>
      <c r="G28" s="920"/>
      <c r="H28" s="90"/>
      <c r="I28" s="90"/>
      <c r="J28" s="90"/>
      <c r="K28" s="90"/>
      <c r="L28" s="90"/>
      <c r="M28" s="90"/>
      <c r="N28" s="90"/>
      <c r="O28" s="90"/>
    </row>
    <row r="29" spans="1:15" ht="14.25" customHeight="1">
      <c r="F29" s="184"/>
    </row>
    <row r="30" spans="1:15" ht="14.25" customHeight="1">
      <c r="F30" s="184"/>
    </row>
    <row r="31" spans="1:15" ht="14.25" customHeight="1">
      <c r="F31" s="184"/>
    </row>
    <row r="32" spans="1:15">
      <c r="B32" s="196"/>
      <c r="C32" s="105"/>
      <c r="D32" s="105"/>
      <c r="H32" s="184"/>
    </row>
    <row r="33" spans="1:8">
      <c r="A33" s="113" t="s">
        <v>1168</v>
      </c>
      <c r="B33" s="243"/>
      <c r="C33" s="105"/>
      <c r="D33" s="105"/>
      <c r="H33" s="184"/>
    </row>
    <row r="34" spans="1:8">
      <c r="A34" s="113" t="s">
        <v>1169</v>
      </c>
      <c r="B34" s="243"/>
      <c r="C34" s="105"/>
      <c r="D34" s="105"/>
    </row>
    <row r="35" spans="1:8">
      <c r="A35" s="113"/>
      <c r="B35" s="243"/>
      <c r="C35" s="105"/>
      <c r="D35" s="105"/>
      <c r="G35" s="184"/>
    </row>
    <row r="36" spans="1:8">
      <c r="A36" s="113" t="s">
        <v>1170</v>
      </c>
      <c r="B36" s="243"/>
      <c r="C36" s="105"/>
      <c r="D36" s="105"/>
    </row>
    <row r="37" spans="1:8">
      <c r="A37" s="113" t="s">
        <v>1171</v>
      </c>
      <c r="B37" s="113"/>
    </row>
    <row r="38" spans="1:8">
      <c r="A38" s="113"/>
      <c r="B38" s="113"/>
    </row>
    <row r="39" spans="1:8">
      <c r="A39" s="113" t="s">
        <v>1144</v>
      </c>
      <c r="B39" s="113"/>
    </row>
    <row r="40" spans="1:8">
      <c r="A40" s="113" t="s">
        <v>1145</v>
      </c>
      <c r="B40" s="113"/>
    </row>
  </sheetData>
  <mergeCells count="4">
    <mergeCell ref="A4:O4"/>
    <mergeCell ref="L14:N14"/>
    <mergeCell ref="A20:O20"/>
    <mergeCell ref="E28:G28"/>
  </mergeCells>
  <phoneticPr fontId="3"/>
  <pageMargins left="0.78740157480314965" right="0.31496062992125984"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8" tint="0.59999389629810485"/>
  </sheetPr>
  <dimension ref="A1:P50"/>
  <sheetViews>
    <sheetView showZeros="0" view="pageBreakPreview" topLeftCell="A4" zoomScaleNormal="100" zoomScaleSheetLayoutView="100" workbookViewId="0">
      <selection activeCell="C42" sqref="C42"/>
    </sheetView>
  </sheetViews>
  <sheetFormatPr defaultColWidth="5.6328125" defaultRowHeight="14"/>
  <cols>
    <col min="1" max="16384" width="5.6328125" style="192"/>
  </cols>
  <sheetData>
    <row r="1" spans="1:16">
      <c r="P1" s="193" t="s">
        <v>596</v>
      </c>
    </row>
    <row r="2" spans="1:16">
      <c r="P2" s="193"/>
    </row>
    <row r="4" spans="1:16" ht="28">
      <c r="A4" s="539" t="s">
        <v>701</v>
      </c>
      <c r="B4" s="539"/>
      <c r="C4" s="539"/>
      <c r="D4" s="539"/>
      <c r="E4" s="539"/>
      <c r="F4" s="539"/>
      <c r="G4" s="539"/>
      <c r="H4" s="539"/>
      <c r="I4" s="539"/>
      <c r="J4" s="539"/>
      <c r="K4" s="539"/>
      <c r="L4" s="539"/>
      <c r="M4" s="539"/>
      <c r="N4" s="539"/>
      <c r="O4" s="539"/>
      <c r="P4" s="539"/>
    </row>
    <row r="7" spans="1:16">
      <c r="A7" s="192" t="s">
        <v>702</v>
      </c>
      <c r="M7" s="217"/>
      <c r="N7" s="217"/>
      <c r="O7" s="217"/>
    </row>
    <row r="8" spans="1:16">
      <c r="M8" s="217"/>
      <c r="N8" s="217"/>
      <c r="O8" s="217"/>
    </row>
    <row r="9" spans="1:16">
      <c r="M9" s="217"/>
      <c r="N9" s="217"/>
      <c r="O9" s="217"/>
    </row>
    <row r="10" spans="1:16">
      <c r="B10" s="633" t="s">
        <v>989</v>
      </c>
      <c r="C10" s="633"/>
      <c r="D10" s="633"/>
      <c r="E10" s="633"/>
      <c r="F10" s="633"/>
    </row>
    <row r="11" spans="1:16">
      <c r="B11" s="217"/>
      <c r="C11" s="217"/>
      <c r="D11" s="217"/>
    </row>
    <row r="13" spans="1:16" s="90" customFormat="1">
      <c r="J13" s="204" t="str">
        <f>入力シート!C1</f>
        <v>令和8年2月8日執行衆議院小選挙区選出議員選挙</v>
      </c>
      <c r="K13" s="184" t="str">
        <f>入力シート!C2</f>
        <v>青森県第１区</v>
      </c>
      <c r="L13" s="100"/>
    </row>
    <row r="15" spans="1:16">
      <c r="I15" s="193" t="s">
        <v>413</v>
      </c>
      <c r="K15" s="204">
        <f>入力シート!C18</f>
        <v>0</v>
      </c>
      <c r="L15" s="184"/>
      <c r="M15" s="184">
        <f>入力シート!C20</f>
        <v>0</v>
      </c>
    </row>
    <row r="16" spans="1:16">
      <c r="I16" s="193"/>
      <c r="K16" s="204"/>
      <c r="L16" s="184"/>
      <c r="M16" s="184"/>
    </row>
    <row r="17" spans="1:16" ht="14.25" customHeight="1">
      <c r="G17" s="184"/>
    </row>
    <row r="18" spans="1:16" ht="14.25" customHeight="1">
      <c r="A18" s="477" t="s">
        <v>454</v>
      </c>
      <c r="B18" s="477"/>
      <c r="C18" s="477"/>
      <c r="D18" s="477"/>
      <c r="E18" s="477"/>
      <c r="F18" s="477"/>
      <c r="G18" s="477"/>
      <c r="H18" s="477"/>
      <c r="I18" s="477"/>
      <c r="J18" s="477"/>
      <c r="K18" s="477"/>
      <c r="L18" s="477"/>
      <c r="M18" s="477"/>
      <c r="N18" s="477"/>
      <c r="O18" s="477"/>
      <c r="P18" s="477"/>
    </row>
    <row r="19" spans="1:16" ht="14.25" customHeight="1">
      <c r="A19" s="194"/>
      <c r="B19" s="194"/>
      <c r="C19" s="194"/>
      <c r="D19" s="194"/>
      <c r="E19" s="194"/>
      <c r="F19" s="194"/>
      <c r="G19" s="194"/>
      <c r="H19" s="194"/>
      <c r="I19" s="194"/>
      <c r="J19" s="194"/>
      <c r="K19" s="194"/>
      <c r="L19" s="194"/>
      <c r="M19" s="194"/>
      <c r="N19" s="194"/>
      <c r="O19" s="194"/>
    </row>
    <row r="20" spans="1:16" ht="28.5" customHeight="1">
      <c r="A20" s="921" t="s">
        <v>669</v>
      </c>
      <c r="B20" s="922"/>
      <c r="C20" s="922"/>
      <c r="D20" s="922"/>
      <c r="E20" s="923"/>
      <c r="F20" s="903"/>
      <c r="G20" s="904"/>
      <c r="H20" s="904"/>
      <c r="I20" s="904"/>
      <c r="J20" s="904"/>
      <c r="K20" s="904"/>
      <c r="L20" s="904"/>
      <c r="M20" s="904"/>
      <c r="N20" s="904"/>
      <c r="O20" s="904"/>
      <c r="P20" s="209"/>
    </row>
    <row r="21" spans="1:16" ht="28.5" customHeight="1">
      <c r="A21" s="930" t="s">
        <v>670</v>
      </c>
      <c r="B21" s="931"/>
      <c r="C21" s="931"/>
      <c r="D21" s="931"/>
      <c r="E21" s="932"/>
      <c r="F21" s="906"/>
      <c r="G21" s="907"/>
      <c r="H21" s="907"/>
      <c r="I21" s="907"/>
      <c r="J21" s="907"/>
      <c r="K21" s="907"/>
      <c r="L21" s="907"/>
      <c r="M21" s="907"/>
      <c r="N21" s="907"/>
      <c r="O21" s="907"/>
      <c r="P21" s="206"/>
    </row>
    <row r="22" spans="1:16" ht="28.5" customHeight="1">
      <c r="A22" s="933" t="s">
        <v>1016</v>
      </c>
      <c r="B22" s="934"/>
      <c r="C22" s="934"/>
      <c r="D22" s="934"/>
      <c r="E22" s="935"/>
      <c r="F22" s="909"/>
      <c r="G22" s="910"/>
      <c r="H22" s="910"/>
      <c r="I22" s="910"/>
      <c r="J22" s="910"/>
      <c r="K22" s="910"/>
      <c r="L22" s="910"/>
      <c r="M22" s="910"/>
      <c r="N22" s="910"/>
      <c r="O22" s="910"/>
      <c r="P22" s="212"/>
    </row>
    <row r="23" spans="1:16" ht="28.5" customHeight="1">
      <c r="A23" s="929" t="s">
        <v>659</v>
      </c>
      <c r="B23" s="578"/>
      <c r="C23" s="578"/>
      <c r="D23" s="578"/>
      <c r="E23" s="579"/>
      <c r="F23" s="938"/>
      <c r="G23" s="939"/>
      <c r="H23" s="939"/>
      <c r="I23" s="939"/>
      <c r="J23" s="939"/>
      <c r="K23" s="939"/>
      <c r="L23" s="939"/>
      <c r="M23" s="939"/>
      <c r="N23" s="939"/>
      <c r="O23" s="939"/>
      <c r="P23" s="159"/>
    </row>
    <row r="24" spans="1:16" ht="28.5" customHeight="1">
      <c r="A24" s="929" t="s">
        <v>81</v>
      </c>
      <c r="B24" s="578"/>
      <c r="C24" s="578"/>
      <c r="D24" s="578"/>
      <c r="E24" s="579"/>
      <c r="F24" s="936"/>
      <c r="G24" s="937"/>
      <c r="H24" s="937"/>
      <c r="I24" s="937"/>
      <c r="J24" s="937"/>
      <c r="K24" s="937"/>
      <c r="L24" s="937"/>
      <c r="M24" s="937"/>
      <c r="N24" s="937"/>
      <c r="O24" s="937"/>
      <c r="P24" s="145" t="s">
        <v>2</v>
      </c>
    </row>
    <row r="25" spans="1:16" ht="28.5" customHeight="1">
      <c r="A25" s="926" t="s">
        <v>534</v>
      </c>
      <c r="B25" s="927"/>
      <c r="C25" s="927"/>
      <c r="D25" s="927"/>
      <c r="E25" s="928"/>
      <c r="F25" s="1014"/>
      <c r="G25" s="1015"/>
      <c r="H25" s="1015"/>
      <c r="I25" s="1015"/>
      <c r="J25" s="1015"/>
      <c r="K25" s="1015"/>
      <c r="L25" s="1015"/>
      <c r="M25" s="1015"/>
      <c r="N25" s="1015"/>
      <c r="O25" s="1015"/>
      <c r="P25" s="159"/>
    </row>
    <row r="26" spans="1:16" ht="21" customHeight="1">
      <c r="A26" s="113"/>
      <c r="B26" s="113"/>
      <c r="C26" s="113"/>
      <c r="D26" s="113"/>
      <c r="E26" s="113"/>
      <c r="F26" s="113"/>
      <c r="G26" s="113"/>
      <c r="H26" s="113"/>
      <c r="I26" s="113"/>
      <c r="J26" s="113"/>
      <c r="K26" s="113"/>
      <c r="L26" s="113"/>
      <c r="M26" s="113"/>
      <c r="N26" s="113"/>
      <c r="O26" s="113"/>
      <c r="P26" s="113"/>
    </row>
    <row r="27" spans="1:16">
      <c r="A27" s="113" t="s">
        <v>1146</v>
      </c>
      <c r="B27" s="113"/>
      <c r="C27" s="113"/>
      <c r="D27" s="113"/>
      <c r="E27" s="113"/>
      <c r="F27" s="113"/>
      <c r="G27" s="113"/>
      <c r="H27" s="113"/>
      <c r="I27" s="113"/>
      <c r="J27" s="113"/>
      <c r="K27" s="113"/>
      <c r="L27" s="113"/>
      <c r="M27" s="113"/>
      <c r="N27" s="113"/>
      <c r="O27" s="113"/>
      <c r="P27" s="113"/>
    </row>
    <row r="28" spans="1:16">
      <c r="A28" s="113" t="s">
        <v>1147</v>
      </c>
      <c r="B28" s="113"/>
      <c r="C28" s="113"/>
      <c r="D28" s="113"/>
      <c r="E28" s="113"/>
      <c r="F28" s="113"/>
      <c r="G28" s="113"/>
      <c r="H28" s="113"/>
      <c r="I28" s="113"/>
      <c r="J28" s="113"/>
      <c r="K28" s="113"/>
      <c r="L28" s="113"/>
      <c r="M28" s="113"/>
      <c r="N28" s="113"/>
      <c r="O28" s="113"/>
      <c r="P28" s="113"/>
    </row>
    <row r="29" spans="1:16">
      <c r="A29" s="113"/>
      <c r="B29" s="113"/>
      <c r="C29" s="113"/>
      <c r="D29" s="113"/>
      <c r="E29" s="113"/>
      <c r="F29" s="113"/>
      <c r="G29" s="113"/>
      <c r="H29" s="113"/>
      <c r="I29" s="113"/>
      <c r="J29" s="113"/>
      <c r="K29" s="113"/>
      <c r="L29" s="113"/>
      <c r="M29" s="113"/>
      <c r="N29" s="113"/>
      <c r="O29" s="113"/>
      <c r="P29" s="113"/>
    </row>
    <row r="30" spans="1:16">
      <c r="A30" s="113" t="s">
        <v>1148</v>
      </c>
      <c r="B30" s="113"/>
      <c r="C30" s="113"/>
      <c r="D30" s="113"/>
      <c r="E30" s="113"/>
      <c r="F30" s="113"/>
      <c r="G30" s="113"/>
      <c r="H30" s="113"/>
      <c r="I30" s="113"/>
      <c r="J30" s="113"/>
      <c r="K30" s="113"/>
      <c r="L30" s="113"/>
      <c r="M30" s="113"/>
      <c r="N30" s="113"/>
      <c r="O30" s="113"/>
      <c r="P30" s="113"/>
    </row>
    <row r="31" spans="1:16">
      <c r="A31" s="113" t="s">
        <v>15</v>
      </c>
      <c r="B31" s="113"/>
      <c r="C31" s="113"/>
      <c r="D31" s="113"/>
      <c r="E31" s="113"/>
      <c r="F31" s="113"/>
      <c r="G31" s="113"/>
      <c r="H31" s="113"/>
      <c r="I31" s="113"/>
      <c r="J31" s="113"/>
      <c r="K31" s="113"/>
      <c r="L31" s="113"/>
      <c r="M31" s="113"/>
      <c r="N31" s="113"/>
      <c r="O31" s="113"/>
      <c r="P31" s="113"/>
    </row>
    <row r="32" spans="1:16">
      <c r="A32" s="113"/>
      <c r="B32" s="113"/>
      <c r="C32" s="113"/>
      <c r="D32" s="113"/>
      <c r="E32" s="113"/>
      <c r="F32" s="113"/>
      <c r="G32" s="113"/>
      <c r="H32" s="113"/>
      <c r="I32" s="113"/>
      <c r="J32" s="113"/>
      <c r="K32" s="113"/>
      <c r="L32" s="113"/>
      <c r="M32" s="113"/>
      <c r="N32" s="113"/>
      <c r="O32" s="113"/>
      <c r="P32" s="113"/>
    </row>
    <row r="33" spans="1:16">
      <c r="A33" s="113" t="s">
        <v>1149</v>
      </c>
      <c r="B33" s="113"/>
      <c r="C33" s="113"/>
      <c r="D33" s="113"/>
      <c r="E33" s="113"/>
      <c r="F33" s="113"/>
      <c r="G33" s="113"/>
      <c r="H33" s="113"/>
      <c r="I33" s="113"/>
      <c r="J33" s="113"/>
      <c r="K33" s="113"/>
      <c r="L33" s="113"/>
      <c r="M33" s="113"/>
      <c r="N33" s="113"/>
      <c r="O33" s="113"/>
      <c r="P33" s="113"/>
    </row>
    <row r="34" spans="1:16">
      <c r="A34" s="113" t="s">
        <v>611</v>
      </c>
      <c r="B34" s="113"/>
      <c r="C34" s="113"/>
      <c r="D34" s="113"/>
      <c r="E34" s="113"/>
      <c r="F34" s="113"/>
      <c r="G34" s="113"/>
      <c r="H34" s="113"/>
      <c r="I34" s="113"/>
      <c r="J34" s="113"/>
      <c r="K34" s="113"/>
      <c r="L34" s="113"/>
      <c r="M34" s="113"/>
      <c r="N34" s="113"/>
      <c r="O34" s="113"/>
      <c r="P34" s="113"/>
    </row>
    <row r="35" spans="1:16">
      <c r="A35" s="113"/>
      <c r="B35" s="113"/>
      <c r="C35" s="113"/>
      <c r="D35" s="113"/>
      <c r="E35" s="113"/>
      <c r="F35" s="113"/>
      <c r="G35" s="113"/>
      <c r="H35" s="113"/>
      <c r="I35" s="113"/>
      <c r="J35" s="113"/>
      <c r="K35" s="113"/>
      <c r="L35" s="113"/>
      <c r="M35" s="113"/>
      <c r="N35" s="113"/>
      <c r="O35" s="113"/>
      <c r="P35" s="113"/>
    </row>
    <row r="36" spans="1:16">
      <c r="A36" s="113" t="s">
        <v>1150</v>
      </c>
      <c r="B36" s="113"/>
      <c r="C36" s="113"/>
      <c r="D36" s="113"/>
      <c r="E36" s="113"/>
      <c r="F36" s="113"/>
      <c r="G36" s="113"/>
      <c r="H36" s="113"/>
      <c r="I36" s="113"/>
      <c r="J36" s="113"/>
      <c r="K36" s="113"/>
      <c r="L36" s="113"/>
      <c r="M36" s="113"/>
      <c r="N36" s="113"/>
      <c r="O36" s="113"/>
      <c r="P36" s="113"/>
    </row>
    <row r="37" spans="1:16">
      <c r="A37" s="113" t="s">
        <v>1104</v>
      </c>
      <c r="B37" s="113"/>
      <c r="C37" s="113"/>
      <c r="D37" s="113"/>
      <c r="E37" s="113"/>
      <c r="F37" s="113"/>
      <c r="G37" s="113"/>
      <c r="H37" s="113"/>
      <c r="I37" s="113"/>
      <c r="J37" s="113"/>
      <c r="K37" s="113"/>
      <c r="L37" s="113"/>
      <c r="M37" s="113"/>
      <c r="N37" s="113"/>
      <c r="O37" s="113"/>
      <c r="P37" s="113"/>
    </row>
    <row r="38" spans="1:16" ht="9" customHeight="1">
      <c r="A38" s="113"/>
      <c r="B38" s="113"/>
      <c r="C38" s="113"/>
      <c r="D38" s="113"/>
      <c r="E38" s="113"/>
      <c r="F38" s="113"/>
      <c r="G38" s="113"/>
      <c r="H38" s="113"/>
      <c r="I38" s="113"/>
      <c r="J38" s="113"/>
      <c r="K38" s="113"/>
      <c r="L38" s="113"/>
      <c r="M38" s="113"/>
      <c r="N38" s="113"/>
      <c r="O38" s="113"/>
      <c r="P38" s="113"/>
    </row>
    <row r="39" spans="1:16">
      <c r="A39" s="113" t="s">
        <v>703</v>
      </c>
      <c r="B39" s="113"/>
      <c r="C39" s="113"/>
      <c r="D39" s="113"/>
      <c r="E39" s="113"/>
      <c r="F39" s="113"/>
      <c r="G39" s="113"/>
      <c r="H39" s="113"/>
      <c r="I39" s="113"/>
      <c r="J39" s="113"/>
      <c r="K39" s="113"/>
      <c r="L39" s="113"/>
      <c r="M39" s="113"/>
      <c r="N39" s="113"/>
      <c r="O39" s="113"/>
      <c r="P39" s="113"/>
    </row>
    <row r="40" spans="1:16">
      <c r="A40" s="113" t="s">
        <v>83</v>
      </c>
      <c r="B40" s="113"/>
      <c r="C40" s="113"/>
      <c r="D40" s="113"/>
      <c r="E40" s="113"/>
      <c r="F40" s="113"/>
      <c r="G40" s="113"/>
      <c r="H40" s="113"/>
      <c r="I40" s="113"/>
      <c r="J40" s="113"/>
      <c r="K40" s="113"/>
      <c r="L40" s="113"/>
      <c r="M40" s="113"/>
      <c r="N40" s="113"/>
      <c r="O40" s="113"/>
      <c r="P40" s="113"/>
    </row>
    <row r="41" spans="1:16">
      <c r="A41" s="113"/>
      <c r="B41" s="113"/>
      <c r="C41" s="113" t="s">
        <v>1261</v>
      </c>
      <c r="D41" s="113"/>
      <c r="E41" s="113"/>
      <c r="F41" s="113"/>
      <c r="G41" s="113"/>
      <c r="H41" s="113"/>
      <c r="I41" s="113"/>
      <c r="J41" s="113"/>
      <c r="K41" s="113"/>
      <c r="L41" s="113"/>
      <c r="M41" s="113"/>
      <c r="N41" s="113"/>
      <c r="O41" s="113"/>
      <c r="P41" s="113"/>
    </row>
    <row r="47" spans="1:16">
      <c r="J47" s="218"/>
    </row>
    <row r="50" spans="3:3">
      <c r="C50" s="184"/>
    </row>
  </sheetData>
  <mergeCells count="13">
    <mergeCell ref="A23:E23"/>
    <mergeCell ref="F23:O23"/>
    <mergeCell ref="A24:E24"/>
    <mergeCell ref="F24:O24"/>
    <mergeCell ref="A25:E25"/>
    <mergeCell ref="F25:O25"/>
    <mergeCell ref="A4:P4"/>
    <mergeCell ref="A18:P18"/>
    <mergeCell ref="A20:E20"/>
    <mergeCell ref="F20:O22"/>
    <mergeCell ref="A21:E21"/>
    <mergeCell ref="A22:E22"/>
    <mergeCell ref="B10:F10"/>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FF00"/>
  </sheetPr>
  <dimension ref="A1:T51"/>
  <sheetViews>
    <sheetView showZeros="0" view="pageBreakPreview" topLeftCell="A23" zoomScaleNormal="100" zoomScaleSheetLayoutView="100" workbookViewId="0">
      <selection activeCell="J41" sqref="J41"/>
    </sheetView>
  </sheetViews>
  <sheetFormatPr defaultColWidth="5.90625" defaultRowHeight="14"/>
  <cols>
    <col min="1" max="1" width="2.6328125" style="90" customWidth="1"/>
    <col min="2" max="2" width="5.90625" style="90" customWidth="1"/>
    <col min="3" max="3" width="3.453125" style="90" customWidth="1"/>
    <col min="4" max="4" width="5.90625" style="90" customWidth="1"/>
    <col min="5" max="5" width="3.453125" style="90" customWidth="1"/>
    <col min="6" max="6" width="5.90625" style="90" customWidth="1"/>
    <col min="7" max="7" width="3.453125" style="90" customWidth="1"/>
    <col min="8" max="8" width="5.90625" style="90" customWidth="1"/>
    <col min="9" max="9" width="3.453125" style="90" customWidth="1"/>
    <col min="10" max="10" width="5.90625" style="90" customWidth="1"/>
    <col min="11" max="11" width="3.453125" style="90" customWidth="1"/>
    <col min="12" max="12" width="5.90625" style="90" customWidth="1"/>
    <col min="13" max="13" width="3.453125" style="90" customWidth="1"/>
    <col min="14" max="14" width="5.90625" style="90" customWidth="1"/>
    <col min="15" max="15" width="3.453125" style="90" customWidth="1"/>
    <col min="16" max="16" width="5.90625" style="90" customWidth="1"/>
    <col min="17" max="17" width="3.453125" style="90" customWidth="1"/>
    <col min="18" max="18" width="5.90625" style="90"/>
    <col min="19" max="19" width="3.453125" style="90" customWidth="1"/>
    <col min="20" max="20" width="3.26953125" style="90" bestFit="1" customWidth="1"/>
    <col min="21" max="21" width="3.453125" style="90" customWidth="1"/>
    <col min="22" max="22" width="5.90625" style="90"/>
    <col min="23" max="23" width="3.453125" style="90" customWidth="1"/>
    <col min="24" max="24" width="5.90625" style="90"/>
    <col min="25" max="25" width="3.453125" style="90" customWidth="1"/>
    <col min="26" max="26" width="5.90625" style="90"/>
    <col min="27" max="27" width="3.453125" style="90" customWidth="1"/>
    <col min="28" max="16384" width="5.90625" style="90"/>
  </cols>
  <sheetData>
    <row r="1" spans="1:20">
      <c r="T1" s="193" t="s">
        <v>704</v>
      </c>
    </row>
    <row r="2" spans="1:20" ht="28">
      <c r="A2" s="539" t="s">
        <v>16</v>
      </c>
      <c r="B2" s="539"/>
      <c r="C2" s="539"/>
      <c r="D2" s="539"/>
      <c r="E2" s="539"/>
      <c r="F2" s="539"/>
      <c r="G2" s="539"/>
      <c r="H2" s="539"/>
      <c r="I2" s="539"/>
      <c r="J2" s="539"/>
      <c r="K2" s="539"/>
      <c r="L2" s="539"/>
      <c r="M2" s="539"/>
      <c r="N2" s="539"/>
      <c r="O2" s="539"/>
      <c r="P2" s="539"/>
      <c r="Q2" s="539"/>
      <c r="R2" s="539"/>
      <c r="S2" s="539"/>
      <c r="T2" s="539"/>
    </row>
    <row r="3" spans="1:20" ht="21" customHeight="1">
      <c r="A3" s="477" t="s">
        <v>705</v>
      </c>
      <c r="B3" s="477"/>
      <c r="C3" s="477"/>
      <c r="D3" s="477"/>
      <c r="E3" s="477"/>
      <c r="F3" s="477"/>
      <c r="G3" s="477"/>
      <c r="H3" s="477"/>
      <c r="I3" s="477"/>
      <c r="J3" s="477"/>
      <c r="K3" s="477"/>
      <c r="L3" s="477"/>
      <c r="M3" s="477"/>
      <c r="N3" s="477"/>
      <c r="O3" s="477"/>
      <c r="P3" s="477"/>
      <c r="Q3" s="477"/>
      <c r="R3" s="477"/>
      <c r="S3" s="477"/>
      <c r="T3" s="477"/>
    </row>
    <row r="4" spans="1:20" ht="21" customHeight="1">
      <c r="M4" s="261"/>
      <c r="N4" s="971" t="s">
        <v>986</v>
      </c>
      <c r="O4" s="972"/>
      <c r="P4" s="972"/>
      <c r="Q4" s="972"/>
      <c r="R4" s="972"/>
      <c r="S4" s="229"/>
      <c r="T4" s="262"/>
    </row>
    <row r="5" spans="1:20">
      <c r="M5" s="141"/>
      <c r="N5" s="141"/>
      <c r="O5" s="141"/>
    </row>
    <row r="6" spans="1:20">
      <c r="A6" s="90" t="s">
        <v>18</v>
      </c>
      <c r="C6" s="141"/>
      <c r="D6" s="141"/>
      <c r="E6" s="141"/>
    </row>
    <row r="7" spans="1:20">
      <c r="C7" s="141"/>
      <c r="D7" s="141"/>
      <c r="E7" s="141"/>
    </row>
    <row r="8" spans="1:20" ht="21" customHeight="1">
      <c r="C8" s="141"/>
      <c r="D8" s="141"/>
      <c r="E8" s="141"/>
      <c r="F8" s="530" t="s">
        <v>227</v>
      </c>
      <c r="G8" s="530"/>
      <c r="H8" s="530"/>
      <c r="I8" s="530"/>
      <c r="J8" s="530"/>
      <c r="K8" s="716"/>
      <c r="L8" s="716"/>
      <c r="M8" s="716"/>
      <c r="N8" s="716"/>
      <c r="O8" s="716"/>
      <c r="P8" s="716"/>
      <c r="Q8" s="716"/>
      <c r="R8" s="716"/>
    </row>
    <row r="9" spans="1:20" ht="21" customHeight="1">
      <c r="C9" s="141"/>
      <c r="D9" s="141"/>
      <c r="E9" s="141"/>
      <c r="F9" s="530" t="s">
        <v>228</v>
      </c>
      <c r="G9" s="530"/>
      <c r="H9" s="530"/>
      <c r="I9" s="530"/>
      <c r="J9" s="530"/>
      <c r="K9" s="716"/>
      <c r="L9" s="716"/>
      <c r="M9" s="716"/>
      <c r="N9" s="716"/>
      <c r="O9" s="716"/>
      <c r="P9" s="716"/>
      <c r="Q9" s="716"/>
      <c r="R9" s="716"/>
    </row>
    <row r="10" spans="1:20" ht="21" customHeight="1">
      <c r="C10" s="141"/>
      <c r="D10" s="141"/>
      <c r="E10" s="141"/>
      <c r="F10" s="530" t="s">
        <v>229</v>
      </c>
      <c r="G10" s="530"/>
      <c r="H10" s="530"/>
      <c r="I10" s="530"/>
      <c r="J10" s="530"/>
      <c r="K10" s="716"/>
      <c r="L10" s="716"/>
      <c r="M10" s="716"/>
      <c r="N10" s="716"/>
      <c r="O10" s="716"/>
      <c r="P10" s="716"/>
      <c r="Q10" s="716"/>
      <c r="R10" s="716"/>
      <c r="S10" s="477"/>
      <c r="T10" s="544"/>
    </row>
    <row r="11" spans="1:20" ht="21" customHeight="1">
      <c r="C11" s="141"/>
      <c r="D11" s="141"/>
      <c r="E11" s="141"/>
      <c r="F11" s="530" t="s">
        <v>19</v>
      </c>
      <c r="G11" s="530"/>
      <c r="H11" s="530"/>
      <c r="I11" s="530"/>
      <c r="J11" s="530"/>
      <c r="K11" s="943"/>
      <c r="L11" s="943"/>
      <c r="M11" s="943"/>
      <c r="N11" s="943"/>
      <c r="O11" s="943"/>
      <c r="P11" s="943"/>
      <c r="Q11" s="943"/>
      <c r="R11" s="943"/>
    </row>
    <row r="12" spans="1:20">
      <c r="C12" s="141"/>
      <c r="D12" s="141"/>
      <c r="E12" s="141"/>
    </row>
    <row r="13" spans="1:20">
      <c r="A13" s="192" t="s">
        <v>706</v>
      </c>
      <c r="B13" s="192"/>
      <c r="C13" s="141"/>
      <c r="D13" s="141"/>
      <c r="E13" s="141"/>
    </row>
    <row r="14" spans="1:20">
      <c r="A14" s="192" t="s">
        <v>692</v>
      </c>
      <c r="B14" s="192"/>
      <c r="C14" s="141"/>
      <c r="D14" s="141"/>
      <c r="E14" s="141"/>
    </row>
    <row r="15" spans="1:20">
      <c r="C15" s="141"/>
      <c r="D15" s="141"/>
      <c r="E15" s="141"/>
    </row>
    <row r="16" spans="1:20">
      <c r="A16" s="544" t="s">
        <v>454</v>
      </c>
      <c r="B16" s="544"/>
      <c r="C16" s="544"/>
      <c r="D16" s="544"/>
      <c r="E16" s="544"/>
      <c r="F16" s="544"/>
      <c r="G16" s="544"/>
      <c r="H16" s="544"/>
      <c r="I16" s="544"/>
      <c r="J16" s="544"/>
      <c r="K16" s="544"/>
      <c r="L16" s="544"/>
      <c r="M16" s="544"/>
      <c r="N16" s="544"/>
      <c r="O16" s="544"/>
      <c r="P16" s="544"/>
    </row>
    <row r="17" spans="1:20" ht="9" customHeight="1">
      <c r="C17" s="141"/>
      <c r="D17" s="141"/>
      <c r="E17" s="141"/>
    </row>
    <row r="18" spans="1:20" ht="21" customHeight="1">
      <c r="A18" s="90" t="s">
        <v>20</v>
      </c>
      <c r="C18" s="141"/>
      <c r="D18" s="141"/>
      <c r="E18" s="944">
        <f>R40</f>
        <v>0</v>
      </c>
      <c r="F18" s="944"/>
      <c r="G18" s="944"/>
      <c r="H18" s="944"/>
      <c r="I18" s="944"/>
      <c r="J18" s="104" t="s">
        <v>2</v>
      </c>
    </row>
    <row r="19" spans="1:20" ht="9" customHeight="1">
      <c r="C19" s="141"/>
      <c r="D19" s="141"/>
      <c r="E19" s="141"/>
    </row>
    <row r="20" spans="1:20">
      <c r="A20" s="90" t="s">
        <v>21</v>
      </c>
      <c r="C20" s="141"/>
      <c r="D20" s="141"/>
      <c r="E20" s="141"/>
    </row>
    <row r="21" spans="1:20">
      <c r="A21" s="192" t="s">
        <v>614</v>
      </c>
      <c r="B21" s="192"/>
      <c r="C21" s="141"/>
      <c r="D21" s="141"/>
      <c r="E21" s="141"/>
    </row>
    <row r="22" spans="1:20" ht="9" customHeight="1"/>
    <row r="23" spans="1:20">
      <c r="A23" s="150" t="s">
        <v>256</v>
      </c>
      <c r="B23" s="184" t="str">
        <f>入力シート!C1</f>
        <v>令和8年2月8日執行衆議院小選挙区選出議員選挙</v>
      </c>
      <c r="M23" s="184" t="str">
        <f>入力シート!C2</f>
        <v>青森県第１区</v>
      </c>
    </row>
    <row r="24" spans="1:20" ht="9" customHeight="1"/>
    <row r="25" spans="1:20">
      <c r="A25" s="90" t="s">
        <v>23</v>
      </c>
      <c r="F25" s="945">
        <f>入力シート!C18</f>
        <v>0</v>
      </c>
      <c r="G25" s="945"/>
      <c r="H25" s="945"/>
      <c r="J25" s="647">
        <f>入力シート!C20</f>
        <v>0</v>
      </c>
      <c r="K25" s="647"/>
      <c r="L25" s="647"/>
    </row>
    <row r="26" spans="1:20" ht="9" customHeight="1">
      <c r="G26" s="100"/>
    </row>
    <row r="27" spans="1:20">
      <c r="A27" s="90" t="s">
        <v>219</v>
      </c>
      <c r="F27" s="151"/>
      <c r="G27" s="100"/>
      <c r="J27" s="151"/>
    </row>
    <row r="28" spans="1:20" ht="24" customHeight="1">
      <c r="B28" s="555" t="s">
        <v>220</v>
      </c>
      <c r="C28" s="556"/>
      <c r="D28" s="556"/>
      <c r="E28" s="557"/>
      <c r="F28" s="940"/>
      <c r="G28" s="941"/>
      <c r="H28" s="941"/>
      <c r="I28" s="941"/>
      <c r="J28" s="941"/>
      <c r="K28" s="942"/>
      <c r="L28" s="555" t="s">
        <v>224</v>
      </c>
      <c r="M28" s="556"/>
      <c r="N28" s="556"/>
      <c r="O28" s="973"/>
      <c r="P28" s="974"/>
      <c r="Q28" s="974"/>
      <c r="R28" s="974"/>
      <c r="S28" s="974"/>
      <c r="T28" s="975"/>
    </row>
    <row r="29" spans="1:20" ht="24" customHeight="1">
      <c r="B29" s="555" t="s">
        <v>221</v>
      </c>
      <c r="C29" s="556"/>
      <c r="D29" s="556"/>
      <c r="E29" s="557"/>
      <c r="F29" s="946"/>
      <c r="G29" s="947"/>
      <c r="H29" s="947"/>
      <c r="I29" s="947"/>
      <c r="J29" s="947"/>
      <c r="K29" s="948"/>
      <c r="L29" s="555" t="s">
        <v>225</v>
      </c>
      <c r="M29" s="556"/>
      <c r="N29" s="556"/>
      <c r="O29" s="973"/>
      <c r="P29" s="974"/>
      <c r="Q29" s="974"/>
      <c r="R29" s="974"/>
      <c r="S29" s="974"/>
      <c r="T29" s="975"/>
    </row>
    <row r="30" spans="1:20" ht="24" customHeight="1">
      <c r="B30" s="555" t="s">
        <v>222</v>
      </c>
      <c r="C30" s="556"/>
      <c r="D30" s="556"/>
      <c r="E30" s="557"/>
      <c r="F30" s="940"/>
      <c r="G30" s="941"/>
      <c r="H30" s="941"/>
      <c r="I30" s="941"/>
      <c r="J30" s="941"/>
      <c r="K30" s="942"/>
      <c r="L30" s="555" t="s">
        <v>226</v>
      </c>
      <c r="M30" s="556"/>
      <c r="N30" s="556"/>
      <c r="O30" s="973"/>
      <c r="P30" s="974"/>
      <c r="Q30" s="974"/>
      <c r="R30" s="974"/>
      <c r="S30" s="974"/>
      <c r="T30" s="975"/>
    </row>
    <row r="31" spans="1:20" ht="24" customHeight="1">
      <c r="B31" s="968" t="s">
        <v>174</v>
      </c>
      <c r="C31" s="969"/>
      <c r="D31" s="969"/>
      <c r="E31" s="970"/>
      <c r="F31" s="961"/>
      <c r="G31" s="962"/>
      <c r="H31" s="962"/>
      <c r="I31" s="962"/>
      <c r="J31" s="962"/>
      <c r="K31" s="962"/>
      <c r="L31" s="962"/>
      <c r="M31" s="962"/>
      <c r="N31" s="962"/>
      <c r="O31" s="962"/>
      <c r="P31" s="962"/>
      <c r="Q31" s="962"/>
      <c r="R31" s="962"/>
      <c r="S31" s="962"/>
      <c r="T31" s="963"/>
    </row>
    <row r="32" spans="1:20" ht="24" customHeight="1">
      <c r="B32" s="775" t="s">
        <v>223</v>
      </c>
      <c r="C32" s="776"/>
      <c r="D32" s="776"/>
      <c r="E32" s="777"/>
      <c r="F32" s="964"/>
      <c r="G32" s="965"/>
      <c r="H32" s="965"/>
      <c r="I32" s="965"/>
      <c r="J32" s="965"/>
      <c r="K32" s="965"/>
      <c r="L32" s="965"/>
      <c r="M32" s="965"/>
      <c r="N32" s="965"/>
      <c r="O32" s="965"/>
      <c r="P32" s="965"/>
      <c r="Q32" s="965"/>
      <c r="R32" s="965"/>
      <c r="S32" s="965"/>
      <c r="T32" s="966"/>
    </row>
    <row r="33" spans="1:20" ht="9" customHeight="1">
      <c r="F33" s="151"/>
      <c r="G33" s="100"/>
    </row>
    <row r="34" spans="1:20" ht="21" customHeight="1">
      <c r="B34" s="192" t="s">
        <v>615</v>
      </c>
      <c r="F34" s="151"/>
      <c r="G34" s="100"/>
    </row>
    <row r="35" spans="1:20" ht="33" customHeight="1">
      <c r="B35" s="967" t="s">
        <v>81</v>
      </c>
      <c r="C35" s="967"/>
      <c r="D35" s="967"/>
      <c r="E35" s="967"/>
      <c r="F35" s="967"/>
      <c r="G35" s="967"/>
      <c r="H35" s="967" t="s">
        <v>93</v>
      </c>
      <c r="I35" s="967"/>
      <c r="J35" s="967"/>
      <c r="K35" s="967"/>
      <c r="L35" s="967"/>
      <c r="M35" s="967"/>
      <c r="N35" s="967" t="s">
        <v>94</v>
      </c>
      <c r="O35" s="967"/>
      <c r="P35" s="967"/>
      <c r="Q35" s="967"/>
      <c r="R35" s="967"/>
      <c r="S35" s="967"/>
      <c r="T35" s="260" t="s">
        <v>534</v>
      </c>
    </row>
    <row r="36" spans="1:20">
      <c r="B36" s="752" t="s">
        <v>85</v>
      </c>
      <c r="C36" s="753"/>
      <c r="D36" s="752" t="s">
        <v>674</v>
      </c>
      <c r="E36" s="754"/>
      <c r="F36" s="753" t="s">
        <v>87</v>
      </c>
      <c r="G36" s="754"/>
      <c r="H36" s="752" t="s">
        <v>85</v>
      </c>
      <c r="I36" s="753"/>
      <c r="J36" s="752" t="s">
        <v>674</v>
      </c>
      <c r="K36" s="754"/>
      <c r="L36" s="753" t="s">
        <v>87</v>
      </c>
      <c r="M36" s="754"/>
      <c r="N36" s="752" t="s">
        <v>85</v>
      </c>
      <c r="O36" s="753"/>
      <c r="P36" s="752" t="s">
        <v>674</v>
      </c>
      <c r="Q36" s="754"/>
      <c r="R36" s="753" t="s">
        <v>87</v>
      </c>
      <c r="S36" s="754"/>
      <c r="T36" s="688"/>
    </row>
    <row r="37" spans="1:20">
      <c r="B37" s="161" t="s">
        <v>88</v>
      </c>
      <c r="C37" s="162"/>
      <c r="D37" s="161" t="s">
        <v>89</v>
      </c>
      <c r="E37" s="163"/>
      <c r="F37" s="105" t="s">
        <v>90</v>
      </c>
      <c r="G37" s="163"/>
      <c r="H37" s="161" t="s">
        <v>97</v>
      </c>
      <c r="I37" s="162"/>
      <c r="J37" s="161" t="s">
        <v>98</v>
      </c>
      <c r="K37" s="163"/>
      <c r="L37" s="105" t="s">
        <v>99</v>
      </c>
      <c r="M37" s="163"/>
      <c r="N37" s="161" t="s">
        <v>101</v>
      </c>
      <c r="O37" s="162"/>
      <c r="P37" s="161" t="s">
        <v>95</v>
      </c>
      <c r="Q37" s="163"/>
      <c r="R37" s="105" t="s">
        <v>102</v>
      </c>
      <c r="S37" s="163"/>
      <c r="T37" s="689"/>
    </row>
    <row r="38" spans="1:20">
      <c r="B38" s="164"/>
      <c r="C38" s="165"/>
      <c r="D38" s="164"/>
      <c r="E38" s="166"/>
      <c r="F38" s="165" t="s">
        <v>91</v>
      </c>
      <c r="G38" s="167"/>
      <c r="H38" s="164"/>
      <c r="I38" s="165"/>
      <c r="J38" s="164"/>
      <c r="K38" s="166"/>
      <c r="L38" s="165" t="s">
        <v>100</v>
      </c>
      <c r="M38" s="167"/>
      <c r="N38" s="164"/>
      <c r="O38" s="165"/>
      <c r="P38" s="164"/>
      <c r="Q38" s="166"/>
      <c r="R38" s="165" t="s">
        <v>96</v>
      </c>
      <c r="S38" s="167"/>
      <c r="T38" s="689"/>
    </row>
    <row r="39" spans="1:20">
      <c r="B39" s="143"/>
      <c r="C39" s="169" t="s">
        <v>2</v>
      </c>
      <c r="D39" s="168"/>
      <c r="E39" s="168"/>
      <c r="F39" s="170"/>
      <c r="G39" s="169" t="s">
        <v>2</v>
      </c>
      <c r="H39" s="168"/>
      <c r="I39" s="168" t="s">
        <v>2</v>
      </c>
      <c r="J39" s="170"/>
      <c r="K39" s="169"/>
      <c r="L39" s="168"/>
      <c r="M39" s="168" t="s">
        <v>2</v>
      </c>
      <c r="N39" s="170"/>
      <c r="O39" s="169" t="s">
        <v>2</v>
      </c>
      <c r="P39" s="168"/>
      <c r="Q39" s="168"/>
      <c r="R39" s="170"/>
      <c r="S39" s="169" t="s">
        <v>2</v>
      </c>
      <c r="T39" s="689"/>
    </row>
    <row r="40" spans="1:20" ht="21" customHeight="1">
      <c r="B40" s="949"/>
      <c r="C40" s="950"/>
      <c r="D40" s="951"/>
      <c r="E40" s="952"/>
      <c r="F40" s="953">
        <f>B40*D40</f>
        <v>0</v>
      </c>
      <c r="G40" s="954"/>
      <c r="H40" s="1024">
        <v>44403</v>
      </c>
      <c r="I40" s="1025"/>
      <c r="J40" s="957">
        <f>IF(D39&gt;=5,5,D39)</f>
        <v>0</v>
      </c>
      <c r="K40" s="958"/>
      <c r="L40" s="953">
        <f>H40*J40</f>
        <v>0</v>
      </c>
      <c r="M40" s="954"/>
      <c r="N40" s="953">
        <f>IF(B40&gt;H40,(H40),(B40))</f>
        <v>0</v>
      </c>
      <c r="O40" s="954"/>
      <c r="P40" s="959">
        <f>IF(D40&gt;J40,(J40),(D40))</f>
        <v>0</v>
      </c>
      <c r="Q40" s="960"/>
      <c r="R40" s="953">
        <f>N40*P40</f>
        <v>0</v>
      </c>
      <c r="S40" s="954"/>
      <c r="T40" s="690"/>
    </row>
    <row r="41" spans="1:20" ht="14.25" customHeight="1">
      <c r="B41" s="255"/>
      <c r="C41" s="255"/>
      <c r="D41" s="258"/>
      <c r="E41" s="258"/>
      <c r="F41" s="255"/>
      <c r="G41" s="255"/>
      <c r="H41" s="256"/>
      <c r="I41" s="256"/>
      <c r="J41" s="257"/>
      <c r="K41" s="257"/>
      <c r="L41" s="255"/>
      <c r="M41" s="255"/>
      <c r="N41" s="255"/>
      <c r="O41" s="255"/>
      <c r="P41" s="258"/>
      <c r="Q41" s="258"/>
      <c r="R41" s="255"/>
      <c r="S41" s="255"/>
    </row>
    <row r="42" spans="1:20" ht="14.25" customHeight="1">
      <c r="A42" s="113" t="s">
        <v>1172</v>
      </c>
      <c r="B42" s="254"/>
      <c r="C42" s="254"/>
      <c r="D42" s="263"/>
      <c r="E42" s="263"/>
      <c r="F42" s="254"/>
      <c r="G42" s="254"/>
      <c r="H42" s="254"/>
      <c r="I42" s="254"/>
      <c r="J42" s="259"/>
      <c r="K42" s="259"/>
      <c r="L42" s="254"/>
      <c r="M42" s="254"/>
      <c r="N42" s="254"/>
      <c r="O42" s="254"/>
      <c r="P42" s="263"/>
      <c r="Q42" s="263"/>
      <c r="R42" s="254"/>
      <c r="S42" s="254"/>
      <c r="T42" s="113"/>
    </row>
    <row r="43" spans="1:20" ht="14.25" customHeight="1">
      <c r="A43" s="113" t="s">
        <v>1173</v>
      </c>
      <c r="B43" s="113"/>
      <c r="C43" s="113"/>
      <c r="D43" s="113"/>
      <c r="E43" s="113"/>
      <c r="F43" s="113"/>
      <c r="G43" s="113"/>
      <c r="H43" s="113"/>
      <c r="I43" s="113"/>
      <c r="J43" s="113"/>
      <c r="K43" s="113"/>
      <c r="L43" s="113"/>
      <c r="M43" s="113"/>
      <c r="N43" s="113"/>
      <c r="O43" s="113"/>
      <c r="P43" s="113"/>
      <c r="Q43" s="113"/>
      <c r="R43" s="113"/>
      <c r="S43" s="113"/>
      <c r="T43" s="113"/>
    </row>
    <row r="44" spans="1:20" ht="14.25" customHeight="1">
      <c r="A44" s="113" t="s">
        <v>675</v>
      </c>
      <c r="B44" s="113"/>
      <c r="C44" s="113"/>
      <c r="D44" s="113"/>
      <c r="E44" s="113"/>
      <c r="F44" s="113"/>
      <c r="G44" s="264"/>
      <c r="H44" s="113"/>
      <c r="I44" s="113"/>
      <c r="J44" s="113"/>
      <c r="K44" s="113"/>
      <c r="L44" s="113"/>
      <c r="M44" s="113"/>
      <c r="N44" s="113"/>
      <c r="O44" s="113"/>
      <c r="P44" s="113"/>
      <c r="Q44" s="113"/>
      <c r="R44" s="113"/>
      <c r="S44" s="113"/>
      <c r="T44" s="113"/>
    </row>
    <row r="45" spans="1:20" ht="14.25" customHeight="1">
      <c r="A45" s="113" t="s">
        <v>617</v>
      </c>
      <c r="B45" s="113"/>
      <c r="C45" s="162"/>
      <c r="D45" s="162"/>
      <c r="E45" s="162"/>
      <c r="F45" s="162"/>
      <c r="G45" s="162"/>
      <c r="H45" s="162"/>
      <c r="I45" s="162"/>
      <c r="J45" s="162"/>
      <c r="K45" s="162"/>
      <c r="L45" s="162"/>
      <c r="M45" s="162"/>
      <c r="N45" s="162"/>
      <c r="O45" s="162"/>
      <c r="P45" s="162"/>
      <c r="Q45" s="113"/>
      <c r="R45" s="113"/>
      <c r="S45" s="113"/>
      <c r="T45" s="113"/>
    </row>
    <row r="46" spans="1:20">
      <c r="A46" s="113" t="s">
        <v>676</v>
      </c>
      <c r="B46" s="113"/>
      <c r="C46" s="113"/>
      <c r="D46" s="113"/>
      <c r="E46" s="113"/>
      <c r="F46" s="113"/>
      <c r="G46" s="113"/>
      <c r="H46" s="113"/>
      <c r="I46" s="113"/>
      <c r="J46" s="113"/>
      <c r="K46" s="113"/>
      <c r="L46" s="113"/>
      <c r="M46" s="113"/>
      <c r="N46" s="113"/>
      <c r="O46" s="113"/>
      <c r="P46" s="113"/>
      <c r="Q46" s="113"/>
      <c r="R46" s="113"/>
      <c r="S46" s="113"/>
      <c r="T46" s="113"/>
    </row>
    <row r="47" spans="1:20">
      <c r="A47" s="113" t="s">
        <v>619</v>
      </c>
      <c r="B47" s="113"/>
      <c r="C47" s="113"/>
      <c r="D47" s="113"/>
      <c r="E47" s="113"/>
      <c r="F47" s="113"/>
      <c r="G47" s="113"/>
      <c r="H47" s="113"/>
      <c r="I47" s="113"/>
      <c r="J47" s="113"/>
      <c r="K47" s="113"/>
      <c r="L47" s="113"/>
      <c r="M47" s="113"/>
      <c r="N47" s="113"/>
      <c r="O47" s="113"/>
      <c r="P47" s="113"/>
      <c r="Q47" s="113"/>
      <c r="R47" s="113"/>
      <c r="S47" s="113"/>
      <c r="T47" s="113"/>
    </row>
    <row r="48" spans="1:20">
      <c r="A48" s="1022" t="s">
        <v>1153</v>
      </c>
      <c r="B48" s="1023"/>
      <c r="C48" s="1023"/>
      <c r="D48" s="1023"/>
      <c r="E48" s="1023"/>
      <c r="F48" s="1023"/>
      <c r="G48" s="1023"/>
      <c r="H48" s="1023"/>
      <c r="I48" s="1023"/>
      <c r="J48" s="1023"/>
      <c r="K48" s="1023"/>
      <c r="L48" s="1023"/>
      <c r="M48" s="1023"/>
      <c r="N48" s="1023"/>
      <c r="O48" s="1023"/>
      <c r="P48" s="1023"/>
      <c r="Q48" s="1023"/>
      <c r="R48" s="1023"/>
      <c r="S48" s="1023"/>
      <c r="T48" s="1023"/>
    </row>
    <row r="49" spans="1:20">
      <c r="A49" s="1022" t="s">
        <v>1154</v>
      </c>
      <c r="B49" s="1023"/>
      <c r="C49" s="1023"/>
      <c r="D49" s="1023"/>
      <c r="E49" s="1023"/>
      <c r="F49" s="1023"/>
      <c r="G49" s="1023"/>
      <c r="H49" s="1023"/>
      <c r="I49" s="1023"/>
      <c r="J49" s="1023"/>
      <c r="K49" s="1023"/>
      <c r="L49" s="1023"/>
      <c r="M49" s="1023"/>
      <c r="N49" s="1023"/>
      <c r="O49" s="1023"/>
      <c r="P49" s="1023"/>
      <c r="Q49" s="1023"/>
      <c r="R49" s="1023"/>
      <c r="S49" s="1023"/>
      <c r="T49" s="1023"/>
    </row>
    <row r="50" spans="1:20">
      <c r="A50" s="1022" t="s">
        <v>1155</v>
      </c>
      <c r="B50" s="1023"/>
      <c r="C50" s="1023"/>
      <c r="D50" s="1023"/>
      <c r="E50" s="1023"/>
      <c r="F50" s="1023"/>
      <c r="G50" s="1023"/>
      <c r="H50" s="1023"/>
      <c r="I50" s="1023"/>
      <c r="J50" s="1023"/>
      <c r="K50" s="1023"/>
      <c r="L50" s="1023"/>
      <c r="M50" s="1023"/>
      <c r="N50" s="1023"/>
      <c r="O50" s="1023"/>
      <c r="P50" s="1023"/>
      <c r="Q50" s="1023"/>
      <c r="R50" s="1023"/>
      <c r="S50" s="1023"/>
      <c r="T50" s="1023"/>
    </row>
    <row r="51" spans="1:20">
      <c r="A51" s="1022" t="s">
        <v>1156</v>
      </c>
      <c r="B51" s="1023"/>
      <c r="C51" s="1023"/>
      <c r="D51" s="1023"/>
      <c r="E51" s="1023"/>
      <c r="F51" s="1023"/>
      <c r="G51" s="1023"/>
      <c r="H51" s="1023"/>
      <c r="I51" s="1023"/>
      <c r="J51" s="1023"/>
      <c r="K51" s="1023"/>
      <c r="L51" s="1023"/>
      <c r="M51" s="1023"/>
      <c r="N51" s="1023"/>
      <c r="O51" s="1023"/>
      <c r="P51" s="1023"/>
      <c r="Q51" s="1023"/>
      <c r="R51" s="1023"/>
      <c r="S51" s="1023"/>
      <c r="T51" s="1023"/>
    </row>
  </sheetData>
  <mergeCells count="56">
    <mergeCell ref="A50:T50"/>
    <mergeCell ref="A51:T51"/>
    <mergeCell ref="L36:M36"/>
    <mergeCell ref="N36:O36"/>
    <mergeCell ref="P36:Q36"/>
    <mergeCell ref="R36:S36"/>
    <mergeCell ref="T36:T40"/>
    <mergeCell ref="B40:C40"/>
    <mergeCell ref="J40:K40"/>
    <mergeCell ref="L40:M40"/>
    <mergeCell ref="N40:O40"/>
    <mergeCell ref="A48:T48"/>
    <mergeCell ref="A49:T49"/>
    <mergeCell ref="H36:I36"/>
    <mergeCell ref="J36:K36"/>
    <mergeCell ref="O30:T30"/>
    <mergeCell ref="B31:E31"/>
    <mergeCell ref="F31:T31"/>
    <mergeCell ref="P40:Q40"/>
    <mergeCell ref="R40:S40"/>
    <mergeCell ref="B32:E32"/>
    <mergeCell ref="F32:T32"/>
    <mergeCell ref="B35:G35"/>
    <mergeCell ref="H35:M35"/>
    <mergeCell ref="N35:S35"/>
    <mergeCell ref="B36:C36"/>
    <mergeCell ref="D36:E36"/>
    <mergeCell ref="F36:G36"/>
    <mergeCell ref="D40:E40"/>
    <mergeCell ref="F40:G40"/>
    <mergeCell ref="H40:I40"/>
    <mergeCell ref="B30:E30"/>
    <mergeCell ref="F30:K30"/>
    <mergeCell ref="L30:N30"/>
    <mergeCell ref="B28:E28"/>
    <mergeCell ref="F28:K28"/>
    <mergeCell ref="L28:N28"/>
    <mergeCell ref="O28:T28"/>
    <mergeCell ref="B29:E29"/>
    <mergeCell ref="F29:K29"/>
    <mergeCell ref="L29:N29"/>
    <mergeCell ref="O29:T29"/>
    <mergeCell ref="F11:J11"/>
    <mergeCell ref="K11:R11"/>
    <mergeCell ref="A16:P16"/>
    <mergeCell ref="E18:I18"/>
    <mergeCell ref="F25:H25"/>
    <mergeCell ref="J25:L25"/>
    <mergeCell ref="A2:T2"/>
    <mergeCell ref="A3:T3"/>
    <mergeCell ref="F8:J8"/>
    <mergeCell ref="K8:R10"/>
    <mergeCell ref="F9:J9"/>
    <mergeCell ref="S10:T10"/>
    <mergeCell ref="F10:J10"/>
    <mergeCell ref="N4:R4"/>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Zeros="0" view="pageBreakPreview" zoomScaleNormal="100" zoomScaleSheetLayoutView="100" workbookViewId="0">
      <selection activeCell="U11" sqref="U11"/>
    </sheetView>
  </sheetViews>
  <sheetFormatPr defaultColWidth="9" defaultRowHeight="14"/>
  <cols>
    <col min="1" max="8" width="9.6328125" style="90" customWidth="1"/>
    <col min="9" max="10" width="4.36328125" style="90" customWidth="1"/>
    <col min="11" max="16384" width="9" style="90"/>
  </cols>
  <sheetData>
    <row r="1" spans="1:10">
      <c r="A1" s="192"/>
      <c r="J1" s="193" t="s">
        <v>411</v>
      </c>
    </row>
    <row r="6" spans="1:10" ht="28">
      <c r="A6" s="528" t="s">
        <v>928</v>
      </c>
      <c r="B6" s="528"/>
      <c r="C6" s="528"/>
      <c r="D6" s="528"/>
      <c r="E6" s="528"/>
      <c r="F6" s="528"/>
      <c r="G6" s="528"/>
      <c r="H6" s="528"/>
      <c r="I6" s="528"/>
      <c r="J6" s="528"/>
    </row>
    <row r="7" spans="1:10" ht="14.25" customHeight="1">
      <c r="A7" s="124"/>
      <c r="B7" s="124"/>
      <c r="C7" s="124"/>
      <c r="D7" s="124"/>
      <c r="E7" s="124"/>
      <c r="F7" s="124"/>
      <c r="G7" s="124"/>
      <c r="H7" s="124"/>
      <c r="I7" s="124"/>
    </row>
    <row r="8" spans="1:10" ht="14.25" customHeight="1">
      <c r="A8" s="124"/>
      <c r="B8" s="124"/>
      <c r="C8" s="124"/>
      <c r="D8" s="124"/>
      <c r="E8" s="124"/>
      <c r="F8" s="124"/>
      <c r="G8" s="124"/>
      <c r="H8" s="124"/>
      <c r="I8" s="124"/>
    </row>
    <row r="9" spans="1:10" ht="14.25" customHeight="1">
      <c r="A9" s="124"/>
      <c r="B9" s="124"/>
      <c r="C9" s="124"/>
      <c r="D9" s="124"/>
      <c r="E9" s="124"/>
      <c r="F9" s="124"/>
      <c r="G9" s="124"/>
      <c r="H9" s="124"/>
      <c r="I9" s="124"/>
    </row>
    <row r="10" spans="1:10" ht="14.25" customHeight="1">
      <c r="A10" s="124"/>
      <c r="B10" s="124"/>
      <c r="C10" s="124"/>
      <c r="D10" s="124"/>
      <c r="E10" s="124"/>
      <c r="F10" s="124"/>
      <c r="G10" s="124"/>
      <c r="H10" s="124"/>
      <c r="I10" s="124"/>
    </row>
    <row r="11" spans="1:10" ht="14.25" customHeight="1">
      <c r="A11" s="124"/>
      <c r="B11" s="124"/>
      <c r="C11" s="124"/>
      <c r="D11" s="124"/>
      <c r="E11" s="124"/>
      <c r="F11" s="124"/>
      <c r="G11" s="124"/>
      <c r="H11" s="124"/>
      <c r="I11" s="124"/>
    </row>
    <row r="15" spans="1:10" ht="21" customHeight="1">
      <c r="A15" s="192" t="s">
        <v>929</v>
      </c>
      <c r="B15" s="184">
        <f>入力シート!C9</f>
        <v>0</v>
      </c>
      <c r="F15" s="192" t="s">
        <v>930</v>
      </c>
    </row>
    <row r="16" spans="1:10" ht="21" customHeight="1">
      <c r="A16" s="192"/>
      <c r="J16" s="192"/>
    </row>
    <row r="17" spans="1:15" ht="21" customHeight="1">
      <c r="A17" s="192"/>
      <c r="D17" s="474"/>
      <c r="E17" s="474"/>
      <c r="F17" s="192"/>
    </row>
    <row r="18" spans="1:15" ht="21" customHeight="1">
      <c r="A18" s="192"/>
    </row>
    <row r="19" spans="1:15" ht="21" customHeight="1">
      <c r="A19" s="192"/>
      <c r="C19" s="192"/>
    </row>
    <row r="20" spans="1:15" ht="21" customHeight="1"/>
    <row r="24" spans="1:15">
      <c r="B24" s="529">
        <f>入力シート!C4</f>
        <v>46049</v>
      </c>
      <c r="C24" s="530"/>
    </row>
    <row r="25" spans="1:15">
      <c r="B25" s="98"/>
      <c r="C25" s="99"/>
    </row>
    <row r="26" spans="1:15">
      <c r="B26" s="98"/>
      <c r="C26" s="99"/>
    </row>
    <row r="28" spans="1:15">
      <c r="A28" s="113"/>
      <c r="B28" s="243"/>
      <c r="F28" s="240"/>
      <c r="H28" s="241"/>
      <c r="I28" s="113"/>
      <c r="J28" s="113"/>
      <c r="K28" s="113"/>
      <c r="L28" s="113"/>
      <c r="M28" s="113"/>
      <c r="N28" s="113"/>
      <c r="O28" s="113"/>
    </row>
    <row r="29" spans="1:15">
      <c r="A29" s="113"/>
      <c r="B29" s="113"/>
      <c r="C29" s="113"/>
      <c r="D29" s="240"/>
      <c r="E29" s="240"/>
      <c r="F29" s="240"/>
      <c r="G29" s="240"/>
      <c r="H29" s="240"/>
      <c r="I29" s="113"/>
      <c r="J29" s="113"/>
      <c r="K29" s="113"/>
      <c r="L29" s="113"/>
      <c r="M29" s="113"/>
      <c r="N29" s="113"/>
      <c r="O29" s="113"/>
    </row>
    <row r="30" spans="1:15">
      <c r="A30" s="113"/>
      <c r="B30" s="113"/>
      <c r="C30" s="244" t="s">
        <v>516</v>
      </c>
      <c r="E30" s="531">
        <f>入力シート!C32</f>
        <v>0</v>
      </c>
      <c r="F30" s="531"/>
      <c r="G30" s="531"/>
      <c r="H30" s="531"/>
      <c r="I30" s="531"/>
      <c r="J30" s="113"/>
      <c r="K30" s="113"/>
      <c r="L30" s="113"/>
      <c r="M30" s="113"/>
      <c r="N30" s="113"/>
      <c r="O30" s="113"/>
    </row>
    <row r="31" spans="1:15">
      <c r="A31" s="113"/>
      <c r="B31" s="113"/>
      <c r="C31" s="241"/>
      <c r="D31" s="244"/>
      <c r="F31" s="241"/>
      <c r="G31" s="113"/>
      <c r="H31" s="113"/>
      <c r="I31" s="113"/>
      <c r="J31" s="113"/>
      <c r="K31" s="113"/>
      <c r="L31" s="113"/>
      <c r="M31" s="113"/>
      <c r="N31" s="113"/>
      <c r="O31" s="113"/>
    </row>
    <row r="32" spans="1:15">
      <c r="A32" s="113"/>
      <c r="B32" s="113"/>
      <c r="C32" s="113"/>
      <c r="D32" s="244"/>
      <c r="E32" s="240"/>
      <c r="F32" s="241"/>
      <c r="G32" s="240"/>
      <c r="H32" s="240"/>
      <c r="I32" s="113"/>
      <c r="J32" s="113"/>
      <c r="K32" s="113"/>
      <c r="L32" s="105"/>
      <c r="M32" s="105"/>
      <c r="N32" s="113"/>
      <c r="O32" s="113"/>
    </row>
    <row r="33" spans="1:14">
      <c r="A33" s="113"/>
      <c r="B33" s="113"/>
      <c r="C33" s="244" t="s">
        <v>574</v>
      </c>
      <c r="E33" s="474">
        <f>入力シート!C18</f>
        <v>0</v>
      </c>
      <c r="F33" s="474"/>
      <c r="G33" s="474">
        <f>入力シート!C20</f>
        <v>0</v>
      </c>
      <c r="H33" s="474"/>
      <c r="I33" s="113"/>
      <c r="J33" s="113"/>
      <c r="K33" s="113"/>
      <c r="L33" s="105"/>
      <c r="M33" s="105"/>
      <c r="N33" s="242"/>
    </row>
    <row r="34" spans="1:14">
      <c r="F34" s="100"/>
      <c r="G34" s="100"/>
    </row>
  </sheetData>
  <mergeCells count="6">
    <mergeCell ref="A6:J6"/>
    <mergeCell ref="D17:E17"/>
    <mergeCell ref="B24:C24"/>
    <mergeCell ref="E30:I30"/>
    <mergeCell ref="E33:F33"/>
    <mergeCell ref="G33:H33"/>
  </mergeCells>
  <phoneticPr fontId="3"/>
  <pageMargins left="0.78740157480314965" right="0.59055118110236227" top="0.78740157480314965" bottom="0.78740157480314965" header="0.51181102362204722" footer="0.51181102362204722"/>
  <pageSetup paperSize="9" orientation="portrait" horizontalDpi="200" verticalDpi="200" r:id="rId1"/>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8" tint="0.59999389629810485"/>
  </sheetPr>
  <dimension ref="A1:O39"/>
  <sheetViews>
    <sheetView showZeros="0" view="pageBreakPreview" topLeftCell="A19" zoomScaleNormal="100" zoomScaleSheetLayoutView="100" workbookViewId="0"/>
  </sheetViews>
  <sheetFormatPr defaultColWidth="5.90625" defaultRowHeight="14"/>
  <cols>
    <col min="1" max="12" width="5.90625" style="90"/>
    <col min="13" max="13" width="8.7265625" style="90" customWidth="1"/>
    <col min="14" max="14" width="3.36328125" style="90" customWidth="1"/>
    <col min="15" max="16384" width="5.90625" style="90"/>
  </cols>
  <sheetData>
    <row r="1" spans="1:15">
      <c r="O1" s="193" t="s">
        <v>620</v>
      </c>
    </row>
    <row r="3" spans="1:15" ht="28">
      <c r="A3" s="539" t="s">
        <v>68</v>
      </c>
      <c r="B3" s="539"/>
      <c r="C3" s="539"/>
      <c r="D3" s="539"/>
      <c r="E3" s="539"/>
      <c r="F3" s="539"/>
      <c r="G3" s="539"/>
      <c r="H3" s="539"/>
      <c r="I3" s="539"/>
      <c r="J3" s="539"/>
      <c r="K3" s="539"/>
      <c r="L3" s="539"/>
      <c r="M3" s="539"/>
      <c r="N3" s="539"/>
    </row>
    <row r="5" spans="1:15">
      <c r="K5" s="764" t="s">
        <v>986</v>
      </c>
      <c r="L5" s="765"/>
      <c r="M5" s="765"/>
      <c r="N5" s="765"/>
      <c r="O5" s="765"/>
    </row>
    <row r="7" spans="1:15">
      <c r="A7" s="90" t="s">
        <v>469</v>
      </c>
    </row>
    <row r="10" spans="1:15" s="192" customFormat="1">
      <c r="I10" s="204" t="str">
        <f>入力シート!C1</f>
        <v>令和8年2月8日執行衆議院小選挙区選出議員選挙</v>
      </c>
      <c r="J10" s="184" t="str">
        <f>入力シート!C2</f>
        <v>青森県第１区</v>
      </c>
      <c r="K10" s="184"/>
    </row>
    <row r="12" spans="1:15">
      <c r="H12" s="97" t="s">
        <v>413</v>
      </c>
      <c r="J12" s="102">
        <f>入力シート!C18</f>
        <v>0</v>
      </c>
      <c r="K12" s="100"/>
      <c r="L12" s="100">
        <f>入力シート!C20</f>
        <v>0</v>
      </c>
    </row>
    <row r="13" spans="1:15">
      <c r="H13" s="97"/>
      <c r="J13" s="102"/>
      <c r="K13" s="100"/>
      <c r="L13" s="100"/>
    </row>
    <row r="15" spans="1:15">
      <c r="A15" s="90" t="s">
        <v>218</v>
      </c>
    </row>
    <row r="17" spans="1:15" ht="14.25" customHeight="1">
      <c r="F17" s="100"/>
    </row>
    <row r="18" spans="1:15" ht="14.25" customHeight="1">
      <c r="A18" s="544" t="s">
        <v>454</v>
      </c>
      <c r="B18" s="544"/>
      <c r="C18" s="544"/>
      <c r="D18" s="544"/>
      <c r="E18" s="544"/>
      <c r="F18" s="544"/>
      <c r="G18" s="544"/>
      <c r="H18" s="544"/>
      <c r="I18" s="544"/>
      <c r="J18" s="544"/>
      <c r="K18" s="544"/>
      <c r="L18" s="544"/>
      <c r="M18" s="544"/>
      <c r="N18" s="544"/>
      <c r="O18" s="544"/>
    </row>
    <row r="19" spans="1:15" ht="14.25" customHeight="1">
      <c r="A19" s="121"/>
      <c r="B19" s="121"/>
      <c r="C19" s="121"/>
      <c r="D19" s="121"/>
      <c r="E19" s="121"/>
      <c r="F19" s="121"/>
      <c r="G19" s="121"/>
      <c r="H19" s="121"/>
      <c r="I19" s="121"/>
      <c r="J19" s="121"/>
      <c r="K19" s="121"/>
      <c r="L19" s="121"/>
      <c r="M19" s="121"/>
      <c r="N19" s="121"/>
    </row>
    <row r="20" spans="1:15" ht="14.25" customHeight="1"/>
    <row r="21" spans="1:15" ht="14.25" customHeight="1">
      <c r="G21" s="101"/>
    </row>
    <row r="22" spans="1:15" ht="18" customHeight="1">
      <c r="A22" s="635" t="s">
        <v>547</v>
      </c>
      <c r="B22" s="636"/>
      <c r="C22" s="637"/>
      <c r="D22" s="682" t="s">
        <v>235</v>
      </c>
      <c r="E22" s="683"/>
      <c r="F22" s="683"/>
      <c r="G22" s="683"/>
      <c r="H22" s="684"/>
      <c r="I22" s="635" t="s">
        <v>549</v>
      </c>
      <c r="J22" s="636"/>
      <c r="K22" s="636"/>
      <c r="L22" s="636"/>
      <c r="M22" s="636"/>
      <c r="N22" s="637"/>
      <c r="O22" s="688" t="s">
        <v>534</v>
      </c>
    </row>
    <row r="23" spans="1:15" ht="18" customHeight="1">
      <c r="A23" s="691"/>
      <c r="B23" s="544"/>
      <c r="C23" s="692"/>
      <c r="D23" s="685"/>
      <c r="E23" s="686"/>
      <c r="F23" s="686"/>
      <c r="G23" s="686"/>
      <c r="H23" s="687"/>
      <c r="I23" s="638"/>
      <c r="J23" s="639"/>
      <c r="K23" s="639"/>
      <c r="L23" s="639"/>
      <c r="M23" s="639"/>
      <c r="N23" s="640"/>
      <c r="O23" s="689"/>
    </row>
    <row r="24" spans="1:15" ht="18" customHeight="1">
      <c r="A24" s="691"/>
      <c r="B24" s="544"/>
      <c r="C24" s="692"/>
      <c r="D24" s="685"/>
      <c r="E24" s="686"/>
      <c r="F24" s="686"/>
      <c r="G24" s="686"/>
      <c r="H24" s="687"/>
      <c r="I24" s="635" t="s">
        <v>66</v>
      </c>
      <c r="J24" s="636"/>
      <c r="K24" s="637"/>
      <c r="L24" s="635" t="s">
        <v>67</v>
      </c>
      <c r="M24" s="636"/>
      <c r="N24" s="637"/>
      <c r="O24" s="689"/>
    </row>
    <row r="25" spans="1:15" ht="18" customHeight="1">
      <c r="A25" s="638"/>
      <c r="B25" s="639"/>
      <c r="C25" s="640"/>
      <c r="D25" s="685"/>
      <c r="E25" s="686"/>
      <c r="F25" s="686"/>
      <c r="G25" s="686"/>
      <c r="H25" s="687"/>
      <c r="I25" s="638"/>
      <c r="J25" s="639"/>
      <c r="K25" s="640"/>
      <c r="L25" s="638"/>
      <c r="M25" s="639"/>
      <c r="N25" s="640"/>
      <c r="O25" s="690"/>
    </row>
    <row r="26" spans="1:15" ht="22.5" customHeight="1">
      <c r="A26" s="129"/>
      <c r="C26" s="130"/>
      <c r="D26" s="712"/>
      <c r="E26" s="713"/>
      <c r="F26" s="713"/>
      <c r="G26" s="713"/>
      <c r="H26" s="714"/>
      <c r="I26" s="126"/>
      <c r="J26" s="122"/>
      <c r="K26" s="123"/>
      <c r="L26" s="126"/>
      <c r="M26" s="122"/>
      <c r="N26" s="123"/>
      <c r="O26" s="688"/>
    </row>
    <row r="27" spans="1:15" ht="22.5" customHeight="1">
      <c r="A27" s="699" t="s">
        <v>988</v>
      </c>
      <c r="B27" s="677"/>
      <c r="C27" s="678"/>
      <c r="D27" s="715"/>
      <c r="E27" s="716"/>
      <c r="F27" s="716"/>
      <c r="G27" s="716"/>
      <c r="H27" s="717"/>
      <c r="I27" s="914"/>
      <c r="J27" s="915"/>
      <c r="K27" s="916"/>
      <c r="L27" s="912"/>
      <c r="M27" s="913"/>
      <c r="N27" s="130" t="s">
        <v>2</v>
      </c>
      <c r="O27" s="689"/>
    </row>
    <row r="28" spans="1:15" ht="22.5" customHeight="1">
      <c r="A28" s="131"/>
      <c r="B28" s="110"/>
      <c r="C28" s="132"/>
      <c r="D28" s="718"/>
      <c r="E28" s="719"/>
      <c r="F28" s="719"/>
      <c r="G28" s="719"/>
      <c r="H28" s="720"/>
      <c r="I28" s="131"/>
      <c r="J28" s="110"/>
      <c r="K28" s="132"/>
      <c r="L28" s="131"/>
      <c r="M28" s="110"/>
      <c r="N28" s="132"/>
      <c r="O28" s="690"/>
    </row>
    <row r="30" spans="1:15" ht="14.25" customHeight="1">
      <c r="B30" s="109"/>
      <c r="C30" s="113"/>
      <c r="D30" s="113"/>
    </row>
    <row r="31" spans="1:15">
      <c r="A31" s="113" t="s">
        <v>1107</v>
      </c>
      <c r="B31" s="243"/>
      <c r="C31" s="105"/>
      <c r="D31" s="105"/>
      <c r="E31" s="113"/>
      <c r="F31" s="113"/>
      <c r="G31" s="113"/>
      <c r="H31" s="113"/>
      <c r="I31" s="113"/>
      <c r="J31" s="113"/>
      <c r="K31" s="113"/>
      <c r="L31" s="113"/>
      <c r="M31" s="113"/>
      <c r="N31" s="113"/>
      <c r="O31" s="113"/>
    </row>
    <row r="32" spans="1:15">
      <c r="A32" s="113" t="s">
        <v>1084</v>
      </c>
      <c r="B32" s="243"/>
      <c r="C32" s="105"/>
      <c r="D32" s="105"/>
      <c r="E32" s="113"/>
      <c r="F32" s="113"/>
      <c r="G32" s="113"/>
      <c r="H32" s="113"/>
      <c r="I32" s="113"/>
      <c r="J32" s="113"/>
      <c r="K32" s="113"/>
      <c r="L32" s="113"/>
      <c r="M32" s="113"/>
      <c r="N32" s="113"/>
      <c r="O32" s="113"/>
    </row>
    <row r="33" spans="1:15">
      <c r="A33" s="113" t="s">
        <v>1085</v>
      </c>
      <c r="B33" s="243"/>
      <c r="C33" s="105"/>
      <c r="D33" s="105"/>
      <c r="E33" s="113"/>
      <c r="F33" s="113"/>
      <c r="G33" s="113"/>
      <c r="H33" s="113"/>
      <c r="I33" s="113"/>
      <c r="J33" s="113"/>
      <c r="K33" s="113"/>
      <c r="L33" s="113"/>
      <c r="M33" s="113"/>
      <c r="N33" s="113"/>
      <c r="O33" s="113"/>
    </row>
    <row r="34" spans="1:15">
      <c r="A34" s="113" t="s">
        <v>1108</v>
      </c>
      <c r="B34" s="243"/>
      <c r="C34" s="105"/>
      <c r="D34" s="105"/>
      <c r="E34" s="113"/>
      <c r="F34" s="113"/>
      <c r="G34" s="113"/>
      <c r="H34" s="113"/>
      <c r="I34" s="113"/>
      <c r="J34" s="113"/>
      <c r="K34" s="113"/>
      <c r="L34" s="113"/>
      <c r="M34" s="113"/>
      <c r="N34" s="113"/>
      <c r="O34" s="113"/>
    </row>
    <row r="35" spans="1:15">
      <c r="A35" s="113" t="s">
        <v>1109</v>
      </c>
      <c r="B35" s="243"/>
      <c r="C35" s="105"/>
      <c r="D35" s="105"/>
      <c r="E35" s="113"/>
      <c r="F35" s="113"/>
      <c r="G35" s="113"/>
      <c r="H35" s="264"/>
      <c r="I35" s="113"/>
      <c r="J35" s="113"/>
      <c r="K35" s="113"/>
      <c r="L35" s="113"/>
      <c r="M35" s="113"/>
      <c r="N35" s="113"/>
      <c r="O35" s="113"/>
    </row>
    <row r="36" spans="1:15">
      <c r="B36" s="98"/>
      <c r="C36" s="105"/>
      <c r="D36" s="105"/>
      <c r="H36" s="100"/>
    </row>
    <row r="37" spans="1:15">
      <c r="B37" s="98"/>
      <c r="C37" s="105"/>
      <c r="D37" s="105"/>
    </row>
    <row r="38" spans="1:15">
      <c r="B38" s="98"/>
      <c r="C38" s="105"/>
      <c r="D38" s="105"/>
      <c r="G38" s="100"/>
    </row>
    <row r="39" spans="1:15">
      <c r="B39" s="98"/>
      <c r="C39" s="105"/>
      <c r="D39" s="105"/>
    </row>
  </sheetData>
  <mergeCells count="14">
    <mergeCell ref="D26:H28"/>
    <mergeCell ref="O26:O28"/>
    <mergeCell ref="A27:C27"/>
    <mergeCell ref="I27:K27"/>
    <mergeCell ref="L27:M27"/>
    <mergeCell ref="A3:N3"/>
    <mergeCell ref="A18:O18"/>
    <mergeCell ref="A22:C25"/>
    <mergeCell ref="D22:H25"/>
    <mergeCell ref="I22:N23"/>
    <mergeCell ref="O22:O25"/>
    <mergeCell ref="I24:K25"/>
    <mergeCell ref="L24:N25"/>
    <mergeCell ref="K5:O5"/>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8" tint="0.59999389629810485"/>
  </sheetPr>
  <dimension ref="A1:P45"/>
  <sheetViews>
    <sheetView showZeros="0" view="pageBreakPreview" topLeftCell="A13" zoomScaleNormal="100" zoomScaleSheetLayoutView="100" workbookViewId="0">
      <selection activeCell="C42" sqref="C42"/>
    </sheetView>
  </sheetViews>
  <sheetFormatPr defaultColWidth="5.90625" defaultRowHeight="14"/>
  <cols>
    <col min="1" max="8" width="5.90625" style="90"/>
    <col min="9" max="9" width="3.453125" style="90" bestFit="1" customWidth="1"/>
    <col min="10" max="14" width="5.90625" style="90"/>
    <col min="15" max="16" width="4.08984375" style="90" customWidth="1"/>
    <col min="17" max="16384" width="5.90625" style="90"/>
  </cols>
  <sheetData>
    <row r="1" spans="1:16">
      <c r="P1" s="193" t="s">
        <v>621</v>
      </c>
    </row>
    <row r="3" spans="1:16" ht="28">
      <c r="A3" s="539" t="s">
        <v>69</v>
      </c>
      <c r="B3" s="539"/>
      <c r="C3" s="539"/>
      <c r="D3" s="539"/>
      <c r="E3" s="539"/>
      <c r="F3" s="539"/>
      <c r="G3" s="539"/>
      <c r="H3" s="539"/>
      <c r="I3" s="539"/>
      <c r="J3" s="539"/>
      <c r="K3" s="539"/>
      <c r="L3" s="539"/>
      <c r="M3" s="539"/>
      <c r="N3" s="539"/>
    </row>
    <row r="5" spans="1:16">
      <c r="L5" s="873" t="s">
        <v>1005</v>
      </c>
      <c r="M5" s="677"/>
      <c r="N5" s="677"/>
      <c r="O5" s="677"/>
      <c r="P5" s="677"/>
    </row>
    <row r="7" spans="1:16">
      <c r="A7" s="90" t="s">
        <v>469</v>
      </c>
    </row>
    <row r="9" spans="1:16" s="192" customFormat="1">
      <c r="J9" s="204" t="str">
        <f>入力シート!C1</f>
        <v>令和8年2月8日執行衆議院小選挙区選出議員選挙</v>
      </c>
      <c r="K9" s="184" t="str">
        <f>入力シート!C2</f>
        <v>青森県第１区</v>
      </c>
    </row>
    <row r="11" spans="1:16">
      <c r="H11" s="97" t="s">
        <v>413</v>
      </c>
      <c r="J11" s="102">
        <f>入力シート!C18</f>
        <v>0</v>
      </c>
      <c r="K11" s="100"/>
      <c r="L11" s="100">
        <f>入力シート!C20</f>
        <v>0</v>
      </c>
    </row>
    <row r="13" spans="1:16">
      <c r="A13" s="192" t="s">
        <v>622</v>
      </c>
    </row>
    <row r="14" spans="1:16" ht="14.25" customHeight="1">
      <c r="A14" s="192" t="s">
        <v>604</v>
      </c>
      <c r="F14" s="100"/>
    </row>
    <row r="15" spans="1:16" ht="14.25" customHeight="1">
      <c r="F15" s="100"/>
    </row>
    <row r="16" spans="1:16" ht="14.25" customHeight="1">
      <c r="F16" s="100"/>
    </row>
    <row r="17" spans="1:15" ht="14.25" customHeight="1">
      <c r="A17" s="544" t="s">
        <v>454</v>
      </c>
      <c r="B17" s="544"/>
      <c r="C17" s="544"/>
      <c r="D17" s="544"/>
      <c r="E17" s="544"/>
      <c r="F17" s="544"/>
      <c r="G17" s="544"/>
      <c r="H17" s="544"/>
      <c r="I17" s="544"/>
      <c r="J17" s="544"/>
      <c r="K17" s="544"/>
      <c r="L17" s="544"/>
      <c r="M17" s="544"/>
      <c r="N17" s="544"/>
      <c r="O17" s="544"/>
    </row>
    <row r="18" spans="1:15" ht="14.25" customHeight="1">
      <c r="A18" s="121"/>
      <c r="B18" s="121"/>
      <c r="C18" s="121"/>
      <c r="D18" s="121"/>
      <c r="E18" s="121"/>
      <c r="F18" s="121"/>
      <c r="G18" s="121"/>
      <c r="H18" s="121"/>
      <c r="I18" s="121"/>
      <c r="J18" s="121"/>
      <c r="K18" s="121"/>
      <c r="L18" s="121"/>
      <c r="M18" s="121"/>
      <c r="N18" s="121"/>
      <c r="O18" s="121"/>
    </row>
    <row r="19" spans="1:15" s="192" customFormat="1" ht="14.25" customHeight="1">
      <c r="A19" s="195" t="s">
        <v>38</v>
      </c>
      <c r="B19" s="194"/>
      <c r="C19" s="194"/>
      <c r="D19" s="873" t="s">
        <v>989</v>
      </c>
      <c r="E19" s="677"/>
      <c r="F19" s="677"/>
      <c r="G19" s="677"/>
      <c r="H19" s="194"/>
      <c r="I19" s="194"/>
      <c r="J19" s="194"/>
      <c r="K19" s="194"/>
      <c r="L19" s="194"/>
      <c r="M19" s="194"/>
      <c r="N19" s="194"/>
      <c r="O19" s="194"/>
    </row>
    <row r="20" spans="1:15" ht="14.25" customHeight="1">
      <c r="A20" s="121"/>
      <c r="B20" s="121"/>
      <c r="C20" s="121"/>
      <c r="D20" s="121"/>
      <c r="E20" s="121"/>
      <c r="F20" s="121"/>
      <c r="G20" s="121"/>
      <c r="H20" s="121"/>
      <c r="I20" s="121"/>
      <c r="J20" s="121"/>
      <c r="K20" s="121"/>
      <c r="L20" s="121"/>
      <c r="M20" s="121"/>
      <c r="N20" s="121"/>
    </row>
    <row r="21" spans="1:15" ht="14.25" customHeight="1">
      <c r="A21" s="90" t="s">
        <v>39</v>
      </c>
    </row>
    <row r="22" spans="1:15" ht="14.25" customHeight="1">
      <c r="B22" s="716"/>
      <c r="C22" s="716"/>
      <c r="D22" s="716"/>
      <c r="E22" s="716"/>
      <c r="F22" s="716"/>
      <c r="G22" s="716"/>
      <c r="H22" s="716"/>
      <c r="I22" s="716"/>
      <c r="J22" s="716"/>
      <c r="K22" s="716"/>
      <c r="L22" s="716"/>
      <c r="M22" s="716"/>
      <c r="N22" s="716"/>
    </row>
    <row r="23" spans="1:15" ht="14.25" customHeight="1">
      <c r="B23" s="716"/>
      <c r="C23" s="716"/>
      <c r="D23" s="716"/>
      <c r="E23" s="716"/>
      <c r="F23" s="716"/>
      <c r="G23" s="716"/>
      <c r="H23" s="716"/>
      <c r="I23" s="716"/>
      <c r="J23" s="716"/>
      <c r="K23" s="716"/>
      <c r="L23" s="716"/>
      <c r="M23" s="716"/>
      <c r="N23" s="716"/>
    </row>
    <row r="24" spans="1:15" ht="14.25" customHeight="1">
      <c r="B24" s="716"/>
      <c r="C24" s="716"/>
      <c r="D24" s="716"/>
      <c r="E24" s="716"/>
      <c r="F24" s="716"/>
      <c r="G24" s="716"/>
      <c r="H24" s="716"/>
      <c r="I24" s="716"/>
      <c r="J24" s="716"/>
      <c r="K24" s="716"/>
      <c r="L24" s="716"/>
      <c r="M24" s="716"/>
      <c r="N24" s="716"/>
    </row>
    <row r="25" spans="1:15" ht="14.25" customHeight="1"/>
    <row r="26" spans="1:15" ht="14.25" customHeight="1">
      <c r="A26" s="90" t="s">
        <v>70</v>
      </c>
      <c r="E26" s="919" t="s">
        <v>238</v>
      </c>
      <c r="F26" s="919"/>
      <c r="G26" s="919"/>
      <c r="H26" s="919"/>
      <c r="I26" s="90" t="s">
        <v>75</v>
      </c>
    </row>
    <row r="27" spans="1:15" ht="14.25" customHeight="1">
      <c r="G27" s="101"/>
    </row>
    <row r="28" spans="1:15" ht="24" customHeight="1">
      <c r="A28" s="874" t="s">
        <v>45</v>
      </c>
      <c r="B28" s="875"/>
      <c r="C28" s="875"/>
      <c r="D28" s="875"/>
      <c r="E28" s="876"/>
      <c r="F28" s="874" t="s">
        <v>74</v>
      </c>
      <c r="G28" s="875"/>
      <c r="H28" s="875"/>
      <c r="I28" s="876"/>
      <c r="J28" s="874" t="s">
        <v>76</v>
      </c>
      <c r="K28" s="875"/>
      <c r="L28" s="875"/>
      <c r="M28" s="875"/>
      <c r="N28" s="875"/>
      <c r="O28" s="876"/>
    </row>
    <row r="29" spans="1:15" ht="24" customHeight="1">
      <c r="A29" s="555" t="s">
        <v>71</v>
      </c>
      <c r="B29" s="556"/>
      <c r="C29" s="556"/>
      <c r="D29" s="556"/>
      <c r="E29" s="557"/>
      <c r="F29" s="917"/>
      <c r="G29" s="918"/>
      <c r="H29" s="918"/>
      <c r="I29" s="153" t="s">
        <v>75</v>
      </c>
      <c r="J29" s="917"/>
      <c r="K29" s="918"/>
      <c r="L29" s="918"/>
      <c r="M29" s="918"/>
      <c r="N29" s="918"/>
      <c r="O29" s="112" t="s">
        <v>75</v>
      </c>
    </row>
    <row r="30" spans="1:15" ht="24" customHeight="1">
      <c r="A30" s="555" t="s">
        <v>72</v>
      </c>
      <c r="B30" s="578"/>
      <c r="C30" s="578"/>
      <c r="D30" s="578"/>
      <c r="E30" s="579"/>
      <c r="F30" s="917"/>
      <c r="G30" s="918"/>
      <c r="H30" s="918"/>
      <c r="I30" s="153" t="s">
        <v>75</v>
      </c>
      <c r="J30" s="917"/>
      <c r="K30" s="918"/>
      <c r="L30" s="918"/>
      <c r="M30" s="918"/>
      <c r="N30" s="918"/>
      <c r="O30" s="112" t="s">
        <v>75</v>
      </c>
    </row>
    <row r="31" spans="1:15" ht="24" customHeight="1">
      <c r="A31" s="555" t="s">
        <v>73</v>
      </c>
      <c r="B31" s="578"/>
      <c r="C31" s="578"/>
      <c r="D31" s="578"/>
      <c r="E31" s="579"/>
      <c r="F31" s="917"/>
      <c r="G31" s="918"/>
      <c r="H31" s="918"/>
      <c r="I31" s="153" t="s">
        <v>75</v>
      </c>
      <c r="J31" s="917"/>
      <c r="K31" s="918"/>
      <c r="L31" s="918"/>
      <c r="M31" s="918"/>
      <c r="N31" s="918"/>
      <c r="O31" s="112" t="s">
        <v>75</v>
      </c>
    </row>
    <row r="32" spans="1:15" ht="24" customHeight="1">
      <c r="A32" s="874" t="s">
        <v>46</v>
      </c>
      <c r="B32" s="875"/>
      <c r="C32" s="875"/>
      <c r="D32" s="875"/>
      <c r="E32" s="876"/>
      <c r="F32" s="885"/>
      <c r="G32" s="886"/>
      <c r="H32" s="886"/>
      <c r="I32" s="153"/>
      <c r="J32" s="885"/>
      <c r="K32" s="886"/>
      <c r="L32" s="886"/>
      <c r="M32" s="886"/>
      <c r="N32" s="886"/>
      <c r="O32" s="112"/>
    </row>
    <row r="34" spans="1:16">
      <c r="A34" s="113" t="s">
        <v>1174</v>
      </c>
      <c r="B34" s="113"/>
      <c r="C34" s="113"/>
      <c r="D34" s="113"/>
      <c r="E34" s="113"/>
      <c r="F34" s="113"/>
      <c r="G34" s="113"/>
      <c r="H34" s="113"/>
      <c r="I34" s="113"/>
      <c r="J34" s="113"/>
      <c r="K34" s="113"/>
      <c r="L34" s="113"/>
      <c r="M34" s="113"/>
      <c r="N34" s="113"/>
      <c r="O34" s="113"/>
      <c r="P34" s="113"/>
    </row>
    <row r="35" spans="1:16">
      <c r="A35" s="113" t="s">
        <v>330</v>
      </c>
      <c r="B35" s="113"/>
      <c r="C35" s="113"/>
      <c r="D35" s="113"/>
      <c r="E35" s="113"/>
      <c r="F35" s="113"/>
      <c r="G35" s="113"/>
      <c r="H35" s="113"/>
      <c r="I35" s="113"/>
      <c r="J35" s="113"/>
      <c r="K35" s="113"/>
      <c r="L35" s="113"/>
      <c r="M35" s="113"/>
      <c r="N35" s="113"/>
      <c r="O35" s="113"/>
      <c r="P35" s="113"/>
    </row>
    <row r="36" spans="1:16">
      <c r="A36" s="113"/>
      <c r="B36" s="113"/>
      <c r="C36" s="113"/>
      <c r="D36" s="113"/>
      <c r="E36" s="113"/>
      <c r="F36" s="113"/>
      <c r="G36" s="113"/>
      <c r="H36" s="113"/>
      <c r="I36" s="113"/>
      <c r="J36" s="113"/>
      <c r="K36" s="113"/>
      <c r="L36" s="113"/>
      <c r="M36" s="113"/>
      <c r="N36" s="113"/>
      <c r="O36" s="113"/>
      <c r="P36" s="113"/>
    </row>
    <row r="37" spans="1:16">
      <c r="A37" s="113" t="s">
        <v>1175</v>
      </c>
      <c r="B37" s="113"/>
      <c r="C37" s="113"/>
      <c r="D37" s="113"/>
      <c r="E37" s="113"/>
      <c r="F37" s="113"/>
      <c r="G37" s="113"/>
      <c r="H37" s="113"/>
      <c r="I37" s="113"/>
      <c r="J37" s="113"/>
      <c r="K37" s="113"/>
      <c r="L37" s="113"/>
      <c r="M37" s="113"/>
      <c r="N37" s="113"/>
      <c r="O37" s="113"/>
      <c r="P37" s="113"/>
    </row>
    <row r="38" spans="1:16">
      <c r="A38" s="113" t="s">
        <v>240</v>
      </c>
      <c r="B38" s="113"/>
      <c r="C38" s="113"/>
      <c r="D38" s="113"/>
      <c r="E38" s="113"/>
      <c r="F38" s="113"/>
      <c r="G38" s="113"/>
      <c r="H38" s="113"/>
      <c r="I38" s="113"/>
      <c r="J38" s="113"/>
      <c r="K38" s="113"/>
      <c r="L38" s="113"/>
      <c r="M38" s="113"/>
      <c r="N38" s="113"/>
      <c r="O38" s="113"/>
      <c r="P38" s="113"/>
    </row>
    <row r="39" spans="1:16">
      <c r="A39" s="113"/>
      <c r="B39" s="113"/>
      <c r="C39" s="113"/>
      <c r="D39" s="113"/>
      <c r="E39" s="113"/>
      <c r="F39" s="113"/>
      <c r="G39" s="113"/>
      <c r="H39" s="113"/>
      <c r="I39" s="113"/>
      <c r="J39" s="113"/>
      <c r="K39" s="113"/>
      <c r="L39" s="113"/>
      <c r="M39" s="113"/>
      <c r="N39" s="113"/>
      <c r="O39" s="113"/>
      <c r="P39" s="113"/>
    </row>
    <row r="40" spans="1:16">
      <c r="A40" s="113" t="s">
        <v>1176</v>
      </c>
      <c r="B40" s="113"/>
      <c r="C40" s="113"/>
      <c r="D40" s="113"/>
      <c r="E40" s="113"/>
      <c r="F40" s="113"/>
      <c r="G40" s="113"/>
      <c r="H40" s="113"/>
      <c r="I40" s="113"/>
      <c r="J40" s="113"/>
      <c r="K40" s="113"/>
      <c r="L40" s="113"/>
      <c r="M40" s="113"/>
      <c r="N40" s="113"/>
      <c r="O40" s="113"/>
      <c r="P40" s="113"/>
    </row>
    <row r="41" spans="1:16">
      <c r="A41" s="113" t="s">
        <v>241</v>
      </c>
      <c r="B41" s="113"/>
      <c r="C41" s="113"/>
      <c r="D41" s="113"/>
      <c r="E41" s="113"/>
      <c r="F41" s="113"/>
      <c r="G41" s="113"/>
      <c r="H41" s="113"/>
      <c r="I41" s="113"/>
      <c r="J41" s="113"/>
      <c r="K41" s="113"/>
      <c r="L41" s="113"/>
      <c r="M41" s="113"/>
      <c r="N41" s="113"/>
      <c r="O41" s="113"/>
      <c r="P41" s="113"/>
    </row>
    <row r="42" spans="1:16">
      <c r="A42" s="113"/>
      <c r="B42" s="113"/>
      <c r="C42" s="113"/>
      <c r="D42" s="113"/>
      <c r="E42" s="113"/>
      <c r="F42" s="113"/>
      <c r="G42" s="113"/>
      <c r="H42" s="113"/>
      <c r="I42" s="113"/>
      <c r="J42" s="113"/>
      <c r="K42" s="113"/>
      <c r="L42" s="113"/>
      <c r="M42" s="113"/>
      <c r="N42" s="113"/>
      <c r="O42" s="113"/>
      <c r="P42" s="113"/>
    </row>
    <row r="43" spans="1:16">
      <c r="A43" s="113" t="s">
        <v>1092</v>
      </c>
      <c r="B43" s="113"/>
      <c r="C43" s="113"/>
      <c r="D43" s="113"/>
      <c r="E43" s="113"/>
      <c r="F43" s="113"/>
      <c r="G43" s="113"/>
      <c r="H43" s="113"/>
      <c r="I43" s="113"/>
      <c r="J43" s="113"/>
      <c r="K43" s="113"/>
      <c r="L43" s="113"/>
      <c r="M43" s="113"/>
      <c r="N43" s="113"/>
      <c r="O43" s="113"/>
      <c r="P43" s="113"/>
    </row>
    <row r="44" spans="1:16">
      <c r="A44" s="113"/>
      <c r="B44" s="113" t="s">
        <v>1115</v>
      </c>
      <c r="C44" s="113"/>
      <c r="D44" s="113"/>
      <c r="E44" s="113"/>
      <c r="F44" s="113"/>
      <c r="G44" s="113"/>
      <c r="H44" s="113"/>
      <c r="I44" s="113"/>
      <c r="J44" s="113"/>
      <c r="K44" s="113"/>
      <c r="L44" s="113"/>
      <c r="M44" s="113"/>
      <c r="N44" s="113"/>
      <c r="O44" s="113"/>
      <c r="P44" s="113"/>
    </row>
    <row r="45" spans="1:16">
      <c r="A45" s="113"/>
      <c r="B45" s="113" t="s">
        <v>1116</v>
      </c>
      <c r="C45" s="113"/>
      <c r="D45" s="113"/>
      <c r="E45" s="113"/>
      <c r="F45" s="113"/>
      <c r="G45" s="113"/>
      <c r="H45" s="113"/>
      <c r="I45" s="113"/>
      <c r="J45" s="113"/>
      <c r="K45" s="113"/>
      <c r="L45" s="113"/>
      <c r="M45" s="113"/>
      <c r="N45" s="113"/>
      <c r="O45" s="113"/>
      <c r="P45" s="113"/>
    </row>
  </sheetData>
  <mergeCells count="21">
    <mergeCell ref="A31:E31"/>
    <mergeCell ref="F31:H31"/>
    <mergeCell ref="J31:N31"/>
    <mergeCell ref="A32:E32"/>
    <mergeCell ref="F32:H32"/>
    <mergeCell ref="J32:N32"/>
    <mergeCell ref="A29:E29"/>
    <mergeCell ref="F29:H29"/>
    <mergeCell ref="J29:N29"/>
    <mergeCell ref="A30:E30"/>
    <mergeCell ref="F30:H30"/>
    <mergeCell ref="J30:N30"/>
    <mergeCell ref="A3:N3"/>
    <mergeCell ref="A17:O17"/>
    <mergeCell ref="B22:N24"/>
    <mergeCell ref="E26:H26"/>
    <mergeCell ref="A28:E28"/>
    <mergeCell ref="F28:I28"/>
    <mergeCell ref="J28:O28"/>
    <mergeCell ref="L5:P5"/>
    <mergeCell ref="D19:G19"/>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8" tint="0.59999389629810485"/>
  </sheetPr>
  <dimension ref="A1:O41"/>
  <sheetViews>
    <sheetView showZeros="0" view="pageBreakPreview" topLeftCell="A16" zoomScaleNormal="100" zoomScaleSheetLayoutView="100" workbookViewId="0">
      <selection activeCell="G17" sqref="G17"/>
    </sheetView>
  </sheetViews>
  <sheetFormatPr defaultColWidth="5.90625" defaultRowHeight="14"/>
  <cols>
    <col min="1" max="16384" width="5.90625" style="90"/>
  </cols>
  <sheetData>
    <row r="1" spans="1:15">
      <c r="O1" s="193" t="s">
        <v>623</v>
      </c>
    </row>
    <row r="2" spans="1:15">
      <c r="A2" s="90" t="s">
        <v>268</v>
      </c>
    </row>
    <row r="4" spans="1:15" ht="28">
      <c r="A4" s="539" t="s">
        <v>77</v>
      </c>
      <c r="B4" s="539"/>
      <c r="C4" s="539"/>
      <c r="D4" s="539"/>
      <c r="E4" s="539"/>
      <c r="F4" s="539"/>
      <c r="G4" s="539"/>
      <c r="H4" s="539"/>
      <c r="I4" s="539"/>
      <c r="J4" s="539"/>
      <c r="K4" s="539"/>
      <c r="L4" s="539"/>
      <c r="M4" s="539"/>
      <c r="N4" s="539"/>
      <c r="O4" s="1023"/>
    </row>
    <row r="5" spans="1:15" ht="14.25" customHeight="1">
      <c r="A5" s="137"/>
      <c r="B5" s="137"/>
      <c r="C5" s="137"/>
      <c r="D5" s="137"/>
      <c r="E5" s="137"/>
      <c r="F5" s="137"/>
      <c r="G5" s="137"/>
      <c r="H5" s="137"/>
      <c r="I5" s="137"/>
      <c r="J5" s="137"/>
      <c r="K5" s="137"/>
      <c r="L5" s="137"/>
      <c r="M5" s="137"/>
      <c r="N5" s="137"/>
    </row>
    <row r="7" spans="1:15" ht="24" customHeight="1">
      <c r="A7" s="192" t="s">
        <v>624</v>
      </c>
    </row>
    <row r="8" spans="1:15" ht="24" customHeight="1">
      <c r="A8" s="192" t="s">
        <v>625</v>
      </c>
    </row>
    <row r="9" spans="1:15" ht="24" customHeight="1">
      <c r="A9" s="192"/>
    </row>
    <row r="10" spans="1:15" ht="14.25" customHeight="1"/>
    <row r="11" spans="1:15" ht="14.25" customHeight="1"/>
    <row r="13" spans="1:15" s="192" customFormat="1">
      <c r="A13" s="213" t="s">
        <v>1008</v>
      </c>
    </row>
    <row r="15" spans="1:15">
      <c r="L15" s="560"/>
      <c r="M15" s="560"/>
      <c r="N15" s="560"/>
    </row>
    <row r="17" spans="1:15">
      <c r="G17" s="192" t="s">
        <v>1254</v>
      </c>
      <c r="O17" s="97" t="s">
        <v>389</v>
      </c>
    </row>
    <row r="18" spans="1:15">
      <c r="O18" s="97"/>
    </row>
    <row r="19" spans="1:15">
      <c r="O19" s="97"/>
    </row>
    <row r="20" spans="1:15">
      <c r="O20" s="97"/>
    </row>
    <row r="21" spans="1:15">
      <c r="A21" s="544" t="s">
        <v>454</v>
      </c>
      <c r="B21" s="544"/>
      <c r="C21" s="544"/>
      <c r="D21" s="544"/>
      <c r="E21" s="544"/>
      <c r="F21" s="544"/>
      <c r="G21" s="544"/>
      <c r="H21" s="544"/>
      <c r="I21" s="544"/>
      <c r="J21" s="544"/>
      <c r="K21" s="544"/>
      <c r="L21" s="544"/>
      <c r="M21" s="544"/>
      <c r="N21" s="544"/>
      <c r="O21" s="544"/>
    </row>
    <row r="23" spans="1:15">
      <c r="A23" s="218" t="s">
        <v>315</v>
      </c>
      <c r="B23" s="184" t="str">
        <f>入力シート!C1</f>
        <v>令和8年2月8日執行衆議院小選挙区選出議員選挙</v>
      </c>
      <c r="K23" s="100" t="str">
        <f>入力シート!C2</f>
        <v>青森県第１区</v>
      </c>
    </row>
    <row r="24" spans="1:15">
      <c r="A24" s="218"/>
      <c r="B24" s="192"/>
      <c r="J24" s="157"/>
      <c r="K24" s="157"/>
    </row>
    <row r="25" spans="1:15">
      <c r="A25" s="192"/>
      <c r="B25" s="192"/>
    </row>
    <row r="26" spans="1:15">
      <c r="A26" s="218" t="s">
        <v>904</v>
      </c>
      <c r="B26" s="90" t="s">
        <v>905</v>
      </c>
      <c r="E26" s="102">
        <f>入力シート!C18</f>
        <v>0</v>
      </c>
      <c r="F26" s="100"/>
      <c r="G26" s="100">
        <f>入力シート!C20</f>
        <v>0</v>
      </c>
      <c r="H26" s="97"/>
    </row>
    <row r="27" spans="1:15">
      <c r="A27" s="192"/>
      <c r="B27" s="192"/>
      <c r="E27" s="102"/>
      <c r="F27" s="100"/>
      <c r="G27" s="100"/>
      <c r="H27" s="97"/>
    </row>
    <row r="28" spans="1:15">
      <c r="A28" s="192"/>
      <c r="B28" s="192"/>
    </row>
    <row r="29" spans="1:15" ht="18" customHeight="1">
      <c r="A29" s="218" t="s">
        <v>256</v>
      </c>
      <c r="B29" s="192" t="s">
        <v>908</v>
      </c>
      <c r="E29" s="920" t="s">
        <v>242</v>
      </c>
      <c r="F29" s="920"/>
      <c r="G29" s="920"/>
      <c r="H29" s="90" t="s">
        <v>75</v>
      </c>
    </row>
    <row r="30" spans="1:15" ht="14.25" customHeight="1">
      <c r="F30" s="100"/>
    </row>
    <row r="31" spans="1:15" ht="14.25" customHeight="1">
      <c r="F31" s="100"/>
    </row>
    <row r="32" spans="1:15" ht="14.25" customHeight="1">
      <c r="F32" s="100"/>
    </row>
    <row r="33" spans="1:15">
      <c r="B33" s="98"/>
      <c r="C33" s="105"/>
      <c r="D33" s="105"/>
      <c r="H33" s="100"/>
    </row>
    <row r="34" spans="1:15">
      <c r="A34" s="113" t="s">
        <v>1177</v>
      </c>
      <c r="B34" s="243"/>
      <c r="C34" s="105"/>
      <c r="D34" s="105"/>
      <c r="E34" s="113"/>
      <c r="F34" s="113"/>
      <c r="G34" s="113"/>
      <c r="H34" s="264"/>
      <c r="I34" s="113"/>
      <c r="J34" s="113"/>
      <c r="K34" s="113"/>
      <c r="L34" s="113"/>
      <c r="M34" s="113"/>
      <c r="N34" s="113"/>
      <c r="O34" s="113"/>
    </row>
    <row r="35" spans="1:15">
      <c r="A35" s="113" t="s">
        <v>334</v>
      </c>
      <c r="B35" s="243"/>
      <c r="C35" s="105"/>
      <c r="D35" s="105"/>
      <c r="E35" s="113"/>
      <c r="F35" s="113"/>
      <c r="G35" s="113"/>
      <c r="H35" s="113"/>
      <c r="I35" s="113"/>
      <c r="J35" s="113"/>
      <c r="K35" s="113"/>
      <c r="L35" s="113"/>
      <c r="M35" s="113"/>
      <c r="N35" s="113"/>
      <c r="O35" s="113"/>
    </row>
    <row r="36" spans="1:15">
      <c r="A36" s="113"/>
      <c r="B36" s="243"/>
      <c r="C36" s="105"/>
      <c r="D36" s="105"/>
      <c r="E36" s="113"/>
      <c r="F36" s="113"/>
      <c r="G36" s="264"/>
      <c r="H36" s="113"/>
      <c r="I36" s="113"/>
      <c r="J36" s="113"/>
      <c r="K36" s="113"/>
      <c r="L36" s="113"/>
      <c r="M36" s="113"/>
      <c r="N36" s="113"/>
      <c r="O36" s="113"/>
    </row>
    <row r="37" spans="1:15">
      <c r="A37" s="113" t="s">
        <v>1178</v>
      </c>
      <c r="B37" s="243"/>
      <c r="C37" s="105"/>
      <c r="D37" s="105"/>
      <c r="E37" s="113"/>
      <c r="F37" s="113"/>
      <c r="G37" s="113"/>
      <c r="H37" s="113"/>
      <c r="I37" s="113"/>
      <c r="J37" s="113"/>
      <c r="K37" s="113"/>
      <c r="L37" s="113"/>
      <c r="M37" s="113"/>
      <c r="N37" s="113"/>
      <c r="O37" s="113"/>
    </row>
    <row r="38" spans="1:15">
      <c r="A38" s="113" t="s">
        <v>1179</v>
      </c>
      <c r="B38" s="113"/>
      <c r="C38" s="113"/>
      <c r="D38" s="113"/>
      <c r="E38" s="113"/>
      <c r="F38" s="113"/>
      <c r="G38" s="113"/>
      <c r="H38" s="113"/>
      <c r="I38" s="113"/>
      <c r="J38" s="113"/>
      <c r="K38" s="113"/>
      <c r="L38" s="113"/>
      <c r="M38" s="113"/>
      <c r="N38" s="113"/>
      <c r="O38" s="113"/>
    </row>
    <row r="39" spans="1:15">
      <c r="A39" s="113"/>
      <c r="B39" s="113"/>
      <c r="C39" s="113"/>
      <c r="D39" s="113"/>
      <c r="E39" s="113"/>
      <c r="F39" s="113"/>
      <c r="G39" s="113"/>
      <c r="H39" s="113"/>
      <c r="I39" s="113"/>
      <c r="J39" s="113"/>
      <c r="K39" s="113"/>
      <c r="L39" s="113"/>
      <c r="M39" s="113"/>
      <c r="N39" s="113"/>
      <c r="O39" s="113"/>
    </row>
    <row r="40" spans="1:15">
      <c r="A40" s="113" t="s">
        <v>1180</v>
      </c>
      <c r="B40" s="113"/>
      <c r="C40" s="113"/>
      <c r="D40" s="113"/>
      <c r="E40" s="113"/>
      <c r="F40" s="113"/>
      <c r="G40" s="113"/>
      <c r="H40" s="113"/>
      <c r="I40" s="113"/>
      <c r="J40" s="113"/>
      <c r="K40" s="113"/>
      <c r="L40" s="113"/>
      <c r="M40" s="113"/>
      <c r="N40" s="113"/>
      <c r="O40" s="113"/>
    </row>
    <row r="41" spans="1:15">
      <c r="A41" s="113" t="s">
        <v>244</v>
      </c>
      <c r="B41" s="113"/>
      <c r="C41" s="113"/>
      <c r="D41" s="113"/>
      <c r="E41" s="113"/>
      <c r="F41" s="113"/>
      <c r="G41" s="113"/>
      <c r="H41" s="113"/>
      <c r="I41" s="113"/>
      <c r="J41" s="113"/>
      <c r="K41" s="113"/>
      <c r="L41" s="113"/>
      <c r="M41" s="113"/>
      <c r="N41" s="113"/>
      <c r="O41" s="113"/>
    </row>
  </sheetData>
  <mergeCells count="4">
    <mergeCell ref="L15:N15"/>
    <mergeCell ref="A21:O21"/>
    <mergeCell ref="E29:G29"/>
    <mergeCell ref="A4:O4"/>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8" tint="0.59999389629810485"/>
  </sheetPr>
  <dimension ref="A1:P36"/>
  <sheetViews>
    <sheetView showZeros="0" view="pageBreakPreview" topLeftCell="A10" zoomScaleNormal="100" zoomScaleSheetLayoutView="100" workbookViewId="0">
      <selection activeCell="X33" sqref="X33"/>
    </sheetView>
  </sheetViews>
  <sheetFormatPr defaultColWidth="5.6328125" defaultRowHeight="14"/>
  <cols>
    <col min="1" max="12" width="5.6328125" style="90"/>
    <col min="13" max="13" width="5.6328125" style="90" customWidth="1"/>
    <col min="14" max="15" width="5.6328125" style="90"/>
    <col min="16" max="16" width="10.6328125" style="90" customWidth="1"/>
    <col min="17" max="16384" width="5.6328125" style="90"/>
  </cols>
  <sheetData>
    <row r="1" spans="1:16">
      <c r="P1" s="193" t="s">
        <v>626</v>
      </c>
    </row>
    <row r="3" spans="1:16" ht="28">
      <c r="A3" s="539" t="s">
        <v>78</v>
      </c>
      <c r="B3" s="539"/>
      <c r="C3" s="539"/>
      <c r="D3" s="539"/>
      <c r="E3" s="539"/>
      <c r="F3" s="539"/>
      <c r="G3" s="539"/>
      <c r="H3" s="539"/>
      <c r="I3" s="539"/>
      <c r="J3" s="539"/>
      <c r="K3" s="539"/>
      <c r="L3" s="539"/>
      <c r="M3" s="539"/>
      <c r="N3" s="539"/>
      <c r="O3" s="539"/>
      <c r="P3" s="539"/>
    </row>
    <row r="5" spans="1:16">
      <c r="A5" s="90" t="s">
        <v>281</v>
      </c>
      <c r="M5" s="141"/>
      <c r="N5" s="141"/>
      <c r="O5" s="141"/>
    </row>
    <row r="6" spans="1:16">
      <c r="M6" s="141"/>
      <c r="N6" s="141"/>
      <c r="O6" s="141"/>
    </row>
    <row r="7" spans="1:16">
      <c r="B7" s="633" t="s">
        <v>989</v>
      </c>
      <c r="C7" s="633"/>
      <c r="D7" s="633"/>
      <c r="E7" s="633"/>
      <c r="F7" s="633"/>
    </row>
    <row r="9" spans="1:16">
      <c r="J9" s="204" t="str">
        <f>入力シート!C1</f>
        <v>令和8年2月8日執行衆議院小選挙区選出議員選挙</v>
      </c>
      <c r="K9" s="184" t="str">
        <f>入力シート!C2</f>
        <v>青森県第１区</v>
      </c>
      <c r="L9" s="100"/>
    </row>
    <row r="11" spans="1:16">
      <c r="I11" s="97" t="s">
        <v>413</v>
      </c>
      <c r="K11" s="102">
        <f>入力シート!C18</f>
        <v>0</v>
      </c>
      <c r="L11" s="100"/>
      <c r="M11" s="100">
        <f>入力シート!C20</f>
        <v>0</v>
      </c>
    </row>
    <row r="12" spans="1:16">
      <c r="I12" s="97"/>
      <c r="K12" s="102"/>
      <c r="L12" s="100"/>
      <c r="M12" s="100"/>
    </row>
    <row r="13" spans="1:16" ht="14.25" customHeight="1">
      <c r="A13" s="544" t="s">
        <v>454</v>
      </c>
      <c r="B13" s="544"/>
      <c r="C13" s="544"/>
      <c r="D13" s="544"/>
      <c r="E13" s="544"/>
      <c r="F13" s="544"/>
      <c r="G13" s="544"/>
      <c r="H13" s="544"/>
      <c r="I13" s="544"/>
      <c r="J13" s="544"/>
      <c r="K13" s="544"/>
      <c r="L13" s="544"/>
      <c r="M13" s="544"/>
      <c r="N13" s="544"/>
      <c r="O13" s="544"/>
      <c r="P13" s="544"/>
    </row>
    <row r="14" spans="1:16" ht="14.25" customHeight="1">
      <c r="A14" s="121"/>
      <c r="B14" s="121"/>
      <c r="C14" s="121"/>
      <c r="D14" s="121"/>
      <c r="E14" s="121"/>
      <c r="F14" s="121"/>
      <c r="G14" s="121"/>
      <c r="H14" s="121"/>
      <c r="I14" s="121"/>
      <c r="J14" s="121"/>
      <c r="K14" s="121"/>
      <c r="L14" s="121"/>
      <c r="M14" s="121"/>
      <c r="N14" s="121"/>
      <c r="O14" s="121"/>
    </row>
    <row r="15" spans="1:16" ht="28.5" customHeight="1">
      <c r="A15" s="921" t="s">
        <v>79</v>
      </c>
      <c r="B15" s="922"/>
      <c r="C15" s="922"/>
      <c r="D15" s="922"/>
      <c r="E15" s="923"/>
      <c r="F15" s="903"/>
      <c r="G15" s="904"/>
      <c r="H15" s="904"/>
      <c r="I15" s="904"/>
      <c r="J15" s="904"/>
      <c r="K15" s="904"/>
      <c r="L15" s="904"/>
      <c r="M15" s="904"/>
      <c r="N15" s="904"/>
      <c r="O15" s="904"/>
      <c r="P15" s="123"/>
    </row>
    <row r="16" spans="1:16" ht="28.5" customHeight="1">
      <c r="A16" s="930" t="s">
        <v>80</v>
      </c>
      <c r="B16" s="931"/>
      <c r="C16" s="931"/>
      <c r="D16" s="931"/>
      <c r="E16" s="932"/>
      <c r="F16" s="906"/>
      <c r="G16" s="907"/>
      <c r="H16" s="907"/>
      <c r="I16" s="907"/>
      <c r="J16" s="907"/>
      <c r="K16" s="907"/>
      <c r="L16" s="907"/>
      <c r="M16" s="907"/>
      <c r="N16" s="907"/>
      <c r="O16" s="907"/>
      <c r="P16" s="130"/>
    </row>
    <row r="17" spans="1:16" ht="28.5" customHeight="1">
      <c r="A17" s="933" t="s">
        <v>1014</v>
      </c>
      <c r="B17" s="934"/>
      <c r="C17" s="934"/>
      <c r="D17" s="934"/>
      <c r="E17" s="935"/>
      <c r="F17" s="909"/>
      <c r="G17" s="910"/>
      <c r="H17" s="910"/>
      <c r="I17" s="910"/>
      <c r="J17" s="910"/>
      <c r="K17" s="910"/>
      <c r="L17" s="910"/>
      <c r="M17" s="910"/>
      <c r="N17" s="910"/>
      <c r="O17" s="910"/>
      <c r="P17" s="132"/>
    </row>
    <row r="18" spans="1:16" ht="28.5" customHeight="1">
      <c r="A18" s="929" t="s">
        <v>74</v>
      </c>
      <c r="B18" s="578"/>
      <c r="C18" s="578"/>
      <c r="D18" s="578"/>
      <c r="E18" s="579"/>
      <c r="F18" s="938"/>
      <c r="G18" s="939"/>
      <c r="H18" s="939"/>
      <c r="I18" s="939"/>
      <c r="J18" s="939"/>
      <c r="K18" s="939"/>
      <c r="L18" s="939"/>
      <c r="M18" s="939"/>
      <c r="N18" s="939"/>
      <c r="O18" s="939"/>
      <c r="P18" s="159" t="s">
        <v>75</v>
      </c>
    </row>
    <row r="19" spans="1:16" ht="28.5" customHeight="1">
      <c r="A19" s="929" t="s">
        <v>81</v>
      </c>
      <c r="B19" s="578"/>
      <c r="C19" s="578"/>
      <c r="D19" s="578"/>
      <c r="E19" s="579"/>
      <c r="F19" s="936"/>
      <c r="G19" s="937"/>
      <c r="H19" s="937"/>
      <c r="I19" s="937"/>
      <c r="J19" s="937"/>
      <c r="K19" s="937"/>
      <c r="L19" s="937"/>
      <c r="M19" s="937"/>
      <c r="N19" s="937"/>
      <c r="O19" s="937"/>
      <c r="P19" s="145" t="s">
        <v>2</v>
      </c>
    </row>
    <row r="20" spans="1:16" ht="28.5" customHeight="1">
      <c r="A20" s="1027" t="s">
        <v>82</v>
      </c>
      <c r="B20" s="1028"/>
      <c r="C20" s="1028"/>
      <c r="D20" s="1028"/>
      <c r="E20" s="1029"/>
      <c r="F20" s="924">
        <f>入力シート!E5</f>
        <v>1687</v>
      </c>
      <c r="G20" s="925"/>
      <c r="H20" s="925"/>
      <c r="I20" s="925"/>
      <c r="J20" s="925"/>
      <c r="K20" s="925"/>
      <c r="L20" s="925"/>
      <c r="M20" s="925"/>
      <c r="N20" s="925"/>
      <c r="O20" s="925"/>
      <c r="P20" s="159"/>
    </row>
    <row r="21" spans="1:16" ht="9" customHeight="1">
      <c r="A21" s="113"/>
      <c r="B21" s="113"/>
      <c r="C21" s="113"/>
      <c r="D21" s="113"/>
      <c r="E21" s="113"/>
      <c r="F21" s="113"/>
      <c r="G21" s="113"/>
      <c r="H21" s="113"/>
      <c r="I21" s="113"/>
      <c r="J21" s="113"/>
      <c r="K21" s="113"/>
      <c r="L21" s="113"/>
      <c r="M21" s="113"/>
      <c r="N21" s="113"/>
      <c r="O21" s="113"/>
      <c r="P21" s="113"/>
    </row>
    <row r="22" spans="1:16">
      <c r="A22" s="113" t="s">
        <v>1181</v>
      </c>
      <c r="B22" s="113"/>
      <c r="C22" s="113"/>
      <c r="D22" s="113"/>
      <c r="E22" s="113"/>
      <c r="F22" s="113"/>
      <c r="G22" s="113"/>
      <c r="H22" s="113"/>
      <c r="I22" s="113"/>
      <c r="J22" s="113"/>
      <c r="K22" s="113"/>
      <c r="L22" s="113"/>
      <c r="M22" s="113"/>
      <c r="N22" s="113"/>
      <c r="O22" s="113"/>
      <c r="P22" s="113"/>
    </row>
    <row r="23" spans="1:16">
      <c r="A23" s="113" t="s">
        <v>1182</v>
      </c>
      <c r="B23" s="113"/>
      <c r="C23" s="113"/>
      <c r="D23" s="113"/>
      <c r="E23" s="113"/>
      <c r="F23" s="113"/>
      <c r="G23" s="113"/>
      <c r="H23" s="113"/>
      <c r="I23" s="113"/>
      <c r="J23" s="113"/>
      <c r="K23" s="113"/>
      <c r="L23" s="113"/>
      <c r="M23" s="113"/>
      <c r="N23" s="113"/>
      <c r="O23" s="113"/>
      <c r="P23" s="113"/>
    </row>
    <row r="24" spans="1:16">
      <c r="A24" s="113" t="s">
        <v>1183</v>
      </c>
      <c r="B24" s="113"/>
      <c r="C24" s="113"/>
      <c r="D24" s="113"/>
      <c r="E24" s="113"/>
      <c r="F24" s="113"/>
      <c r="G24" s="113"/>
      <c r="H24" s="113"/>
      <c r="I24" s="113"/>
      <c r="J24" s="113"/>
      <c r="K24" s="113"/>
      <c r="L24" s="113"/>
      <c r="M24" s="113"/>
      <c r="N24" s="113"/>
      <c r="O24" s="113"/>
      <c r="P24" s="113"/>
    </row>
    <row r="25" spans="1:16">
      <c r="A25" s="113" t="s">
        <v>1184</v>
      </c>
      <c r="B25" s="113"/>
      <c r="C25" s="113"/>
      <c r="D25" s="113"/>
      <c r="E25" s="113"/>
      <c r="F25" s="113"/>
      <c r="G25" s="113"/>
      <c r="H25" s="113"/>
      <c r="I25" s="113"/>
      <c r="J25" s="113"/>
      <c r="K25" s="113"/>
      <c r="L25" s="113"/>
      <c r="M25" s="113"/>
      <c r="N25" s="113"/>
      <c r="O25" s="113"/>
      <c r="P25" s="113"/>
    </row>
    <row r="26" spans="1:16">
      <c r="A26" s="113" t="s">
        <v>1125</v>
      </c>
      <c r="B26" s="113"/>
      <c r="C26" s="113"/>
      <c r="D26" s="113"/>
      <c r="E26" s="113"/>
      <c r="F26" s="113"/>
      <c r="G26" s="113"/>
      <c r="H26" s="113"/>
      <c r="I26" s="113"/>
      <c r="J26" s="113"/>
      <c r="K26" s="113"/>
      <c r="L26" s="113"/>
      <c r="M26" s="113"/>
      <c r="N26" s="113"/>
      <c r="O26" s="113"/>
      <c r="P26" s="113"/>
    </row>
    <row r="27" spans="1:16">
      <c r="A27" s="113" t="s">
        <v>1185</v>
      </c>
      <c r="B27" s="113"/>
      <c r="C27" s="113"/>
      <c r="D27" s="113"/>
      <c r="E27" s="113"/>
      <c r="F27" s="113"/>
      <c r="G27" s="113"/>
      <c r="H27" s="113"/>
      <c r="I27" s="113"/>
      <c r="J27" s="113"/>
      <c r="K27" s="113"/>
      <c r="L27" s="113"/>
      <c r="M27" s="113"/>
      <c r="N27" s="113"/>
      <c r="O27" s="113"/>
      <c r="P27" s="113"/>
    </row>
    <row r="28" spans="1:16">
      <c r="A28" s="113" t="s">
        <v>1186</v>
      </c>
      <c r="B28" s="113"/>
      <c r="C28" s="113"/>
      <c r="D28" s="113"/>
      <c r="E28" s="113"/>
      <c r="F28" s="113"/>
      <c r="G28" s="113"/>
      <c r="H28" s="113"/>
      <c r="I28" s="113"/>
      <c r="J28" s="113"/>
      <c r="K28" s="113"/>
      <c r="L28" s="113"/>
      <c r="M28" s="113"/>
      <c r="N28" s="113"/>
      <c r="O28" s="113"/>
      <c r="P28" s="113"/>
    </row>
    <row r="29" spans="1:16">
      <c r="A29" s="113" t="s">
        <v>909</v>
      </c>
      <c r="B29" s="113"/>
      <c r="C29" s="113"/>
      <c r="D29" s="113"/>
      <c r="E29" s="113"/>
      <c r="F29" s="113"/>
      <c r="G29" s="113"/>
      <c r="H29" s="113"/>
      <c r="I29" s="113"/>
      <c r="J29" s="113"/>
      <c r="K29" s="113"/>
      <c r="L29" s="113"/>
      <c r="M29" s="1030">
        <f>F20*2</f>
        <v>3374</v>
      </c>
      <c r="N29" s="1030"/>
      <c r="O29" s="113" t="s">
        <v>75</v>
      </c>
      <c r="P29" s="113"/>
    </row>
    <row r="30" spans="1:16">
      <c r="A30" s="113" t="s">
        <v>1017</v>
      </c>
      <c r="B30" s="113"/>
      <c r="C30" s="113"/>
      <c r="D30" s="113"/>
      <c r="E30" s="113"/>
      <c r="F30" s="113"/>
      <c r="G30" s="113"/>
      <c r="H30" s="113"/>
      <c r="I30" s="113"/>
      <c r="J30" s="113"/>
      <c r="K30" s="113"/>
      <c r="L30" s="113"/>
      <c r="M30" s="113"/>
      <c r="N30" s="113"/>
      <c r="O30" s="113"/>
      <c r="P30" s="113"/>
    </row>
    <row r="31" spans="1:16">
      <c r="A31" s="113"/>
      <c r="B31" s="113"/>
      <c r="C31" s="113"/>
      <c r="D31" s="113"/>
      <c r="E31" s="113"/>
      <c r="F31" s="113"/>
      <c r="G31" s="113"/>
      <c r="H31" s="113"/>
      <c r="I31" s="113"/>
      <c r="J31" s="113"/>
      <c r="K31" s="113"/>
      <c r="L31" s="113"/>
      <c r="M31" s="113"/>
      <c r="N31" s="113"/>
      <c r="O31" s="113"/>
      <c r="P31" s="113"/>
    </row>
    <row r="32" spans="1:16">
      <c r="A32" s="113"/>
      <c r="B32" s="113"/>
      <c r="C32" s="113" t="s">
        <v>1262</v>
      </c>
      <c r="D32" s="113"/>
      <c r="E32" s="113"/>
      <c r="F32" s="113"/>
      <c r="G32" s="113"/>
      <c r="H32" s="113"/>
      <c r="I32" s="113"/>
      <c r="J32" s="113"/>
      <c r="K32" s="113"/>
      <c r="L32" s="113"/>
      <c r="M32" s="113"/>
      <c r="N32" s="113"/>
      <c r="O32" s="113"/>
      <c r="P32" s="113"/>
    </row>
    <row r="33" spans="1:16">
      <c r="A33" s="113"/>
      <c r="B33" s="113"/>
      <c r="C33" s="113"/>
      <c r="D33" s="113"/>
      <c r="E33" s="113"/>
      <c r="F33" s="113"/>
      <c r="G33" s="113"/>
      <c r="H33" s="113"/>
      <c r="I33" s="113"/>
      <c r="J33" s="113"/>
      <c r="K33" s="113"/>
      <c r="L33" s="113"/>
      <c r="M33" s="270" t="s">
        <v>628</v>
      </c>
      <c r="N33" s="113"/>
      <c r="O33" s="254">
        <f>ROUNDUP(((F20-500)*30.73+316250+293440)/F20,0)</f>
        <v>384</v>
      </c>
      <c r="P33" s="254" t="s">
        <v>2</v>
      </c>
    </row>
    <row r="34" spans="1:16">
      <c r="A34" s="113"/>
      <c r="B34" s="113"/>
      <c r="C34" s="113"/>
      <c r="D34" s="113"/>
      <c r="E34" s="113"/>
      <c r="F34" s="113" t="s">
        <v>627</v>
      </c>
      <c r="G34" s="113"/>
      <c r="H34" s="113"/>
      <c r="I34" s="113"/>
      <c r="J34" s="113"/>
      <c r="K34" s="113"/>
      <c r="L34" s="113"/>
      <c r="M34" s="113"/>
      <c r="N34" s="113"/>
      <c r="O34" s="113"/>
      <c r="P34" s="113"/>
    </row>
    <row r="35" spans="1:16">
      <c r="A35" s="113"/>
      <c r="B35" s="113"/>
      <c r="C35" s="113"/>
      <c r="D35" s="113"/>
      <c r="E35" s="113"/>
      <c r="F35" s="113"/>
      <c r="G35" s="113"/>
      <c r="H35" s="113"/>
      <c r="I35" s="113"/>
      <c r="J35" s="113" t="s">
        <v>566</v>
      </c>
      <c r="K35" s="113"/>
      <c r="L35" s="113"/>
      <c r="M35" s="113"/>
      <c r="N35" s="113"/>
      <c r="O35" s="113"/>
      <c r="P35" s="113"/>
    </row>
    <row r="36" spans="1:16">
      <c r="A36" s="113"/>
      <c r="B36" s="113" t="s">
        <v>245</v>
      </c>
      <c r="C36" s="264" t="s">
        <v>910</v>
      </c>
      <c r="D36" s="113"/>
      <c r="E36" s="113"/>
      <c r="F36" s="113"/>
      <c r="G36" s="113"/>
      <c r="H36" s="113"/>
      <c r="I36" s="113"/>
      <c r="J36" s="1026">
        <f>M29*O33</f>
        <v>1295616</v>
      </c>
      <c r="K36" s="1026"/>
      <c r="L36" s="264" t="s">
        <v>911</v>
      </c>
      <c r="M36" s="113"/>
      <c r="N36" s="113"/>
      <c r="O36" s="113"/>
      <c r="P36" s="113"/>
    </row>
  </sheetData>
  <mergeCells count="15">
    <mergeCell ref="J36:K36"/>
    <mergeCell ref="A19:E19"/>
    <mergeCell ref="F19:O19"/>
    <mergeCell ref="A20:E20"/>
    <mergeCell ref="F20:O20"/>
    <mergeCell ref="M29:N29"/>
    <mergeCell ref="A18:E18"/>
    <mergeCell ref="F18:O18"/>
    <mergeCell ref="A3:P3"/>
    <mergeCell ref="A13:P13"/>
    <mergeCell ref="A15:E15"/>
    <mergeCell ref="F15:O17"/>
    <mergeCell ref="A16:E16"/>
    <mergeCell ref="A17:E17"/>
    <mergeCell ref="B7:F7"/>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FF00"/>
  </sheetPr>
  <dimension ref="A1:T56"/>
  <sheetViews>
    <sheetView showZeros="0" view="pageBreakPreview" zoomScaleNormal="100" zoomScaleSheetLayoutView="100" workbookViewId="0">
      <selection activeCell="H39" sqref="H39:I39"/>
    </sheetView>
  </sheetViews>
  <sheetFormatPr defaultColWidth="5.90625" defaultRowHeight="14"/>
  <cols>
    <col min="1" max="1" width="2.6328125" style="90" customWidth="1"/>
    <col min="2" max="2" width="4.90625" style="90" customWidth="1"/>
    <col min="3" max="3" width="3.453125" style="90" customWidth="1"/>
    <col min="4" max="4" width="5.90625" style="90" customWidth="1"/>
    <col min="5" max="5" width="3.453125" style="90" customWidth="1"/>
    <col min="6" max="6" width="6.90625" style="90" customWidth="1"/>
    <col min="7" max="7" width="3.453125" style="90" customWidth="1"/>
    <col min="8" max="8" width="4.90625" style="90" customWidth="1"/>
    <col min="9" max="9" width="3.453125" style="90" customWidth="1"/>
    <col min="10" max="10" width="5.90625" style="90" customWidth="1"/>
    <col min="11" max="11" width="3.453125" style="90" customWidth="1"/>
    <col min="12" max="12" width="6.90625" style="90" customWidth="1"/>
    <col min="13" max="13" width="3.453125" style="90" customWidth="1"/>
    <col min="14" max="14" width="4.90625" style="90" customWidth="1"/>
    <col min="15" max="15" width="3.453125" style="90" customWidth="1"/>
    <col min="16" max="16" width="5.90625" style="90" customWidth="1"/>
    <col min="17" max="17" width="3.453125" style="90" customWidth="1"/>
    <col min="18" max="18" width="6.90625" style="90" customWidth="1"/>
    <col min="19" max="19" width="3.453125" style="90" customWidth="1"/>
    <col min="20" max="20" width="3.26953125" style="90" bestFit="1" customWidth="1"/>
    <col min="21" max="21" width="3.453125" style="90" customWidth="1"/>
    <col min="22" max="22" width="5.90625" style="90"/>
    <col min="23" max="23" width="3.453125" style="90" customWidth="1"/>
    <col min="24" max="24" width="5.90625" style="90"/>
    <col min="25" max="25" width="3.453125" style="90" customWidth="1"/>
    <col min="26" max="26" width="5.90625" style="90"/>
    <col min="27" max="27" width="3.453125" style="90" customWidth="1"/>
    <col min="28" max="16384" width="5.90625" style="90"/>
  </cols>
  <sheetData>
    <row r="1" spans="1:20">
      <c r="T1" s="193" t="s">
        <v>629</v>
      </c>
    </row>
    <row r="2" spans="1:20" ht="28">
      <c r="A2" s="539" t="s">
        <v>16</v>
      </c>
      <c r="B2" s="539"/>
      <c r="C2" s="539"/>
      <c r="D2" s="539"/>
      <c r="E2" s="539"/>
      <c r="F2" s="539"/>
      <c r="G2" s="539"/>
      <c r="H2" s="539"/>
      <c r="I2" s="539"/>
      <c r="J2" s="539"/>
      <c r="K2" s="539"/>
      <c r="L2" s="539"/>
      <c r="M2" s="539"/>
      <c r="N2" s="539"/>
      <c r="O2" s="539"/>
      <c r="P2" s="539"/>
      <c r="Q2" s="539"/>
      <c r="R2" s="539"/>
      <c r="S2" s="539"/>
      <c r="T2" s="539"/>
    </row>
    <row r="3" spans="1:20">
      <c r="A3" s="477" t="s">
        <v>84</v>
      </c>
      <c r="B3" s="477"/>
      <c r="C3" s="477"/>
      <c r="D3" s="477"/>
      <c r="E3" s="477"/>
      <c r="F3" s="477"/>
      <c r="G3" s="477"/>
      <c r="H3" s="477"/>
      <c r="I3" s="477"/>
      <c r="J3" s="477"/>
      <c r="K3" s="477"/>
      <c r="L3" s="477"/>
      <c r="M3" s="477"/>
      <c r="N3" s="477"/>
      <c r="O3" s="477"/>
      <c r="P3" s="477"/>
      <c r="Q3" s="477"/>
      <c r="R3" s="477"/>
      <c r="S3" s="477"/>
      <c r="T3" s="477"/>
    </row>
    <row r="4" spans="1:20">
      <c r="M4" s="261"/>
      <c r="N4" s="971" t="s">
        <v>986</v>
      </c>
      <c r="O4" s="972"/>
      <c r="P4" s="972"/>
      <c r="Q4" s="972"/>
      <c r="R4" s="972"/>
      <c r="S4" s="229"/>
      <c r="T4" s="262"/>
    </row>
    <row r="5" spans="1:20">
      <c r="M5" s="141"/>
      <c r="N5" s="141"/>
      <c r="O5" s="141"/>
    </row>
    <row r="6" spans="1:20">
      <c r="A6" s="90" t="s">
        <v>18</v>
      </c>
      <c r="C6" s="141"/>
      <c r="D6" s="141"/>
      <c r="E6" s="141"/>
    </row>
    <row r="7" spans="1:20">
      <c r="C7" s="141"/>
      <c r="D7" s="141"/>
      <c r="E7" s="141"/>
    </row>
    <row r="8" spans="1:20" ht="21" customHeight="1">
      <c r="C8" s="141"/>
      <c r="D8" s="141"/>
      <c r="E8" s="141"/>
      <c r="F8" s="530" t="s">
        <v>227</v>
      </c>
      <c r="G8" s="530"/>
      <c r="H8" s="530"/>
      <c r="I8" s="530"/>
      <c r="J8" s="530"/>
      <c r="K8" s="716"/>
      <c r="L8" s="716"/>
      <c r="M8" s="716"/>
      <c r="N8" s="716"/>
      <c r="O8" s="716"/>
      <c r="P8" s="716"/>
      <c r="Q8" s="716"/>
      <c r="R8" s="716"/>
    </row>
    <row r="9" spans="1:20" ht="21" customHeight="1">
      <c r="C9" s="141"/>
      <c r="D9" s="141"/>
      <c r="E9" s="141"/>
      <c r="F9" s="530" t="s">
        <v>228</v>
      </c>
      <c r="G9" s="530"/>
      <c r="H9" s="530"/>
      <c r="I9" s="530"/>
      <c r="J9" s="530"/>
      <c r="K9" s="716"/>
      <c r="L9" s="716"/>
      <c r="M9" s="716"/>
      <c r="N9" s="716"/>
      <c r="O9" s="716"/>
      <c r="P9" s="716"/>
      <c r="Q9" s="716"/>
      <c r="R9" s="716"/>
      <c r="S9" s="477"/>
      <c r="T9" s="544"/>
    </row>
    <row r="10" spans="1:20" ht="21" customHeight="1">
      <c r="C10" s="141"/>
      <c r="D10" s="141"/>
      <c r="E10" s="141"/>
      <c r="F10" s="530" t="s">
        <v>229</v>
      </c>
      <c r="G10" s="530"/>
      <c r="H10" s="530"/>
      <c r="I10" s="530"/>
      <c r="J10" s="530"/>
      <c r="K10" s="716"/>
      <c r="L10" s="716"/>
      <c r="M10" s="716"/>
      <c r="N10" s="716"/>
      <c r="O10" s="716"/>
      <c r="P10" s="716"/>
      <c r="Q10" s="716"/>
      <c r="R10" s="716"/>
    </row>
    <row r="11" spans="1:20" ht="21" customHeight="1">
      <c r="C11" s="141"/>
      <c r="D11" s="141"/>
      <c r="E11" s="141"/>
      <c r="F11" s="530" t="s">
        <v>19</v>
      </c>
      <c r="G11" s="530"/>
      <c r="H11" s="530"/>
      <c r="I11" s="530"/>
      <c r="J11" s="530"/>
      <c r="K11" s="943"/>
      <c r="L11" s="943"/>
      <c r="M11" s="943"/>
      <c r="N11" s="943"/>
      <c r="O11" s="943"/>
      <c r="P11" s="943"/>
      <c r="Q11" s="943"/>
      <c r="R11" s="943"/>
    </row>
    <row r="12" spans="1:20">
      <c r="C12" s="141"/>
      <c r="D12" s="141"/>
      <c r="E12" s="141"/>
    </row>
    <row r="13" spans="1:20">
      <c r="A13" s="192" t="s">
        <v>912</v>
      </c>
      <c r="B13" s="192"/>
      <c r="C13" s="141"/>
      <c r="D13" s="141"/>
      <c r="E13" s="141"/>
    </row>
    <row r="14" spans="1:20">
      <c r="C14" s="141"/>
      <c r="D14" s="141"/>
      <c r="E14" s="141"/>
    </row>
    <row r="15" spans="1:20">
      <c r="A15" s="544" t="s">
        <v>454</v>
      </c>
      <c r="B15" s="544"/>
      <c r="C15" s="544"/>
      <c r="D15" s="544"/>
      <c r="E15" s="544"/>
      <c r="F15" s="544"/>
      <c r="G15" s="544"/>
      <c r="H15" s="544"/>
      <c r="I15" s="544"/>
      <c r="J15" s="544"/>
      <c r="K15" s="544"/>
      <c r="L15" s="544"/>
      <c r="M15" s="544"/>
      <c r="N15" s="544"/>
      <c r="O15" s="544"/>
      <c r="P15" s="544"/>
    </row>
    <row r="16" spans="1:20" ht="9" customHeight="1">
      <c r="C16" s="141"/>
      <c r="D16" s="141"/>
      <c r="E16" s="141"/>
    </row>
    <row r="17" spans="1:20" ht="19">
      <c r="A17" s="90" t="s">
        <v>20</v>
      </c>
      <c r="C17" s="141"/>
      <c r="D17" s="141"/>
      <c r="E17" s="944">
        <f>R39</f>
        <v>0</v>
      </c>
      <c r="F17" s="944"/>
      <c r="G17" s="944"/>
      <c r="H17" s="944"/>
      <c r="I17" s="944"/>
      <c r="J17" s="104" t="s">
        <v>2</v>
      </c>
    </row>
    <row r="18" spans="1:20" ht="9" customHeight="1">
      <c r="C18" s="141"/>
      <c r="D18" s="141"/>
      <c r="E18" s="141"/>
    </row>
    <row r="19" spans="1:20">
      <c r="A19" s="90" t="s">
        <v>21</v>
      </c>
      <c r="C19" s="141"/>
      <c r="D19" s="141"/>
      <c r="E19" s="141"/>
    </row>
    <row r="20" spans="1:20" ht="15" customHeight="1">
      <c r="A20" s="192" t="s">
        <v>614</v>
      </c>
      <c r="B20" s="192"/>
      <c r="C20" s="141"/>
      <c r="D20" s="141"/>
      <c r="E20" s="141"/>
    </row>
    <row r="21" spans="1:20" ht="9" customHeight="1"/>
    <row r="22" spans="1:20">
      <c r="A22" s="150" t="s">
        <v>256</v>
      </c>
      <c r="B22" s="184" t="str">
        <f>入力シート!C1</f>
        <v>令和8年2月8日執行衆議院小選挙区選出議員選挙</v>
      </c>
      <c r="M22" s="184" t="str">
        <f>入力シート!C2</f>
        <v>青森県第１区</v>
      </c>
    </row>
    <row r="23" spans="1:20" ht="9" customHeight="1"/>
    <row r="24" spans="1:20" ht="15" customHeight="1">
      <c r="A24" s="90" t="s">
        <v>23</v>
      </c>
      <c r="F24" s="945">
        <f>入力シート!C18</f>
        <v>0</v>
      </c>
      <c r="G24" s="945"/>
      <c r="H24" s="945"/>
      <c r="J24" s="647">
        <f>入力シート!C20</f>
        <v>0</v>
      </c>
      <c r="K24" s="647"/>
      <c r="L24" s="647"/>
    </row>
    <row r="25" spans="1:20" ht="9" customHeight="1">
      <c r="G25" s="100"/>
    </row>
    <row r="26" spans="1:20">
      <c r="A26" s="90" t="s">
        <v>219</v>
      </c>
      <c r="F26" s="151"/>
      <c r="G26" s="100"/>
      <c r="J26" s="151"/>
    </row>
    <row r="27" spans="1:20" ht="18" customHeight="1">
      <c r="B27" s="555" t="s">
        <v>220</v>
      </c>
      <c r="C27" s="556"/>
      <c r="D27" s="556"/>
      <c r="E27" s="557"/>
      <c r="F27" s="940"/>
      <c r="G27" s="941"/>
      <c r="H27" s="941"/>
      <c r="I27" s="941"/>
      <c r="J27" s="941"/>
      <c r="K27" s="942"/>
      <c r="L27" s="555" t="s">
        <v>224</v>
      </c>
      <c r="M27" s="556"/>
      <c r="N27" s="556"/>
      <c r="O27" s="973"/>
      <c r="P27" s="974"/>
      <c r="Q27" s="974"/>
      <c r="R27" s="974"/>
      <c r="S27" s="974"/>
      <c r="T27" s="975"/>
    </row>
    <row r="28" spans="1:20" ht="18" customHeight="1">
      <c r="B28" s="555" t="s">
        <v>221</v>
      </c>
      <c r="C28" s="556"/>
      <c r="D28" s="556"/>
      <c r="E28" s="557"/>
      <c r="F28" s="946"/>
      <c r="G28" s="947"/>
      <c r="H28" s="947"/>
      <c r="I28" s="947"/>
      <c r="J28" s="947"/>
      <c r="K28" s="948"/>
      <c r="L28" s="555" t="s">
        <v>225</v>
      </c>
      <c r="M28" s="556"/>
      <c r="N28" s="556"/>
      <c r="O28" s="973"/>
      <c r="P28" s="974"/>
      <c r="Q28" s="974"/>
      <c r="R28" s="974"/>
      <c r="S28" s="974"/>
      <c r="T28" s="975"/>
    </row>
    <row r="29" spans="1:20" ht="18" customHeight="1">
      <c r="B29" s="555" t="s">
        <v>222</v>
      </c>
      <c r="C29" s="556"/>
      <c r="D29" s="556"/>
      <c r="E29" s="557"/>
      <c r="F29" s="940"/>
      <c r="G29" s="941"/>
      <c r="H29" s="941"/>
      <c r="I29" s="941"/>
      <c r="J29" s="941"/>
      <c r="K29" s="942"/>
      <c r="L29" s="555" t="s">
        <v>226</v>
      </c>
      <c r="M29" s="556"/>
      <c r="N29" s="556"/>
      <c r="O29" s="973"/>
      <c r="P29" s="974"/>
      <c r="Q29" s="974"/>
      <c r="R29" s="974"/>
      <c r="S29" s="974"/>
      <c r="T29" s="975"/>
    </row>
    <row r="30" spans="1:20" ht="18" customHeight="1">
      <c r="B30" s="968" t="s">
        <v>174</v>
      </c>
      <c r="C30" s="969"/>
      <c r="D30" s="969"/>
      <c r="E30" s="970"/>
      <c r="F30" s="961"/>
      <c r="G30" s="962"/>
      <c r="H30" s="962"/>
      <c r="I30" s="962"/>
      <c r="J30" s="962"/>
      <c r="K30" s="962"/>
      <c r="L30" s="962"/>
      <c r="M30" s="962"/>
      <c r="N30" s="962"/>
      <c r="O30" s="962"/>
      <c r="P30" s="962"/>
      <c r="Q30" s="962"/>
      <c r="R30" s="962"/>
      <c r="S30" s="962"/>
      <c r="T30" s="963"/>
    </row>
    <row r="31" spans="1:20" ht="18" customHeight="1">
      <c r="B31" s="775" t="s">
        <v>223</v>
      </c>
      <c r="C31" s="776"/>
      <c r="D31" s="776"/>
      <c r="E31" s="777"/>
      <c r="F31" s="964"/>
      <c r="G31" s="965"/>
      <c r="H31" s="965"/>
      <c r="I31" s="965"/>
      <c r="J31" s="965"/>
      <c r="K31" s="965"/>
      <c r="L31" s="965"/>
      <c r="M31" s="965"/>
      <c r="N31" s="965"/>
      <c r="O31" s="965"/>
      <c r="P31" s="965"/>
      <c r="Q31" s="965"/>
      <c r="R31" s="965"/>
      <c r="S31" s="965"/>
      <c r="T31" s="966"/>
    </row>
    <row r="32" spans="1:20" ht="14.25" customHeight="1">
      <c r="F32" s="151"/>
      <c r="G32" s="100"/>
    </row>
    <row r="33" spans="1:20" ht="21" customHeight="1">
      <c r="B33" s="192" t="s">
        <v>615</v>
      </c>
      <c r="F33" s="268"/>
      <c r="G33" s="264"/>
      <c r="H33" s="929" t="s">
        <v>630</v>
      </c>
      <c r="I33" s="578"/>
      <c r="J33" s="578"/>
      <c r="K33" s="578"/>
      <c r="L33" s="578"/>
      <c r="M33" s="578"/>
      <c r="N33" s="578"/>
      <c r="O33" s="579"/>
      <c r="P33" s="1035">
        <f>入力シート!E5</f>
        <v>1687</v>
      </c>
      <c r="Q33" s="1036"/>
      <c r="R33" s="1036"/>
      <c r="S33" s="159" t="s">
        <v>92</v>
      </c>
      <c r="T33" s="269"/>
    </row>
    <row r="34" spans="1:20" ht="33" customHeight="1">
      <c r="B34" s="967" t="s">
        <v>81</v>
      </c>
      <c r="C34" s="967"/>
      <c r="D34" s="967"/>
      <c r="E34" s="967"/>
      <c r="F34" s="967"/>
      <c r="G34" s="967"/>
      <c r="H34" s="967" t="s">
        <v>93</v>
      </c>
      <c r="I34" s="967"/>
      <c r="J34" s="967"/>
      <c r="K34" s="967"/>
      <c r="L34" s="967"/>
      <c r="M34" s="967"/>
      <c r="N34" s="967" t="s">
        <v>94</v>
      </c>
      <c r="O34" s="967"/>
      <c r="P34" s="967"/>
      <c r="Q34" s="967"/>
      <c r="R34" s="967"/>
      <c r="S34" s="967"/>
      <c r="T34" s="260" t="s">
        <v>534</v>
      </c>
    </row>
    <row r="35" spans="1:20">
      <c r="B35" s="752" t="s">
        <v>85</v>
      </c>
      <c r="C35" s="753"/>
      <c r="D35" s="752" t="s">
        <v>86</v>
      </c>
      <c r="E35" s="754"/>
      <c r="F35" s="753" t="s">
        <v>87</v>
      </c>
      <c r="G35" s="754"/>
      <c r="H35" s="752" t="s">
        <v>85</v>
      </c>
      <c r="I35" s="753"/>
      <c r="J35" s="752" t="s">
        <v>86</v>
      </c>
      <c r="K35" s="754"/>
      <c r="L35" s="753" t="s">
        <v>87</v>
      </c>
      <c r="M35" s="754"/>
      <c r="N35" s="752" t="s">
        <v>85</v>
      </c>
      <c r="O35" s="753"/>
      <c r="P35" s="752" t="s">
        <v>86</v>
      </c>
      <c r="Q35" s="754"/>
      <c r="R35" s="753" t="s">
        <v>87</v>
      </c>
      <c r="S35" s="754"/>
      <c r="T35" s="688"/>
    </row>
    <row r="36" spans="1:20">
      <c r="B36" s="161" t="s">
        <v>88</v>
      </c>
      <c r="C36" s="162"/>
      <c r="D36" s="161" t="s">
        <v>89</v>
      </c>
      <c r="E36" s="163"/>
      <c r="F36" s="105" t="s">
        <v>90</v>
      </c>
      <c r="G36" s="163"/>
      <c r="H36" s="161" t="s">
        <v>97</v>
      </c>
      <c r="I36" s="162"/>
      <c r="J36" s="161" t="s">
        <v>98</v>
      </c>
      <c r="K36" s="163"/>
      <c r="L36" s="105" t="s">
        <v>99</v>
      </c>
      <c r="M36" s="163"/>
      <c r="N36" s="161" t="s">
        <v>101</v>
      </c>
      <c r="O36" s="162"/>
      <c r="P36" s="161" t="s">
        <v>95</v>
      </c>
      <c r="Q36" s="163"/>
      <c r="R36" s="105" t="s">
        <v>102</v>
      </c>
      <c r="S36" s="163"/>
      <c r="T36" s="689"/>
    </row>
    <row r="37" spans="1:20">
      <c r="B37" s="164"/>
      <c r="C37" s="165"/>
      <c r="D37" s="164"/>
      <c r="E37" s="166"/>
      <c r="F37" s="165" t="s">
        <v>91</v>
      </c>
      <c r="G37" s="167"/>
      <c r="H37" s="164"/>
      <c r="I37" s="165"/>
      <c r="J37" s="164"/>
      <c r="K37" s="166"/>
      <c r="L37" s="165" t="s">
        <v>100</v>
      </c>
      <c r="M37" s="167"/>
      <c r="N37" s="164"/>
      <c r="O37" s="165"/>
      <c r="P37" s="164"/>
      <c r="Q37" s="166"/>
      <c r="R37" s="165" t="s">
        <v>96</v>
      </c>
      <c r="S37" s="167"/>
      <c r="T37" s="689"/>
    </row>
    <row r="38" spans="1:20">
      <c r="B38" s="143"/>
      <c r="C38" s="169" t="s">
        <v>2</v>
      </c>
      <c r="D38" s="168"/>
      <c r="E38" s="168" t="s">
        <v>75</v>
      </c>
      <c r="F38" s="170"/>
      <c r="G38" s="169" t="s">
        <v>2</v>
      </c>
      <c r="H38" s="168"/>
      <c r="I38" s="168" t="s">
        <v>2</v>
      </c>
      <c r="J38" s="170"/>
      <c r="K38" s="169" t="s">
        <v>75</v>
      </c>
      <c r="L38" s="168"/>
      <c r="M38" s="168" t="s">
        <v>2</v>
      </c>
      <c r="N38" s="170"/>
      <c r="O38" s="169" t="s">
        <v>2</v>
      </c>
      <c r="P38" s="168"/>
      <c r="Q38" s="168" t="s">
        <v>75</v>
      </c>
      <c r="R38" s="170"/>
      <c r="S38" s="169" t="s">
        <v>2</v>
      </c>
      <c r="T38" s="689"/>
    </row>
    <row r="39" spans="1:20" ht="21" customHeight="1">
      <c r="B39" s="1037"/>
      <c r="C39" s="1038"/>
      <c r="D39" s="1039"/>
      <c r="E39" s="1040"/>
      <c r="F39" s="1031">
        <f>B39*D39</f>
        <v>0</v>
      </c>
      <c r="G39" s="1032"/>
      <c r="H39" s="1031">
        <f>入力シート!E4</f>
        <v>384</v>
      </c>
      <c r="I39" s="1032"/>
      <c r="J39" s="1041">
        <f>IF(D39&gt;=P33*2,P33*2,D39)</f>
        <v>0</v>
      </c>
      <c r="K39" s="1042"/>
      <c r="L39" s="1031">
        <f>H39*J39</f>
        <v>0</v>
      </c>
      <c r="M39" s="1032"/>
      <c r="N39" s="1031">
        <f>IF(B39&gt;H39,(H39),(B39))</f>
        <v>0</v>
      </c>
      <c r="O39" s="1032"/>
      <c r="P39" s="1033">
        <f>IF(D39&gt;J39,(J39),(D39))</f>
        <v>0</v>
      </c>
      <c r="Q39" s="1034"/>
      <c r="R39" s="1031">
        <f>N39*P39</f>
        <v>0</v>
      </c>
      <c r="S39" s="1032"/>
      <c r="T39" s="690"/>
    </row>
    <row r="40" spans="1:20" ht="9" customHeight="1">
      <c r="B40" s="255"/>
      <c r="C40" s="255"/>
      <c r="D40" s="258"/>
      <c r="E40" s="258"/>
      <c r="F40" s="255"/>
      <c r="G40" s="255"/>
      <c r="H40" s="256"/>
      <c r="I40" s="256"/>
      <c r="J40" s="257"/>
      <c r="K40" s="257"/>
      <c r="L40" s="255"/>
      <c r="M40" s="255"/>
      <c r="N40" s="255"/>
      <c r="O40" s="255"/>
      <c r="P40" s="258"/>
      <c r="Q40" s="258"/>
      <c r="R40" s="255"/>
      <c r="S40" s="255"/>
    </row>
    <row r="41" spans="1:20" ht="14.25" customHeight="1">
      <c r="A41" s="113" t="s">
        <v>632</v>
      </c>
      <c r="B41" s="254"/>
      <c r="C41" s="254"/>
      <c r="D41" s="263"/>
      <c r="E41" s="263"/>
      <c r="F41" s="254"/>
      <c r="G41" s="254"/>
      <c r="H41" s="254"/>
      <c r="I41" s="254"/>
      <c r="J41" s="259"/>
      <c r="K41" s="259"/>
      <c r="L41" s="254"/>
      <c r="M41" s="254"/>
      <c r="N41" s="254"/>
      <c r="O41" s="254"/>
      <c r="P41" s="263"/>
      <c r="Q41" s="263"/>
      <c r="R41" s="254"/>
      <c r="S41" s="254"/>
      <c r="T41" s="113"/>
    </row>
    <row r="42" spans="1:20" ht="14.25" customHeight="1">
      <c r="A42" s="113" t="s">
        <v>634</v>
      </c>
      <c r="B42" s="113"/>
      <c r="C42" s="113"/>
      <c r="D42" s="113"/>
      <c r="E42" s="113"/>
      <c r="F42" s="113"/>
      <c r="G42" s="113"/>
      <c r="H42" s="113"/>
      <c r="I42" s="113"/>
      <c r="J42" s="113"/>
      <c r="K42" s="113"/>
      <c r="L42" s="113"/>
      <c r="M42" s="113"/>
      <c r="N42" s="113"/>
      <c r="O42" s="113"/>
      <c r="P42" s="113"/>
      <c r="Q42" s="113"/>
      <c r="R42" s="113"/>
      <c r="S42" s="113"/>
      <c r="T42" s="113"/>
    </row>
    <row r="43" spans="1:20" ht="14.25" customHeight="1">
      <c r="A43" s="113" t="s">
        <v>633</v>
      </c>
      <c r="B43" s="113"/>
      <c r="C43" s="113"/>
      <c r="D43" s="113"/>
      <c r="E43" s="113"/>
      <c r="F43" s="113"/>
      <c r="G43" s="113"/>
      <c r="H43" s="113"/>
      <c r="I43" s="113"/>
      <c r="J43" s="113"/>
      <c r="K43" s="113"/>
      <c r="L43" s="113"/>
      <c r="M43" s="113"/>
      <c r="N43" s="113"/>
      <c r="O43" s="113"/>
      <c r="P43" s="113"/>
      <c r="Q43" s="113"/>
      <c r="R43" s="113"/>
      <c r="S43" s="113"/>
      <c r="T43" s="113"/>
    </row>
    <row r="44" spans="1:20" ht="14.25" customHeight="1">
      <c r="A44" s="113" t="s">
        <v>635</v>
      </c>
      <c r="B44" s="113"/>
      <c r="C44" s="113"/>
      <c r="D44" s="113"/>
      <c r="E44" s="113"/>
      <c r="F44" s="113"/>
      <c r="G44" s="113"/>
      <c r="H44" s="113"/>
      <c r="I44" s="113"/>
      <c r="J44" s="113"/>
      <c r="K44" s="113"/>
      <c r="L44" s="113"/>
      <c r="M44" s="113"/>
      <c r="N44" s="113"/>
      <c r="O44" s="113"/>
      <c r="P44" s="113"/>
      <c r="Q44" s="113"/>
      <c r="R44" s="113"/>
      <c r="S44" s="113"/>
      <c r="T44" s="113"/>
    </row>
    <row r="45" spans="1:20" ht="14.25" customHeight="1">
      <c r="A45" s="113" t="s">
        <v>1018</v>
      </c>
      <c r="B45" s="113"/>
      <c r="C45" s="113"/>
      <c r="D45" s="113"/>
      <c r="E45" s="113"/>
      <c r="F45" s="113"/>
      <c r="G45" s="113"/>
      <c r="H45" s="113"/>
      <c r="I45" s="113"/>
      <c r="J45" s="113"/>
      <c r="K45" s="113"/>
      <c r="L45" s="113"/>
      <c r="M45" s="113"/>
      <c r="N45" s="113"/>
      <c r="O45" s="113"/>
      <c r="P45" s="113"/>
      <c r="Q45" s="113"/>
      <c r="R45" s="113"/>
      <c r="S45" s="113"/>
      <c r="T45" s="113"/>
    </row>
    <row r="46" spans="1:20" ht="14.25" customHeight="1">
      <c r="A46" s="113"/>
      <c r="B46" s="113"/>
      <c r="C46" s="192" t="s">
        <v>1262</v>
      </c>
      <c r="E46" s="113"/>
      <c r="F46" s="113"/>
      <c r="G46" s="113"/>
      <c r="H46" s="113"/>
      <c r="I46" s="113"/>
      <c r="J46" s="113"/>
      <c r="K46" s="113"/>
      <c r="L46" s="113"/>
      <c r="M46" s="113"/>
      <c r="N46" s="113"/>
      <c r="O46" s="113"/>
      <c r="P46" s="113"/>
      <c r="Q46" s="113"/>
      <c r="R46" s="113"/>
      <c r="S46" s="113"/>
      <c r="T46" s="113"/>
    </row>
    <row r="47" spans="1:20" ht="14.25" customHeight="1">
      <c r="A47" s="113"/>
      <c r="B47" s="113"/>
      <c r="C47" s="113"/>
      <c r="D47" s="192"/>
      <c r="E47" s="113"/>
      <c r="F47" s="113"/>
      <c r="G47" s="113"/>
      <c r="H47" s="113"/>
      <c r="I47" s="113"/>
      <c r="J47" s="113"/>
      <c r="K47" s="113"/>
      <c r="L47" s="113"/>
      <c r="M47" s="113"/>
      <c r="N47" s="113"/>
      <c r="O47" s="270" t="s">
        <v>640</v>
      </c>
      <c r="Q47" s="270"/>
      <c r="R47" s="270"/>
      <c r="S47" s="113"/>
      <c r="T47" s="113"/>
    </row>
    <row r="48" spans="1:20" ht="14.25" customHeight="1">
      <c r="A48" s="113"/>
      <c r="B48" s="113"/>
      <c r="C48" s="113"/>
      <c r="D48" s="113"/>
      <c r="E48" s="113"/>
      <c r="F48" s="113"/>
      <c r="G48" s="113" t="s">
        <v>639</v>
      </c>
      <c r="I48" s="113"/>
      <c r="J48" s="113"/>
      <c r="K48" s="113"/>
      <c r="L48" s="113"/>
      <c r="M48" s="113"/>
      <c r="N48" s="113"/>
      <c r="O48" s="113" t="s">
        <v>641</v>
      </c>
      <c r="P48" s="113"/>
      <c r="Q48" s="113"/>
      <c r="R48" s="113"/>
      <c r="S48" s="113"/>
      <c r="T48" s="113"/>
    </row>
    <row r="49" spans="1:20" ht="14.25" customHeight="1">
      <c r="A49" s="113" t="s">
        <v>636</v>
      </c>
      <c r="B49" s="113"/>
      <c r="C49" s="113"/>
      <c r="D49" s="113"/>
      <c r="E49" s="113"/>
      <c r="F49" s="113"/>
      <c r="G49" s="264"/>
      <c r="H49" s="113"/>
      <c r="I49" s="113"/>
      <c r="J49" s="113"/>
      <c r="K49" s="113"/>
      <c r="L49" s="113"/>
      <c r="M49" s="113"/>
      <c r="N49" s="113"/>
      <c r="O49" s="113"/>
      <c r="P49" s="113"/>
      <c r="Q49" s="113"/>
      <c r="R49" s="113"/>
      <c r="S49" s="113"/>
      <c r="T49" s="113"/>
    </row>
    <row r="50" spans="1:20" ht="14.25" customHeight="1">
      <c r="A50" s="113" t="s">
        <v>637</v>
      </c>
      <c r="B50" s="113"/>
      <c r="C50" s="162"/>
      <c r="D50" s="162"/>
      <c r="E50" s="162"/>
      <c r="F50" s="162"/>
      <c r="G50" s="162"/>
      <c r="H50" s="162"/>
      <c r="I50" s="162"/>
      <c r="J50" s="162"/>
      <c r="K50" s="162"/>
      <c r="L50" s="162"/>
      <c r="M50" s="162"/>
      <c r="N50" s="162"/>
      <c r="O50" s="162"/>
      <c r="P50" s="162"/>
      <c r="Q50" s="113"/>
      <c r="R50" s="113"/>
      <c r="S50" s="113"/>
      <c r="T50" s="113"/>
    </row>
    <row r="51" spans="1:20">
      <c r="A51" s="113" t="s">
        <v>638</v>
      </c>
      <c r="B51" s="113"/>
      <c r="C51" s="113"/>
      <c r="D51" s="113"/>
      <c r="E51" s="113"/>
      <c r="F51" s="113"/>
      <c r="G51" s="113"/>
      <c r="H51" s="113"/>
      <c r="I51" s="113"/>
      <c r="J51" s="113"/>
      <c r="K51" s="113"/>
      <c r="L51" s="113"/>
      <c r="M51" s="113"/>
      <c r="N51" s="113"/>
      <c r="O51" s="113"/>
      <c r="P51" s="113"/>
      <c r="Q51" s="113"/>
      <c r="R51" s="113"/>
      <c r="S51" s="113"/>
      <c r="T51" s="113"/>
    </row>
    <row r="52" spans="1:20">
      <c r="A52" s="113" t="s">
        <v>631</v>
      </c>
      <c r="B52" s="113"/>
      <c r="C52" s="113"/>
      <c r="D52" s="113"/>
      <c r="E52" s="113"/>
      <c r="F52" s="113"/>
      <c r="G52" s="113"/>
      <c r="H52" s="113"/>
      <c r="I52" s="113"/>
      <c r="J52" s="113"/>
      <c r="K52" s="113"/>
      <c r="L52" s="113"/>
      <c r="M52" s="113"/>
      <c r="N52" s="113"/>
      <c r="O52" s="113"/>
      <c r="P52" s="113"/>
      <c r="Q52" s="113"/>
      <c r="R52" s="113"/>
      <c r="S52" s="113"/>
      <c r="T52" s="113"/>
    </row>
    <row r="53" spans="1:20">
      <c r="A53" s="1022" t="s">
        <v>1130</v>
      </c>
      <c r="B53" s="1023"/>
      <c r="C53" s="1023"/>
      <c r="D53" s="1023"/>
      <c r="E53" s="1023"/>
      <c r="F53" s="1023"/>
      <c r="G53" s="1023"/>
      <c r="H53" s="1023"/>
      <c r="I53" s="1023"/>
      <c r="J53" s="1023"/>
      <c r="K53" s="1023"/>
      <c r="L53" s="1023"/>
      <c r="M53" s="1023"/>
      <c r="N53" s="1023"/>
      <c r="O53" s="1023"/>
      <c r="P53" s="1023"/>
      <c r="Q53" s="1023"/>
      <c r="R53" s="1023"/>
      <c r="S53" s="1023"/>
      <c r="T53" s="1023"/>
    </row>
    <row r="54" spans="1:20">
      <c r="A54" s="1022" t="s">
        <v>1131</v>
      </c>
      <c r="B54" s="1023"/>
      <c r="C54" s="1023"/>
      <c r="D54" s="1023"/>
      <c r="E54" s="1023"/>
      <c r="F54" s="1023"/>
      <c r="G54" s="1023"/>
      <c r="H54" s="1023"/>
      <c r="I54" s="1023"/>
      <c r="J54" s="1023"/>
      <c r="K54" s="1023"/>
      <c r="L54" s="1023"/>
      <c r="M54" s="1023"/>
      <c r="N54" s="1023"/>
      <c r="O54" s="1023"/>
      <c r="P54" s="1023"/>
      <c r="Q54" s="1023"/>
      <c r="R54" s="1023"/>
      <c r="S54" s="1023"/>
      <c r="T54" s="1023"/>
    </row>
    <row r="55" spans="1:20">
      <c r="A55" s="1022" t="s">
        <v>1132</v>
      </c>
      <c r="B55" s="1023"/>
      <c r="C55" s="1023"/>
      <c r="D55" s="1023"/>
      <c r="E55" s="1023"/>
      <c r="F55" s="1023"/>
      <c r="G55" s="1023"/>
      <c r="H55" s="1023"/>
      <c r="I55" s="1023"/>
      <c r="J55" s="1023"/>
      <c r="K55" s="1023"/>
      <c r="L55" s="1023"/>
      <c r="M55" s="1023"/>
      <c r="N55" s="1023"/>
      <c r="O55" s="1023"/>
      <c r="P55" s="1023"/>
      <c r="Q55" s="1023"/>
      <c r="R55" s="1023"/>
      <c r="S55" s="1023"/>
      <c r="T55" s="1023"/>
    </row>
    <row r="56" spans="1:20">
      <c r="A56" s="1022" t="s">
        <v>1133</v>
      </c>
      <c r="B56" s="1023"/>
      <c r="C56" s="1023"/>
      <c r="D56" s="1023"/>
      <c r="E56" s="1023"/>
      <c r="F56" s="1023"/>
      <c r="G56" s="1023"/>
      <c r="H56" s="1023"/>
      <c r="I56" s="1023"/>
      <c r="J56" s="1023"/>
      <c r="K56" s="1023"/>
      <c r="L56" s="1023"/>
      <c r="M56" s="1023"/>
      <c r="N56" s="1023"/>
      <c r="O56" s="1023"/>
      <c r="P56" s="1023"/>
      <c r="Q56" s="1023"/>
      <c r="R56" s="1023"/>
      <c r="S56" s="1023"/>
      <c r="T56" s="1023"/>
    </row>
  </sheetData>
  <mergeCells count="58">
    <mergeCell ref="A53:T53"/>
    <mergeCell ref="A54:T54"/>
    <mergeCell ref="A55:T55"/>
    <mergeCell ref="A56:T56"/>
    <mergeCell ref="P33:R33"/>
    <mergeCell ref="H33:O33"/>
    <mergeCell ref="L35:M35"/>
    <mergeCell ref="N35:O35"/>
    <mergeCell ref="P35:Q35"/>
    <mergeCell ref="R35:S35"/>
    <mergeCell ref="T35:T39"/>
    <mergeCell ref="B39:C39"/>
    <mergeCell ref="D39:E39"/>
    <mergeCell ref="F39:G39"/>
    <mergeCell ref="H39:I39"/>
    <mergeCell ref="J39:K39"/>
    <mergeCell ref="L39:M39"/>
    <mergeCell ref="N39:O39"/>
    <mergeCell ref="P39:Q39"/>
    <mergeCell ref="R39:S39"/>
    <mergeCell ref="B35:C35"/>
    <mergeCell ref="D35:E35"/>
    <mergeCell ref="F35:G35"/>
    <mergeCell ref="H35:I35"/>
    <mergeCell ref="J35:K35"/>
    <mergeCell ref="B31:E31"/>
    <mergeCell ref="F31:T31"/>
    <mergeCell ref="B34:G34"/>
    <mergeCell ref="H34:M34"/>
    <mergeCell ref="N34:S34"/>
    <mergeCell ref="B29:E29"/>
    <mergeCell ref="F29:K29"/>
    <mergeCell ref="L29:N29"/>
    <mergeCell ref="O29:T29"/>
    <mergeCell ref="B30:E30"/>
    <mergeCell ref="F30:T30"/>
    <mergeCell ref="B27:E27"/>
    <mergeCell ref="F27:K27"/>
    <mergeCell ref="L27:N27"/>
    <mergeCell ref="O27:T27"/>
    <mergeCell ref="B28:E28"/>
    <mergeCell ref="F28:K28"/>
    <mergeCell ref="L28:N28"/>
    <mergeCell ref="O28:T28"/>
    <mergeCell ref="F11:J11"/>
    <mergeCell ref="K11:R11"/>
    <mergeCell ref="A15:P15"/>
    <mergeCell ref="E17:I17"/>
    <mergeCell ref="F24:H24"/>
    <mergeCell ref="J24:L24"/>
    <mergeCell ref="A2:T2"/>
    <mergeCell ref="A3:T3"/>
    <mergeCell ref="F8:J8"/>
    <mergeCell ref="K8:R10"/>
    <mergeCell ref="F9:J9"/>
    <mergeCell ref="S9:T9"/>
    <mergeCell ref="F10:J10"/>
    <mergeCell ref="N4:R4"/>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drawing r:id="rId2"/>
  <legacyDrawing r:id="rId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8" tint="0.59999389629810485"/>
  </sheetPr>
  <dimension ref="A1:P54"/>
  <sheetViews>
    <sheetView showZeros="0" view="pageBreakPreview" zoomScaleNormal="100" zoomScaleSheetLayoutView="100" workbookViewId="0">
      <selection activeCell="O33" sqref="O33"/>
    </sheetView>
  </sheetViews>
  <sheetFormatPr defaultColWidth="5.90625" defaultRowHeight="14"/>
  <cols>
    <col min="1" max="16384" width="5.90625" style="90"/>
  </cols>
  <sheetData>
    <row r="1" spans="1:16">
      <c r="P1" s="97" t="s">
        <v>129</v>
      </c>
    </row>
    <row r="2" spans="1:16">
      <c r="P2" s="97"/>
    </row>
    <row r="3" spans="1:16">
      <c r="N3" s="126"/>
      <c r="O3" s="123"/>
      <c r="P3" s="97"/>
    </row>
    <row r="4" spans="1:16">
      <c r="N4" s="691" t="s">
        <v>130</v>
      </c>
      <c r="O4" s="692"/>
      <c r="P4" s="97"/>
    </row>
    <row r="5" spans="1:16">
      <c r="N5" s="691" t="s">
        <v>131</v>
      </c>
      <c r="O5" s="692"/>
      <c r="P5" s="97"/>
    </row>
    <row r="6" spans="1:16">
      <c r="N6" s="131"/>
      <c r="O6" s="132"/>
    </row>
    <row r="7" spans="1:16" ht="28">
      <c r="A7" s="539" t="s">
        <v>108</v>
      </c>
      <c r="B7" s="539"/>
      <c r="C7" s="539"/>
      <c r="D7" s="539"/>
      <c r="E7" s="539"/>
      <c r="F7" s="539"/>
      <c r="G7" s="539"/>
      <c r="H7" s="539"/>
      <c r="I7" s="539"/>
      <c r="J7" s="539"/>
      <c r="K7" s="539"/>
      <c r="L7" s="539"/>
      <c r="M7" s="539"/>
      <c r="N7" s="539"/>
      <c r="O7" s="539"/>
      <c r="P7" s="539"/>
    </row>
    <row r="10" spans="1:16">
      <c r="A10" s="192" t="s">
        <v>571</v>
      </c>
      <c r="G10" s="203" t="str">
        <f>入力シート!C2</f>
        <v>青森県第１区</v>
      </c>
      <c r="I10" s="192" t="s">
        <v>413</v>
      </c>
      <c r="K10" s="204">
        <f>入力シート!C18</f>
        <v>0</v>
      </c>
      <c r="L10" s="184">
        <f>入力シート!C20</f>
        <v>0</v>
      </c>
      <c r="N10" s="192" t="s">
        <v>707</v>
      </c>
    </row>
    <row r="11" spans="1:16">
      <c r="A11" s="192" t="s">
        <v>708</v>
      </c>
      <c r="C11" s="229"/>
      <c r="D11" s="229"/>
      <c r="E11" s="229"/>
      <c r="F11" s="229"/>
      <c r="G11" s="229"/>
    </row>
    <row r="12" spans="1:16">
      <c r="A12" s="192" t="s">
        <v>709</v>
      </c>
    </row>
    <row r="14" spans="1:16">
      <c r="A14" s="90" t="s">
        <v>109</v>
      </c>
    </row>
    <row r="15" spans="1:16">
      <c r="A15" s="90" t="s">
        <v>110</v>
      </c>
    </row>
    <row r="17" spans="1:12">
      <c r="A17" s="90" t="s">
        <v>111</v>
      </c>
      <c r="E17" s="229"/>
      <c r="F17" s="229"/>
      <c r="G17" s="229"/>
      <c r="H17" s="229"/>
      <c r="I17" s="229"/>
      <c r="J17" s="229"/>
      <c r="K17" s="229"/>
      <c r="L17" s="229"/>
    </row>
    <row r="19" spans="1:12">
      <c r="A19" s="90" t="s">
        <v>112</v>
      </c>
    </row>
    <row r="21" spans="1:12">
      <c r="A21" s="90" t="s">
        <v>113</v>
      </c>
    </row>
    <row r="22" spans="1:12">
      <c r="A22" s="201" t="s">
        <v>1019</v>
      </c>
      <c r="B22" s="91"/>
      <c r="C22" s="91"/>
      <c r="D22" s="91"/>
      <c r="E22" s="91"/>
      <c r="F22" s="91"/>
      <c r="G22" s="91"/>
      <c r="H22" s="91"/>
    </row>
    <row r="23" spans="1:12">
      <c r="A23" s="201" t="s">
        <v>1020</v>
      </c>
      <c r="B23" s="91"/>
      <c r="C23" s="91"/>
      <c r="D23" s="91"/>
      <c r="E23" s="91"/>
      <c r="F23" s="91"/>
      <c r="G23" s="91"/>
      <c r="H23" s="91"/>
    </row>
    <row r="25" spans="1:12">
      <c r="A25" s="91" t="s">
        <v>114</v>
      </c>
      <c r="B25" s="91"/>
      <c r="C25" s="91"/>
      <c r="D25" s="91"/>
      <c r="E25" s="91"/>
      <c r="F25" s="91"/>
      <c r="G25" s="91"/>
      <c r="H25" s="91"/>
      <c r="I25" s="91"/>
      <c r="J25" s="91"/>
      <c r="K25" s="91"/>
      <c r="L25" s="91"/>
    </row>
    <row r="27" spans="1:12">
      <c r="A27" s="90" t="s">
        <v>115</v>
      </c>
    </row>
    <row r="28" spans="1:12">
      <c r="A28" s="90" t="s">
        <v>119</v>
      </c>
    </row>
    <row r="29" spans="1:12">
      <c r="A29" s="90" t="s">
        <v>120</v>
      </c>
    </row>
    <row r="31" spans="1:12">
      <c r="A31" s="90" t="s">
        <v>116</v>
      </c>
    </row>
    <row r="32" spans="1:12">
      <c r="A32" s="90" t="s">
        <v>121</v>
      </c>
    </row>
    <row r="33" spans="1:11">
      <c r="A33" s="90" t="s">
        <v>122</v>
      </c>
    </row>
    <row r="34" spans="1:11">
      <c r="A34" s="90" t="s">
        <v>123</v>
      </c>
    </row>
    <row r="35" spans="1:11">
      <c r="A35" s="90" t="s">
        <v>124</v>
      </c>
    </row>
    <row r="36" spans="1:11">
      <c r="A36" s="90" t="s">
        <v>125</v>
      </c>
    </row>
    <row r="37" spans="1:11">
      <c r="A37" s="90" t="s">
        <v>132</v>
      </c>
    </row>
    <row r="39" spans="1:11">
      <c r="A39" s="201" t="s">
        <v>1021</v>
      </c>
      <c r="B39" s="91"/>
      <c r="C39" s="91"/>
      <c r="D39" s="91"/>
      <c r="E39" s="91"/>
    </row>
    <row r="41" spans="1:11">
      <c r="A41" s="90" t="s">
        <v>117</v>
      </c>
      <c r="E41" s="100">
        <f>入力シート!C32</f>
        <v>0</v>
      </c>
    </row>
    <row r="43" spans="1:11">
      <c r="B43" s="538" t="s">
        <v>710</v>
      </c>
      <c r="C43" s="538"/>
      <c r="D43" s="538"/>
      <c r="E43" s="538"/>
      <c r="F43" s="538"/>
      <c r="G43" s="538"/>
      <c r="I43" s="203" t="str">
        <f>入力シート!C2</f>
        <v>青森県第１区</v>
      </c>
      <c r="K43" s="192" t="s">
        <v>413</v>
      </c>
    </row>
    <row r="45" spans="1:11">
      <c r="C45" s="90" t="s">
        <v>128</v>
      </c>
      <c r="F45" s="102">
        <f>入力シート!C18</f>
        <v>0</v>
      </c>
      <c r="G45" s="100"/>
      <c r="H45" s="100">
        <f>入力シート!C20</f>
        <v>0</v>
      </c>
      <c r="J45" s="97" t="s">
        <v>389</v>
      </c>
    </row>
    <row r="46" spans="1:11">
      <c r="F46" s="97"/>
      <c r="J46" s="97"/>
    </row>
    <row r="47" spans="1:11">
      <c r="F47" s="97"/>
      <c r="J47" s="97"/>
    </row>
    <row r="49" spans="1:10">
      <c r="A49" s="90" t="s">
        <v>118</v>
      </c>
      <c r="E49" s="91"/>
      <c r="F49" s="91"/>
      <c r="G49" s="91"/>
      <c r="H49" s="91"/>
      <c r="I49" s="91"/>
    </row>
    <row r="50" spans="1:10">
      <c r="E50" s="91"/>
      <c r="F50" s="91"/>
      <c r="G50" s="91"/>
      <c r="H50" s="91"/>
      <c r="I50" s="91"/>
    </row>
    <row r="51" spans="1:10">
      <c r="C51" s="90" t="s">
        <v>127</v>
      </c>
      <c r="E51" s="91"/>
      <c r="F51" s="91"/>
      <c r="G51" s="91"/>
      <c r="H51" s="91"/>
      <c r="I51" s="91"/>
      <c r="J51" s="97" t="s">
        <v>389</v>
      </c>
    </row>
    <row r="52" spans="1:10">
      <c r="E52" s="91"/>
      <c r="F52" s="91"/>
      <c r="G52" s="91"/>
      <c r="H52" s="91"/>
      <c r="I52" s="91"/>
      <c r="J52" s="97"/>
    </row>
    <row r="53" spans="1:10">
      <c r="E53" s="91"/>
      <c r="F53" s="91"/>
      <c r="G53" s="91"/>
      <c r="H53" s="91"/>
      <c r="I53" s="91"/>
    </row>
    <row r="54" spans="1:10">
      <c r="C54" s="90" t="s">
        <v>126</v>
      </c>
      <c r="E54" s="91"/>
      <c r="F54" s="91"/>
      <c r="G54" s="91"/>
      <c r="H54" s="91"/>
      <c r="I54" s="91"/>
      <c r="J54" s="97" t="s">
        <v>389</v>
      </c>
    </row>
  </sheetData>
  <mergeCells count="4">
    <mergeCell ref="A7:P7"/>
    <mergeCell ref="N4:O4"/>
    <mergeCell ref="N5:O5"/>
    <mergeCell ref="B43:G43"/>
  </mergeCells>
  <phoneticPr fontId="3"/>
  <pageMargins left="0.70866141732283472" right="0.31496062992125984" top="0.74803149606299213" bottom="0.74803149606299213" header="0.31496062992125984" footer="0.31496062992125984"/>
  <pageSetup paperSize="9" orientation="portrait" blackAndWhite="1" r:id="rId1"/>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8" tint="0.59999389629810485"/>
  </sheetPr>
  <dimension ref="A1:P54"/>
  <sheetViews>
    <sheetView showZeros="0" view="pageBreakPreview" zoomScaleNormal="100" zoomScaleSheetLayoutView="100" workbookViewId="0">
      <selection activeCell="O33" sqref="O33"/>
    </sheetView>
  </sheetViews>
  <sheetFormatPr defaultColWidth="5.90625" defaultRowHeight="14"/>
  <cols>
    <col min="1" max="16384" width="5.90625" style="90"/>
  </cols>
  <sheetData>
    <row r="1" spans="1:16">
      <c r="P1" s="97" t="s">
        <v>209</v>
      </c>
    </row>
    <row r="2" spans="1:16">
      <c r="P2" s="97"/>
    </row>
    <row r="3" spans="1:16">
      <c r="M3" s="192"/>
      <c r="N3" s="192"/>
      <c r="O3" s="192"/>
      <c r="P3" s="193"/>
    </row>
    <row r="4" spans="1:16">
      <c r="M4" s="192"/>
      <c r="N4" s="477"/>
      <c r="O4" s="477"/>
      <c r="P4" s="193"/>
    </row>
    <row r="5" spans="1:16">
      <c r="M5" s="192"/>
      <c r="N5" s="477"/>
      <c r="O5" s="477"/>
      <c r="P5" s="193"/>
    </row>
    <row r="6" spans="1:16">
      <c r="M6" s="192"/>
      <c r="N6" s="192"/>
      <c r="O6" s="192"/>
      <c r="P6" s="192"/>
    </row>
    <row r="7" spans="1:16" ht="28">
      <c r="A7" s="539" t="s">
        <v>133</v>
      </c>
      <c r="B7" s="539"/>
      <c r="C7" s="539"/>
      <c r="D7" s="539"/>
      <c r="E7" s="539"/>
      <c r="F7" s="539"/>
      <c r="G7" s="539"/>
      <c r="H7" s="539"/>
      <c r="I7" s="539"/>
      <c r="J7" s="539"/>
      <c r="K7" s="539"/>
      <c r="L7" s="539"/>
      <c r="M7" s="539"/>
      <c r="N7" s="539"/>
      <c r="O7" s="539"/>
      <c r="P7" s="539"/>
    </row>
    <row r="10" spans="1:16">
      <c r="A10" s="192" t="s">
        <v>571</v>
      </c>
      <c r="G10" s="203" t="str">
        <f>入力シート!C2</f>
        <v>青森県第１区</v>
      </c>
      <c r="I10" s="192" t="s">
        <v>413</v>
      </c>
      <c r="K10" s="204">
        <f>入力シート!C18</f>
        <v>0</v>
      </c>
      <c r="L10" s="191">
        <f>入力シート!C20</f>
        <v>0</v>
      </c>
      <c r="N10" s="192" t="s">
        <v>707</v>
      </c>
    </row>
    <row r="11" spans="1:16">
      <c r="A11" s="192" t="s">
        <v>711</v>
      </c>
      <c r="C11" s="229"/>
      <c r="D11" s="229"/>
      <c r="E11" s="229"/>
      <c r="F11" s="229"/>
      <c r="G11" s="229"/>
    </row>
    <row r="12" spans="1:16">
      <c r="A12" s="192" t="s">
        <v>136</v>
      </c>
    </row>
    <row r="14" spans="1:16">
      <c r="A14" s="90" t="s">
        <v>109</v>
      </c>
    </row>
    <row r="15" spans="1:16">
      <c r="A15" s="90" t="s">
        <v>110</v>
      </c>
    </row>
    <row r="17" spans="1:12">
      <c r="A17" s="90" t="s">
        <v>111</v>
      </c>
      <c r="E17" s="229"/>
      <c r="F17" s="229"/>
      <c r="G17" s="229"/>
      <c r="H17" s="229"/>
      <c r="I17" s="229"/>
      <c r="J17" s="229"/>
      <c r="K17" s="229"/>
      <c r="L17" s="229"/>
    </row>
    <row r="19" spans="1:12">
      <c r="A19" s="90" t="s">
        <v>112</v>
      </c>
    </row>
    <row r="21" spans="1:12">
      <c r="A21" s="90" t="s">
        <v>113</v>
      </c>
    </row>
    <row r="22" spans="1:12">
      <c r="A22" s="192" t="s">
        <v>1019</v>
      </c>
      <c r="B22" s="91"/>
      <c r="C22" s="91"/>
      <c r="D22" s="91"/>
      <c r="E22" s="91"/>
      <c r="F22" s="91"/>
      <c r="G22" s="91"/>
      <c r="H22" s="91"/>
    </row>
    <row r="23" spans="1:12">
      <c r="A23" s="192" t="s">
        <v>1020</v>
      </c>
      <c r="B23" s="91"/>
      <c r="C23" s="91"/>
      <c r="D23" s="91"/>
      <c r="E23" s="91"/>
      <c r="F23" s="91"/>
      <c r="G23" s="91"/>
      <c r="H23" s="91"/>
    </row>
    <row r="25" spans="1:12">
      <c r="A25" s="90" t="s">
        <v>114</v>
      </c>
      <c r="D25" s="91"/>
      <c r="E25" s="91"/>
      <c r="F25" s="91"/>
      <c r="G25" s="91"/>
      <c r="H25" s="91"/>
      <c r="I25" s="91"/>
      <c r="J25" s="91"/>
      <c r="K25" s="91"/>
      <c r="L25" s="91"/>
    </row>
    <row r="27" spans="1:12">
      <c r="A27" s="90" t="s">
        <v>115</v>
      </c>
    </row>
    <row r="28" spans="1:12">
      <c r="A28" s="90" t="s">
        <v>119</v>
      </c>
    </row>
    <row r="29" spans="1:12">
      <c r="A29" s="90" t="s">
        <v>120</v>
      </c>
    </row>
    <row r="31" spans="1:12">
      <c r="A31" s="90" t="s">
        <v>116</v>
      </c>
    </row>
    <row r="32" spans="1:12">
      <c r="A32" s="90" t="s">
        <v>121</v>
      </c>
    </row>
    <row r="33" spans="1:11">
      <c r="A33" s="90" t="s">
        <v>122</v>
      </c>
    </row>
    <row r="34" spans="1:11">
      <c r="A34" s="90" t="s">
        <v>123</v>
      </c>
    </row>
    <row r="35" spans="1:11">
      <c r="A35" s="90" t="s">
        <v>124</v>
      </c>
    </row>
    <row r="36" spans="1:11">
      <c r="A36" s="90" t="s">
        <v>125</v>
      </c>
    </row>
    <row r="37" spans="1:11">
      <c r="A37" s="90" t="s">
        <v>132</v>
      </c>
    </row>
    <row r="39" spans="1:11">
      <c r="A39" s="201" t="s">
        <v>1021</v>
      </c>
      <c r="B39" s="91"/>
      <c r="C39" s="91"/>
      <c r="D39" s="91"/>
      <c r="E39" s="91"/>
      <c r="F39" s="91"/>
      <c r="G39" s="91"/>
      <c r="H39" s="91"/>
    </row>
    <row r="41" spans="1:11">
      <c r="A41" s="90" t="s">
        <v>117</v>
      </c>
      <c r="E41" s="100">
        <f>入力シート!C32</f>
        <v>0</v>
      </c>
    </row>
    <row r="43" spans="1:11">
      <c r="B43" s="538" t="s">
        <v>710</v>
      </c>
      <c r="C43" s="538"/>
      <c r="D43" s="538"/>
      <c r="E43" s="538"/>
      <c r="F43" s="538"/>
      <c r="G43" s="538"/>
      <c r="I43" s="203" t="str">
        <f>入力シート!C2</f>
        <v>青森県第１区</v>
      </c>
      <c r="K43" s="192" t="s">
        <v>413</v>
      </c>
    </row>
    <row r="45" spans="1:11">
      <c r="C45" s="90" t="s">
        <v>128</v>
      </c>
      <c r="F45" s="102">
        <f>入力シート!C18</f>
        <v>0</v>
      </c>
      <c r="G45" s="100"/>
      <c r="H45" s="100">
        <f>入力シート!C20</f>
        <v>0</v>
      </c>
      <c r="J45" s="97" t="s">
        <v>389</v>
      </c>
    </row>
    <row r="46" spans="1:11">
      <c r="F46" s="97"/>
      <c r="J46" s="97"/>
    </row>
    <row r="47" spans="1:11">
      <c r="F47" s="97"/>
      <c r="J47" s="97"/>
    </row>
    <row r="49" spans="1:10">
      <c r="A49" s="90" t="s">
        <v>118</v>
      </c>
      <c r="E49" s="91"/>
      <c r="F49" s="91"/>
      <c r="G49" s="91"/>
      <c r="H49" s="91"/>
      <c r="I49" s="91"/>
    </row>
    <row r="50" spans="1:10">
      <c r="E50" s="91"/>
      <c r="F50" s="91"/>
      <c r="G50" s="91"/>
      <c r="H50" s="91"/>
      <c r="I50" s="91"/>
    </row>
    <row r="51" spans="1:10">
      <c r="C51" s="90" t="s">
        <v>127</v>
      </c>
      <c r="E51" s="91"/>
      <c r="F51" s="91"/>
      <c r="G51" s="91"/>
      <c r="H51" s="91"/>
      <c r="I51" s="91"/>
      <c r="J51" s="97" t="s">
        <v>389</v>
      </c>
    </row>
    <row r="52" spans="1:10">
      <c r="E52" s="91"/>
      <c r="F52" s="91"/>
      <c r="G52" s="91"/>
      <c r="H52" s="91"/>
      <c r="I52" s="91"/>
      <c r="J52" s="97"/>
    </row>
    <row r="53" spans="1:10">
      <c r="E53" s="91"/>
      <c r="F53" s="91"/>
      <c r="G53" s="91"/>
      <c r="H53" s="91"/>
      <c r="I53" s="91"/>
    </row>
    <row r="54" spans="1:10">
      <c r="C54" s="90" t="s">
        <v>126</v>
      </c>
      <c r="E54" s="91"/>
      <c r="F54" s="91"/>
      <c r="G54" s="91"/>
      <c r="H54" s="91"/>
      <c r="I54" s="91"/>
      <c r="J54" s="97" t="s">
        <v>389</v>
      </c>
    </row>
  </sheetData>
  <mergeCells count="4">
    <mergeCell ref="A7:P7"/>
    <mergeCell ref="B43:G43"/>
    <mergeCell ref="N4:O4"/>
    <mergeCell ref="N5:O5"/>
  </mergeCells>
  <phoneticPr fontId="3"/>
  <pageMargins left="0.70866141732283472" right="0.31496062992125984" top="0.74803149606299213" bottom="0.74803149606299213" header="0.31496062992125984" footer="0.31496062992125984"/>
  <pageSetup paperSize="9" orientation="portrait" blackAndWhite="1" r:id="rId1"/>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8" tint="0.59999389629810485"/>
  </sheetPr>
  <dimension ref="A1:P51"/>
  <sheetViews>
    <sheetView showZeros="0" view="pageBreakPreview" zoomScaleNormal="100" zoomScaleSheetLayoutView="100" workbookViewId="0">
      <selection activeCell="O33" sqref="O33"/>
    </sheetView>
  </sheetViews>
  <sheetFormatPr defaultColWidth="5.90625" defaultRowHeight="14"/>
  <cols>
    <col min="1" max="16384" width="5.90625" style="90"/>
  </cols>
  <sheetData>
    <row r="1" spans="1:16">
      <c r="P1" s="97" t="s">
        <v>210</v>
      </c>
    </row>
    <row r="2" spans="1:16">
      <c r="P2" s="97"/>
    </row>
    <row r="3" spans="1:16">
      <c r="N3"/>
      <c r="O3"/>
      <c r="P3" s="97"/>
    </row>
    <row r="4" spans="1:16">
      <c r="N4"/>
      <c r="O4"/>
      <c r="P4" s="97"/>
    </row>
    <row r="5" spans="1:16">
      <c r="N5"/>
      <c r="O5"/>
      <c r="P5" s="97"/>
    </row>
    <row r="6" spans="1:16">
      <c r="N6"/>
      <c r="O6"/>
    </row>
    <row r="7" spans="1:16" ht="28">
      <c r="A7" s="539" t="s">
        <v>135</v>
      </c>
      <c r="B7" s="539"/>
      <c r="C7" s="539"/>
      <c r="D7" s="539"/>
      <c r="E7" s="539"/>
      <c r="F7" s="539"/>
      <c r="G7" s="539"/>
      <c r="H7" s="539"/>
      <c r="I7" s="539"/>
      <c r="J7" s="539"/>
      <c r="K7" s="539"/>
      <c r="L7" s="539"/>
      <c r="M7" s="539"/>
      <c r="N7" s="539"/>
      <c r="O7" s="539"/>
      <c r="P7" s="539"/>
    </row>
    <row r="10" spans="1:16">
      <c r="A10" s="192" t="s">
        <v>571</v>
      </c>
      <c r="G10" s="203" t="str">
        <f>入力シート!C2</f>
        <v>青森県第１区</v>
      </c>
      <c r="I10" s="192" t="s">
        <v>413</v>
      </c>
      <c r="K10" s="204">
        <f>入力シート!C18</f>
        <v>0</v>
      </c>
      <c r="L10" s="184">
        <f>入力シート!C20</f>
        <v>0</v>
      </c>
      <c r="N10" s="192" t="s">
        <v>707</v>
      </c>
    </row>
    <row r="11" spans="1:16">
      <c r="A11" s="192" t="s">
        <v>712</v>
      </c>
      <c r="C11" s="91"/>
      <c r="D11" s="91"/>
      <c r="E11" s="229"/>
      <c r="F11" s="229"/>
      <c r="G11" s="229"/>
      <c r="H11" s="229"/>
    </row>
    <row r="12" spans="1:16">
      <c r="A12" s="192" t="s">
        <v>713</v>
      </c>
    </row>
    <row r="14" spans="1:16">
      <c r="A14" s="90" t="s">
        <v>137</v>
      </c>
    </row>
    <row r="15" spans="1:16">
      <c r="A15" s="201" t="s">
        <v>1022</v>
      </c>
      <c r="B15" s="91"/>
      <c r="C15" s="91"/>
      <c r="D15" s="91"/>
      <c r="E15" s="91"/>
      <c r="F15" s="91"/>
      <c r="G15" s="91"/>
      <c r="H15" s="91"/>
      <c r="I15" s="91"/>
      <c r="J15" s="91"/>
    </row>
    <row r="17" spans="1:12">
      <c r="A17" s="90" t="s">
        <v>138</v>
      </c>
    </row>
    <row r="18" spans="1:12">
      <c r="A18" s="90" t="s">
        <v>139</v>
      </c>
      <c r="D18" s="91"/>
      <c r="E18" s="91"/>
      <c r="F18" s="91"/>
      <c r="G18" s="91"/>
      <c r="H18" s="91"/>
      <c r="I18" s="91"/>
      <c r="J18" s="91"/>
      <c r="K18" s="91"/>
    </row>
    <row r="19" spans="1:12">
      <c r="D19" s="91"/>
      <c r="E19" s="91"/>
      <c r="F19" s="91"/>
      <c r="G19" s="91"/>
      <c r="H19" s="91"/>
      <c r="I19" s="91"/>
      <c r="J19" s="91"/>
      <c r="K19" s="91"/>
    </row>
    <row r="20" spans="1:12">
      <c r="A20" s="90" t="s">
        <v>140</v>
      </c>
      <c r="D20" s="91"/>
      <c r="E20" s="91"/>
      <c r="F20" s="91"/>
      <c r="G20" s="91"/>
      <c r="H20" s="91"/>
      <c r="I20" s="91"/>
      <c r="J20" s="91"/>
      <c r="K20" s="91"/>
    </row>
    <row r="22" spans="1:12">
      <c r="A22" s="90" t="s">
        <v>141</v>
      </c>
      <c r="G22" s="91"/>
      <c r="H22" s="91"/>
      <c r="I22" s="91"/>
      <c r="J22" s="91"/>
      <c r="K22" s="91"/>
      <c r="L22" s="91"/>
    </row>
    <row r="24" spans="1:12">
      <c r="A24" s="90" t="s">
        <v>142</v>
      </c>
    </row>
    <row r="25" spans="1:12">
      <c r="A25" s="90" t="s">
        <v>144</v>
      </c>
      <c r="F25" s="91"/>
    </row>
    <row r="26" spans="1:12">
      <c r="A26" s="90" t="s">
        <v>145</v>
      </c>
    </row>
    <row r="28" spans="1:12">
      <c r="A28" s="90" t="s">
        <v>143</v>
      </c>
    </row>
    <row r="29" spans="1:12">
      <c r="A29" s="90" t="s">
        <v>121</v>
      </c>
    </row>
    <row r="30" spans="1:12">
      <c r="A30" s="90" t="s">
        <v>122</v>
      </c>
    </row>
    <row r="31" spans="1:12">
      <c r="A31" s="90" t="s">
        <v>123</v>
      </c>
    </row>
    <row r="32" spans="1:12">
      <c r="A32" s="90" t="s">
        <v>124</v>
      </c>
    </row>
    <row r="33" spans="1:11">
      <c r="A33" s="90" t="s">
        <v>125</v>
      </c>
    </row>
    <row r="34" spans="1:11">
      <c r="A34" s="90" t="s">
        <v>132</v>
      </c>
    </row>
    <row r="36" spans="1:11">
      <c r="A36" s="201" t="s">
        <v>1023</v>
      </c>
      <c r="B36" s="91"/>
      <c r="C36" s="91"/>
      <c r="D36" s="91"/>
      <c r="E36" s="91"/>
    </row>
    <row r="38" spans="1:11">
      <c r="A38" s="90" t="s">
        <v>117</v>
      </c>
      <c r="E38" s="100">
        <f>入力シート!C32</f>
        <v>0</v>
      </c>
    </row>
    <row r="40" spans="1:11">
      <c r="B40" s="538" t="s">
        <v>710</v>
      </c>
      <c r="C40" s="538"/>
      <c r="D40" s="538"/>
      <c r="E40" s="538"/>
      <c r="F40" s="538"/>
      <c r="G40" s="538"/>
      <c r="I40" s="203" t="str">
        <f>入力シート!C2</f>
        <v>青森県第１区</v>
      </c>
      <c r="K40" s="192" t="s">
        <v>413</v>
      </c>
    </row>
    <row r="42" spans="1:11">
      <c r="C42" s="90" t="s">
        <v>128</v>
      </c>
      <c r="F42" s="102">
        <f>入力シート!C18</f>
        <v>0</v>
      </c>
      <c r="G42" s="100"/>
      <c r="H42" s="100">
        <f>入力シート!C20</f>
        <v>0</v>
      </c>
      <c r="J42" s="97" t="s">
        <v>389</v>
      </c>
    </row>
    <row r="43" spans="1:11">
      <c r="F43" s="97"/>
      <c r="J43" s="97"/>
    </row>
    <row r="44" spans="1:11">
      <c r="F44" s="97"/>
      <c r="J44" s="97"/>
    </row>
    <row r="46" spans="1:11">
      <c r="A46" s="90" t="s">
        <v>118</v>
      </c>
      <c r="E46" s="91"/>
      <c r="F46" s="91"/>
      <c r="G46" s="91"/>
      <c r="H46" s="91"/>
      <c r="I46" s="91"/>
    </row>
    <row r="47" spans="1:11">
      <c r="E47" s="91"/>
      <c r="F47" s="91"/>
      <c r="G47" s="91"/>
      <c r="H47" s="91"/>
      <c r="I47" s="91"/>
    </row>
    <row r="48" spans="1:11">
      <c r="C48" s="90" t="s">
        <v>127</v>
      </c>
      <c r="E48" s="91"/>
      <c r="F48" s="91"/>
      <c r="G48" s="91"/>
      <c r="H48" s="91"/>
      <c r="I48" s="91"/>
      <c r="J48" s="97" t="s">
        <v>389</v>
      </c>
    </row>
    <row r="49" spans="3:10">
      <c r="E49" s="91"/>
      <c r="F49" s="91"/>
      <c r="G49" s="91"/>
      <c r="H49" s="91"/>
      <c r="I49" s="91"/>
      <c r="J49" s="97"/>
    </row>
    <row r="50" spans="3:10">
      <c r="E50" s="91"/>
      <c r="F50" s="91"/>
      <c r="G50" s="91"/>
      <c r="H50" s="91"/>
      <c r="I50" s="91"/>
    </row>
    <row r="51" spans="3:10">
      <c r="C51" s="90" t="s">
        <v>126</v>
      </c>
      <c r="E51" s="91"/>
      <c r="F51" s="91"/>
      <c r="G51" s="91"/>
      <c r="H51" s="91"/>
      <c r="I51" s="91"/>
      <c r="J51" s="97" t="s">
        <v>389</v>
      </c>
    </row>
  </sheetData>
  <mergeCells count="2">
    <mergeCell ref="A7:P7"/>
    <mergeCell ref="B40:G40"/>
  </mergeCells>
  <phoneticPr fontId="3"/>
  <pageMargins left="0.70866141732283472" right="0.31496062992125984" top="0.74803149606299213" bottom="0.74803149606299213" header="0.31496062992125984" footer="0.31496062992125984"/>
  <pageSetup paperSize="9" orientation="portrait" blackAndWhite="1"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8" tint="0.59999389629810485"/>
  </sheetPr>
  <dimension ref="A1:P47"/>
  <sheetViews>
    <sheetView showZeros="0" view="pageBreakPreview" zoomScaleNormal="100" zoomScaleSheetLayoutView="100" workbookViewId="0">
      <selection activeCell="O33" sqref="O33"/>
    </sheetView>
  </sheetViews>
  <sheetFormatPr defaultColWidth="5.90625" defaultRowHeight="14"/>
  <cols>
    <col min="1" max="16384" width="5.90625" style="90"/>
  </cols>
  <sheetData>
    <row r="1" spans="1:16">
      <c r="P1" s="97" t="s">
        <v>211</v>
      </c>
    </row>
    <row r="2" spans="1:16">
      <c r="P2" s="97"/>
    </row>
    <row r="3" spans="1:16">
      <c r="N3" s="126"/>
      <c r="O3" s="123"/>
      <c r="P3" s="97"/>
    </row>
    <row r="4" spans="1:16">
      <c r="N4" s="691" t="s">
        <v>130</v>
      </c>
      <c r="O4" s="692"/>
      <c r="P4" s="97"/>
    </row>
    <row r="5" spans="1:16">
      <c r="N5" s="691" t="s">
        <v>131</v>
      </c>
      <c r="O5" s="692"/>
      <c r="P5" s="97"/>
    </row>
    <row r="6" spans="1:16">
      <c r="N6" s="131"/>
      <c r="O6" s="132"/>
    </row>
    <row r="7" spans="1:16" ht="28">
      <c r="A7" s="539" t="s">
        <v>146</v>
      </c>
      <c r="B7" s="539"/>
      <c r="C7" s="539"/>
      <c r="D7" s="539"/>
      <c r="E7" s="539"/>
      <c r="F7" s="539"/>
      <c r="G7" s="539"/>
      <c r="H7" s="539"/>
      <c r="I7" s="539"/>
      <c r="J7" s="539"/>
      <c r="K7" s="539"/>
      <c r="L7" s="539"/>
      <c r="M7" s="539"/>
      <c r="N7" s="539"/>
      <c r="O7" s="539"/>
      <c r="P7" s="539"/>
    </row>
    <row r="10" spans="1:16">
      <c r="A10" s="192" t="s">
        <v>571</v>
      </c>
      <c r="G10" s="203" t="str">
        <f>入力シート!C2</f>
        <v>青森県第１区</v>
      </c>
      <c r="I10" s="192" t="s">
        <v>413</v>
      </c>
      <c r="K10" s="204">
        <f>入力シート!C18</f>
        <v>0</v>
      </c>
      <c r="L10" s="184">
        <f>入力シート!C20</f>
        <v>0</v>
      </c>
      <c r="N10" s="192" t="s">
        <v>707</v>
      </c>
    </row>
    <row r="11" spans="1:16">
      <c r="A11" s="192" t="s">
        <v>714</v>
      </c>
      <c r="C11" s="91"/>
      <c r="D11" s="91"/>
      <c r="E11" s="229"/>
      <c r="F11" s="229"/>
      <c r="G11" s="229"/>
      <c r="H11" s="229"/>
    </row>
    <row r="12" spans="1:16">
      <c r="A12" s="192" t="s">
        <v>715</v>
      </c>
    </row>
    <row r="14" spans="1:16">
      <c r="A14" s="90" t="s">
        <v>147</v>
      </c>
    </row>
    <row r="15" spans="1:16">
      <c r="A15" s="192" t="s">
        <v>1024</v>
      </c>
      <c r="B15" s="91"/>
      <c r="C15" s="91"/>
      <c r="D15" s="91"/>
      <c r="E15" s="91"/>
      <c r="F15" s="91"/>
      <c r="G15" s="91"/>
      <c r="H15" s="91"/>
    </row>
    <row r="16" spans="1:16">
      <c r="A16" s="192" t="s">
        <v>1025</v>
      </c>
      <c r="B16" s="91"/>
      <c r="C16" s="91"/>
      <c r="D16" s="91"/>
      <c r="E16" s="91"/>
      <c r="F16" s="91"/>
      <c r="G16" s="91"/>
      <c r="H16" s="91"/>
    </row>
    <row r="17" spans="1:12">
      <c r="A17" s="90" t="s">
        <v>148</v>
      </c>
      <c r="B17" s="91"/>
      <c r="C17" s="91"/>
      <c r="D17" s="91"/>
      <c r="E17" s="91"/>
      <c r="F17" s="91"/>
      <c r="G17" s="91"/>
      <c r="H17" s="91"/>
    </row>
    <row r="19" spans="1:12">
      <c r="A19" s="90" t="s">
        <v>149</v>
      </c>
      <c r="D19" s="91"/>
      <c r="E19" s="91"/>
    </row>
    <row r="20" spans="1:12">
      <c r="A20" s="90" t="s">
        <v>150</v>
      </c>
      <c r="D20" s="91"/>
      <c r="E20" s="91"/>
    </row>
    <row r="22" spans="1:12">
      <c r="A22" s="90" t="s">
        <v>151</v>
      </c>
      <c r="F22" s="91"/>
      <c r="G22" s="91"/>
      <c r="H22" s="91"/>
      <c r="I22" s="91"/>
      <c r="J22" s="91"/>
      <c r="K22" s="91"/>
      <c r="L22" s="91"/>
    </row>
    <row r="25" spans="1:12">
      <c r="A25" s="90" t="s">
        <v>152</v>
      </c>
    </row>
    <row r="26" spans="1:12">
      <c r="A26" s="90" t="s">
        <v>121</v>
      </c>
    </row>
    <row r="27" spans="1:12">
      <c r="A27" s="90" t="s">
        <v>122</v>
      </c>
    </row>
    <row r="28" spans="1:12">
      <c r="A28" s="90" t="s">
        <v>123</v>
      </c>
    </row>
    <row r="29" spans="1:12">
      <c r="A29" s="90" t="s">
        <v>124</v>
      </c>
    </row>
    <row r="30" spans="1:12">
      <c r="A30" s="90" t="s">
        <v>125</v>
      </c>
    </row>
    <row r="31" spans="1:12">
      <c r="A31" s="90" t="s">
        <v>132</v>
      </c>
    </row>
    <row r="33" spans="1:11">
      <c r="A33" s="201" t="s">
        <v>1026</v>
      </c>
      <c r="B33" s="91"/>
      <c r="C33" s="91"/>
      <c r="D33" s="91"/>
      <c r="E33" s="91"/>
    </row>
    <row r="35" spans="1:11">
      <c r="A35" s="90" t="s">
        <v>117</v>
      </c>
      <c r="E35" s="100">
        <f>入力シート!C32</f>
        <v>0</v>
      </c>
    </row>
    <row r="37" spans="1:11">
      <c r="B37" s="538" t="s">
        <v>710</v>
      </c>
      <c r="C37" s="538"/>
      <c r="D37" s="538"/>
      <c r="E37" s="538"/>
      <c r="F37" s="538"/>
      <c r="G37" s="538"/>
      <c r="I37" s="203" t="str">
        <f>入力シート!C2</f>
        <v>青森県第１区</v>
      </c>
      <c r="K37" s="192" t="s">
        <v>413</v>
      </c>
    </row>
    <row r="39" spans="1:11">
      <c r="B39" s="90" t="s">
        <v>154</v>
      </c>
      <c r="F39" s="102">
        <f>入力シート!C18</f>
        <v>0</v>
      </c>
      <c r="G39" s="100"/>
      <c r="H39" s="100">
        <f>入力シート!C20</f>
        <v>0</v>
      </c>
      <c r="J39" s="97" t="s">
        <v>389</v>
      </c>
    </row>
    <row r="40" spans="1:11">
      <c r="F40" s="97"/>
      <c r="J40" s="97"/>
    </row>
    <row r="41" spans="1:11">
      <c r="F41" s="97"/>
      <c r="J41" s="97"/>
    </row>
    <row r="43" spans="1:11">
      <c r="A43" s="90" t="s">
        <v>118</v>
      </c>
      <c r="E43" s="91"/>
      <c r="F43" s="91"/>
      <c r="G43" s="91"/>
      <c r="H43" s="91"/>
      <c r="I43" s="91"/>
    </row>
    <row r="44" spans="1:11">
      <c r="E44" s="91"/>
      <c r="F44" s="91"/>
      <c r="G44" s="91"/>
      <c r="H44" s="91"/>
      <c r="I44" s="91"/>
    </row>
    <row r="45" spans="1:11">
      <c r="E45" s="91"/>
      <c r="F45" s="91"/>
      <c r="G45" s="91"/>
      <c r="H45" s="91"/>
      <c r="I45" s="91"/>
    </row>
    <row r="46" spans="1:11">
      <c r="B46" s="90" t="s">
        <v>153</v>
      </c>
      <c r="E46" s="91"/>
      <c r="F46" s="91"/>
      <c r="G46" s="91"/>
      <c r="H46" s="91"/>
      <c r="I46" s="91"/>
      <c r="J46" s="97" t="s">
        <v>389</v>
      </c>
    </row>
    <row r="47" spans="1:11">
      <c r="J47" s="97"/>
    </row>
  </sheetData>
  <mergeCells count="4">
    <mergeCell ref="N4:O4"/>
    <mergeCell ref="N5:O5"/>
    <mergeCell ref="A7:P7"/>
    <mergeCell ref="B37:G37"/>
  </mergeCells>
  <phoneticPr fontId="3"/>
  <pageMargins left="0.70866141732283472" right="0.31496062992125984" top="0.74803149606299213" bottom="0.74803149606299213" header="0.31496062992125984" footer="0.31496062992125984"/>
  <pageSetup paperSize="9" orientation="portrait" blackAndWhite="1" r:id="rId1"/>
  <drawing r:id="rId2"/>
  <legacyDrawing r:id="rId3"/>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8" tint="0.59999389629810485"/>
  </sheetPr>
  <dimension ref="A1:P46"/>
  <sheetViews>
    <sheetView showZeros="0" view="pageBreakPreview" zoomScaleNormal="100" zoomScaleSheetLayoutView="100" workbookViewId="0">
      <selection activeCell="O33" sqref="O33"/>
    </sheetView>
  </sheetViews>
  <sheetFormatPr defaultColWidth="5.90625" defaultRowHeight="14"/>
  <cols>
    <col min="1" max="16384" width="5.90625" style="90"/>
  </cols>
  <sheetData>
    <row r="1" spans="1:16">
      <c r="P1" s="97" t="s">
        <v>182</v>
      </c>
    </row>
    <row r="2" spans="1:16">
      <c r="P2" s="97"/>
    </row>
    <row r="3" spans="1:16">
      <c r="N3" s="126"/>
      <c r="O3" s="123"/>
      <c r="P3" s="97"/>
    </row>
    <row r="4" spans="1:16">
      <c r="N4" s="691" t="s">
        <v>130</v>
      </c>
      <c r="O4" s="692"/>
      <c r="P4" s="97"/>
    </row>
    <row r="5" spans="1:16">
      <c r="N5" s="691" t="s">
        <v>131</v>
      </c>
      <c r="O5" s="692"/>
      <c r="P5" s="97"/>
    </row>
    <row r="6" spans="1:16">
      <c r="N6" s="131"/>
      <c r="O6" s="132"/>
    </row>
    <row r="7" spans="1:16" ht="28">
      <c r="A7" s="539" t="s">
        <v>717</v>
      </c>
      <c r="B7" s="539"/>
      <c r="C7" s="539"/>
      <c r="D7" s="539"/>
      <c r="E7" s="539"/>
      <c r="F7" s="539"/>
      <c r="G7" s="539"/>
      <c r="H7" s="539"/>
      <c r="I7" s="539"/>
      <c r="J7" s="539"/>
      <c r="K7" s="539"/>
      <c r="L7" s="539"/>
      <c r="M7" s="539"/>
      <c r="N7" s="539"/>
      <c r="O7" s="539"/>
      <c r="P7" s="539"/>
    </row>
    <row r="10" spans="1:16" ht="18" customHeight="1">
      <c r="A10" s="192" t="s">
        <v>571</v>
      </c>
      <c r="G10" s="203" t="str">
        <f>入力シート!C2</f>
        <v>青森県第１区</v>
      </c>
      <c r="I10" s="192" t="s">
        <v>413</v>
      </c>
      <c r="K10" s="204">
        <f>入力シート!C18</f>
        <v>0</v>
      </c>
      <c r="L10" s="184">
        <f>入力シート!C20</f>
        <v>0</v>
      </c>
      <c r="N10" s="192" t="s">
        <v>707</v>
      </c>
    </row>
    <row r="11" spans="1:16" ht="18" customHeight="1">
      <c r="A11" s="192" t="s">
        <v>718</v>
      </c>
      <c r="C11" s="91"/>
      <c r="D11" s="91"/>
      <c r="E11" s="229"/>
      <c r="F11" s="229"/>
      <c r="G11" s="229"/>
      <c r="H11" s="229"/>
    </row>
    <row r="12" spans="1:16">
      <c r="A12" s="192" t="s">
        <v>719</v>
      </c>
    </row>
    <row r="14" spans="1:16">
      <c r="A14" s="90" t="s">
        <v>178</v>
      </c>
    </row>
    <row r="15" spans="1:16">
      <c r="A15" s="192" t="s">
        <v>720</v>
      </c>
    </row>
    <row r="17" spans="1:8">
      <c r="A17" s="90" t="s">
        <v>149</v>
      </c>
      <c r="D17" s="91"/>
      <c r="E17" s="91"/>
    </row>
    <row r="18" spans="1:8">
      <c r="A18" s="90" t="s">
        <v>180</v>
      </c>
      <c r="C18" s="91"/>
      <c r="D18" s="91"/>
      <c r="E18" s="91"/>
      <c r="F18" s="91"/>
      <c r="G18" s="91"/>
    </row>
    <row r="20" spans="1:8">
      <c r="A20" s="90" t="s">
        <v>181</v>
      </c>
    </row>
    <row r="21" spans="1:8">
      <c r="A21" s="201" t="s">
        <v>1027</v>
      </c>
      <c r="B21" s="91"/>
      <c r="C21" s="91"/>
      <c r="D21" s="91"/>
      <c r="E21" s="91"/>
    </row>
    <row r="23" spans="1:8">
      <c r="A23" s="90" t="s">
        <v>152</v>
      </c>
    </row>
    <row r="24" spans="1:8">
      <c r="A24" s="90" t="s">
        <v>121</v>
      </c>
    </row>
    <row r="25" spans="1:8">
      <c r="A25" s="90" t="s">
        <v>122</v>
      </c>
    </row>
    <row r="26" spans="1:8">
      <c r="A26" s="90" t="s">
        <v>123</v>
      </c>
    </row>
    <row r="27" spans="1:8">
      <c r="A27" s="90" t="s">
        <v>124</v>
      </c>
    </row>
    <row r="28" spans="1:8">
      <c r="A28" s="90" t="s">
        <v>125</v>
      </c>
    </row>
    <row r="29" spans="1:8">
      <c r="A29" s="90" t="s">
        <v>132</v>
      </c>
    </row>
    <row r="31" spans="1:8">
      <c r="A31" s="201" t="s">
        <v>1021</v>
      </c>
      <c r="B31" s="91"/>
      <c r="C31" s="91"/>
      <c r="D31" s="91"/>
      <c r="E31" s="91"/>
      <c r="F31" s="91"/>
      <c r="G31" s="91"/>
      <c r="H31" s="91"/>
    </row>
    <row r="33" spans="1:11">
      <c r="A33" s="90" t="s">
        <v>117</v>
      </c>
      <c r="E33" s="100">
        <f>入力シート!C32</f>
        <v>0</v>
      </c>
    </row>
    <row r="35" spans="1:11">
      <c r="B35" s="538" t="s">
        <v>710</v>
      </c>
      <c r="C35" s="538"/>
      <c r="D35" s="538"/>
      <c r="E35" s="538"/>
      <c r="F35" s="538"/>
      <c r="G35" s="538"/>
      <c r="I35" s="203" t="str">
        <f>入力シート!C2</f>
        <v>青森県第１区</v>
      </c>
      <c r="K35" s="192" t="s">
        <v>413</v>
      </c>
    </row>
    <row r="37" spans="1:11">
      <c r="C37" s="90" t="s">
        <v>128</v>
      </c>
      <c r="F37" s="102">
        <f>入力シート!C18</f>
        <v>0</v>
      </c>
      <c r="G37" s="100"/>
      <c r="H37" s="100">
        <f>入力シート!C20</f>
        <v>0</v>
      </c>
      <c r="J37" s="97" t="s">
        <v>389</v>
      </c>
    </row>
    <row r="38" spans="1:11">
      <c r="F38" s="97"/>
      <c r="J38" s="97"/>
    </row>
    <row r="39" spans="1:11">
      <c r="F39" s="97"/>
      <c r="J39" s="97"/>
    </row>
    <row r="41" spans="1:11">
      <c r="A41" s="90" t="s">
        <v>118</v>
      </c>
      <c r="E41" s="91"/>
      <c r="F41" s="91"/>
      <c r="G41" s="91"/>
      <c r="H41" s="91"/>
      <c r="I41" s="91"/>
    </row>
    <row r="42" spans="1:11">
      <c r="E42" s="91"/>
      <c r="F42" s="91"/>
      <c r="G42" s="91"/>
      <c r="H42" s="91"/>
      <c r="I42" s="91"/>
    </row>
    <row r="43" spans="1:11">
      <c r="C43" s="90" t="s">
        <v>127</v>
      </c>
      <c r="E43" s="91"/>
      <c r="F43" s="91"/>
      <c r="G43" s="91"/>
      <c r="H43" s="91"/>
      <c r="I43" s="91"/>
      <c r="J43" s="97" t="s">
        <v>389</v>
      </c>
    </row>
    <row r="44" spans="1:11">
      <c r="E44" s="91"/>
      <c r="F44" s="91"/>
      <c r="G44" s="91"/>
      <c r="H44" s="91"/>
      <c r="I44" s="91"/>
      <c r="J44" s="97"/>
    </row>
    <row r="45" spans="1:11">
      <c r="E45" s="91"/>
      <c r="F45" s="91"/>
      <c r="G45" s="91"/>
      <c r="H45" s="91"/>
      <c r="I45" s="91"/>
    </row>
    <row r="46" spans="1:11">
      <c r="C46" s="90" t="s">
        <v>126</v>
      </c>
      <c r="E46" s="91"/>
      <c r="F46" s="91"/>
      <c r="G46" s="91"/>
      <c r="H46" s="91"/>
      <c r="I46" s="91"/>
      <c r="J46" s="97" t="s">
        <v>389</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7"/>
  <sheetViews>
    <sheetView showZeros="0" view="pageBreakPreview" zoomScaleNormal="100" zoomScaleSheetLayoutView="100" workbookViewId="0">
      <selection activeCell="U11" sqref="U11"/>
    </sheetView>
  </sheetViews>
  <sheetFormatPr defaultColWidth="9" defaultRowHeight="14"/>
  <cols>
    <col min="1" max="16384" width="9" style="192"/>
  </cols>
  <sheetData>
    <row r="1" spans="1:9">
      <c r="I1" s="193" t="s">
        <v>415</v>
      </c>
    </row>
    <row r="6" spans="1:9" ht="28">
      <c r="A6" s="528" t="s">
        <v>926</v>
      </c>
      <c r="B6" s="528"/>
      <c r="C6" s="528"/>
      <c r="D6" s="528"/>
      <c r="E6" s="528"/>
      <c r="F6" s="528"/>
      <c r="G6" s="528"/>
      <c r="H6" s="528"/>
      <c r="I6" s="528"/>
    </row>
    <row r="7" spans="1:9" ht="14.25" customHeight="1">
      <c r="A7" s="124"/>
      <c r="B7" s="124"/>
      <c r="C7" s="124"/>
      <c r="D7" s="124"/>
      <c r="E7" s="124"/>
      <c r="F7" s="124"/>
      <c r="G7" s="124"/>
      <c r="H7" s="124"/>
      <c r="I7" s="124"/>
    </row>
    <row r="8" spans="1:9" ht="14.25" customHeight="1">
      <c r="A8" s="124"/>
      <c r="B8" s="124"/>
      <c r="C8" s="124"/>
      <c r="D8" s="124"/>
      <c r="E8" s="124"/>
      <c r="F8" s="124"/>
      <c r="G8" s="124"/>
      <c r="H8" s="124"/>
      <c r="I8" s="124"/>
    </row>
    <row r="9" spans="1:9" ht="14.25" customHeight="1">
      <c r="A9" s="124"/>
      <c r="B9" s="124"/>
      <c r="C9" s="124"/>
      <c r="D9" s="124"/>
      <c r="E9" s="124"/>
      <c r="F9" s="124"/>
      <c r="G9" s="124"/>
      <c r="H9" s="124"/>
      <c r="I9" s="124"/>
    </row>
    <row r="10" spans="1:9">
      <c r="D10" s="192" t="s">
        <v>409</v>
      </c>
      <c r="E10" s="184">
        <f>入力シート!C18</f>
        <v>0</v>
      </c>
      <c r="F10" s="184">
        <f>入力シート!C20</f>
        <v>0</v>
      </c>
    </row>
    <row r="14" spans="1:9">
      <c r="D14" s="192" t="s">
        <v>408</v>
      </c>
      <c r="E14" s="184">
        <f>入力シート!C32</f>
        <v>0</v>
      </c>
    </row>
    <row r="20" spans="1:6" ht="21" customHeight="1">
      <c r="A20" s="192" t="s">
        <v>933</v>
      </c>
    </row>
    <row r="21" spans="1:6" ht="21" customHeight="1"/>
    <row r="22" spans="1:6" ht="21" customHeight="1"/>
    <row r="28" spans="1:6">
      <c r="B28" s="536" t="s">
        <v>977</v>
      </c>
      <c r="C28" s="536"/>
      <c r="D28" s="536"/>
    </row>
    <row r="29" spans="1:6">
      <c r="B29" s="196"/>
      <c r="C29" s="195"/>
    </row>
    <row r="30" spans="1:6">
      <c r="B30" s="196"/>
      <c r="C30" s="195"/>
    </row>
    <row r="32" spans="1:6">
      <c r="E32" s="193" t="s">
        <v>934</v>
      </c>
      <c r="F32" s="191">
        <f>入力シート!C9</f>
        <v>0</v>
      </c>
    </row>
    <row r="37" spans="5:7">
      <c r="E37" s="193" t="s">
        <v>935</v>
      </c>
      <c r="F37" s="184">
        <f>入力シート!C15</f>
        <v>0</v>
      </c>
      <c r="G37" s="184"/>
    </row>
  </sheetData>
  <mergeCells count="2">
    <mergeCell ref="A6:I6"/>
    <mergeCell ref="B28:D28"/>
  </mergeCells>
  <phoneticPr fontId="3"/>
  <pageMargins left="0.78740157480314965" right="0.78740157480314965" top="0.78740157480314965" bottom="0.78740157480314965" header="0.51181102362204722" footer="0.51181102362204722"/>
  <pageSetup paperSize="9" orientation="portrait" horizontalDpi="200" verticalDpi="200" r:id="rId1"/>
  <headerFooter alignWithMargins="0"/>
  <legacy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8" tint="0.59999389629810485"/>
  </sheetPr>
  <dimension ref="A1:P46"/>
  <sheetViews>
    <sheetView showZeros="0" view="pageBreakPreview" zoomScaleNormal="100" zoomScaleSheetLayoutView="100" workbookViewId="0">
      <selection activeCell="O33" sqref="O33"/>
    </sheetView>
  </sheetViews>
  <sheetFormatPr defaultColWidth="5.90625" defaultRowHeight="14"/>
  <cols>
    <col min="1" max="16384" width="5.90625" style="192"/>
  </cols>
  <sheetData>
    <row r="1" spans="1:16">
      <c r="P1" s="193" t="s">
        <v>267</v>
      </c>
    </row>
    <row r="2" spans="1:16">
      <c r="P2" s="193"/>
    </row>
    <row r="3" spans="1:16">
      <c r="N3" s="207"/>
      <c r="O3" s="209"/>
      <c r="P3" s="193"/>
    </row>
    <row r="4" spans="1:16">
      <c r="N4" s="999" t="s">
        <v>130</v>
      </c>
      <c r="O4" s="1000"/>
      <c r="P4" s="193"/>
    </row>
    <row r="5" spans="1:16">
      <c r="N5" s="999" t="s">
        <v>131</v>
      </c>
      <c r="O5" s="1000"/>
      <c r="P5" s="193"/>
    </row>
    <row r="6" spans="1:16">
      <c r="N6" s="210"/>
      <c r="O6" s="212"/>
    </row>
    <row r="7" spans="1:16" ht="28">
      <c r="A7" s="539" t="s">
        <v>265</v>
      </c>
      <c r="B7" s="539"/>
      <c r="C7" s="539"/>
      <c r="D7" s="539"/>
      <c r="E7" s="539"/>
      <c r="F7" s="539"/>
      <c r="G7" s="539"/>
      <c r="H7" s="539"/>
      <c r="I7" s="539"/>
      <c r="J7" s="539"/>
      <c r="K7" s="539"/>
      <c r="L7" s="539"/>
      <c r="M7" s="539"/>
      <c r="N7" s="539"/>
      <c r="O7" s="539"/>
      <c r="P7" s="539"/>
    </row>
    <row r="10" spans="1:16" ht="18" customHeight="1">
      <c r="A10" s="192" t="s">
        <v>571</v>
      </c>
      <c r="B10" s="90"/>
      <c r="C10" s="90"/>
      <c r="D10" s="90"/>
      <c r="E10" s="90"/>
      <c r="F10" s="90"/>
      <c r="G10" s="203" t="str">
        <f>入力シート!C2</f>
        <v>青森県第１区</v>
      </c>
      <c r="I10" s="192" t="s">
        <v>413</v>
      </c>
      <c r="J10" s="90"/>
      <c r="K10" s="204">
        <f>入力シート!C18</f>
        <v>0</v>
      </c>
      <c r="L10" s="184">
        <f>入力シート!C20</f>
        <v>0</v>
      </c>
      <c r="M10" s="90"/>
      <c r="N10" s="192" t="s">
        <v>707</v>
      </c>
      <c r="O10" s="90"/>
      <c r="P10" s="90"/>
    </row>
    <row r="11" spans="1:16" ht="18" customHeight="1">
      <c r="A11" s="192" t="s">
        <v>718</v>
      </c>
      <c r="B11" s="90"/>
      <c r="C11" s="91"/>
      <c r="D11" s="91"/>
      <c r="E11" s="229"/>
      <c r="F11" s="229"/>
      <c r="G11" s="229"/>
      <c r="H11" s="229"/>
      <c r="I11" s="90"/>
      <c r="J11" s="90"/>
      <c r="K11" s="90"/>
      <c r="L11" s="90"/>
      <c r="M11" s="90"/>
      <c r="N11" s="90"/>
      <c r="O11" s="90"/>
      <c r="P11" s="90"/>
    </row>
    <row r="12" spans="1:16">
      <c r="A12" s="192" t="s">
        <v>719</v>
      </c>
      <c r="B12" s="90"/>
      <c r="C12" s="90"/>
      <c r="D12" s="90"/>
      <c r="E12" s="90"/>
      <c r="F12" s="90"/>
      <c r="G12" s="90"/>
      <c r="H12" s="90"/>
      <c r="I12" s="90"/>
      <c r="J12" s="90"/>
      <c r="K12" s="90"/>
      <c r="L12" s="90"/>
      <c r="M12" s="90"/>
      <c r="N12" s="90"/>
      <c r="O12" s="90"/>
      <c r="P12" s="90"/>
    </row>
    <row r="14" spans="1:16">
      <c r="A14" s="192" t="s">
        <v>178</v>
      </c>
    </row>
    <row r="15" spans="1:16">
      <c r="A15" s="192" t="s">
        <v>266</v>
      </c>
    </row>
    <row r="17" spans="1:8">
      <c r="A17" s="192" t="s">
        <v>149</v>
      </c>
      <c r="D17" s="201"/>
      <c r="E17" s="201"/>
    </row>
    <row r="18" spans="1:8">
      <c r="A18" s="192" t="s">
        <v>180</v>
      </c>
      <c r="C18" s="201"/>
      <c r="D18" s="201"/>
      <c r="E18" s="201"/>
      <c r="F18" s="201"/>
      <c r="G18" s="201"/>
    </row>
    <row r="20" spans="1:8">
      <c r="A20" s="192" t="s">
        <v>181</v>
      </c>
    </row>
    <row r="21" spans="1:8">
      <c r="A21" s="201" t="s">
        <v>1027</v>
      </c>
      <c r="B21" s="201"/>
      <c r="C21" s="201"/>
      <c r="D21" s="201"/>
      <c r="E21" s="201"/>
    </row>
    <row r="23" spans="1:8">
      <c r="A23" s="192" t="s">
        <v>258</v>
      </c>
    </row>
    <row r="24" spans="1:8">
      <c r="A24" s="192" t="s">
        <v>259</v>
      </c>
    </row>
    <row r="25" spans="1:8">
      <c r="A25" s="192" t="s">
        <v>260</v>
      </c>
    </row>
    <row r="26" spans="1:8">
      <c r="A26" s="192" t="s">
        <v>261</v>
      </c>
    </row>
    <row r="27" spans="1:8">
      <c r="A27" s="192" t="s">
        <v>262</v>
      </c>
    </row>
    <row r="28" spans="1:8">
      <c r="A28" s="192" t="s">
        <v>263</v>
      </c>
    </row>
    <row r="29" spans="1:8">
      <c r="A29" s="192" t="s">
        <v>264</v>
      </c>
    </row>
    <row r="31" spans="1:8">
      <c r="A31" s="201" t="s">
        <v>1021</v>
      </c>
      <c r="B31" s="201"/>
      <c r="C31" s="201"/>
      <c r="D31" s="201"/>
      <c r="E31" s="201"/>
      <c r="F31" s="201"/>
      <c r="G31" s="201"/>
      <c r="H31" s="201"/>
    </row>
    <row r="33" spans="1:16">
      <c r="A33" s="192" t="s">
        <v>117</v>
      </c>
      <c r="E33" s="184">
        <f>入力シート!C32</f>
        <v>0</v>
      </c>
    </row>
    <row r="35" spans="1:16">
      <c r="A35" s="90"/>
      <c r="B35" s="538" t="s">
        <v>710</v>
      </c>
      <c r="C35" s="538"/>
      <c r="D35" s="538"/>
      <c r="E35" s="538"/>
      <c r="F35" s="538"/>
      <c r="G35" s="538"/>
      <c r="H35" s="90"/>
      <c r="I35" s="203" t="str">
        <f>入力シート!C2</f>
        <v>青森県第１区</v>
      </c>
      <c r="K35" s="192" t="s">
        <v>413</v>
      </c>
      <c r="L35" s="90"/>
      <c r="M35" s="90"/>
      <c r="N35" s="90"/>
      <c r="O35" s="90"/>
      <c r="P35" s="90"/>
    </row>
    <row r="37" spans="1:16">
      <c r="C37" s="192" t="s">
        <v>128</v>
      </c>
      <c r="F37" s="204">
        <f>入力シート!C18</f>
        <v>0</v>
      </c>
      <c r="G37" s="184"/>
      <c r="H37" s="184">
        <f>入力シート!C20</f>
        <v>0</v>
      </c>
      <c r="J37" s="193" t="s">
        <v>389</v>
      </c>
    </row>
    <row r="38" spans="1:16">
      <c r="F38" s="193"/>
      <c r="J38" s="193"/>
    </row>
    <row r="39" spans="1:16">
      <c r="F39" s="193"/>
      <c r="J39" s="193"/>
    </row>
    <row r="41" spans="1:16">
      <c r="A41" s="192" t="s">
        <v>118</v>
      </c>
      <c r="E41" s="201"/>
      <c r="F41" s="201"/>
      <c r="G41" s="201"/>
      <c r="H41" s="201"/>
      <c r="I41" s="201"/>
    </row>
    <row r="42" spans="1:16">
      <c r="E42" s="201"/>
      <c r="F42" s="201"/>
      <c r="G42" s="201"/>
      <c r="H42" s="201"/>
      <c r="I42" s="201"/>
    </row>
    <row r="43" spans="1:16">
      <c r="C43" s="192" t="s">
        <v>127</v>
      </c>
      <c r="E43" s="201"/>
      <c r="F43" s="201"/>
      <c r="G43" s="201"/>
      <c r="H43" s="201"/>
      <c r="I43" s="201"/>
      <c r="J43" s="193" t="s">
        <v>389</v>
      </c>
    </row>
    <row r="44" spans="1:16">
      <c r="E44" s="201"/>
      <c r="F44" s="201"/>
      <c r="G44" s="201"/>
      <c r="H44" s="201"/>
      <c r="I44" s="201"/>
      <c r="J44" s="193"/>
    </row>
    <row r="45" spans="1:16">
      <c r="E45" s="201"/>
      <c r="F45" s="201"/>
      <c r="G45" s="201"/>
      <c r="H45" s="201"/>
      <c r="I45" s="201"/>
    </row>
    <row r="46" spans="1:16">
      <c r="C46" s="192" t="s">
        <v>126</v>
      </c>
      <c r="E46" s="201"/>
      <c r="F46" s="201"/>
      <c r="G46" s="201"/>
      <c r="H46" s="201"/>
      <c r="I46" s="201"/>
      <c r="J46" s="193" t="s">
        <v>389</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headerFooter alignWithMargins="0"/>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8" tint="0.59999389629810485"/>
  </sheetPr>
  <dimension ref="A1:P46"/>
  <sheetViews>
    <sheetView showZeros="0" view="pageBreakPreview" zoomScaleNormal="100" zoomScaleSheetLayoutView="100" workbookViewId="0">
      <selection activeCell="O33" sqref="O33"/>
    </sheetView>
  </sheetViews>
  <sheetFormatPr defaultColWidth="5.90625" defaultRowHeight="14"/>
  <cols>
    <col min="1" max="16384" width="5.90625" style="192"/>
  </cols>
  <sheetData>
    <row r="1" spans="1:16">
      <c r="P1" s="193" t="s">
        <v>721</v>
      </c>
    </row>
    <row r="2" spans="1:16">
      <c r="P2" s="193"/>
    </row>
    <row r="3" spans="1:16">
      <c r="N3" s="207"/>
      <c r="O3" s="209"/>
      <c r="P3" s="193"/>
    </row>
    <row r="4" spans="1:16">
      <c r="N4" s="999" t="s">
        <v>130</v>
      </c>
      <c r="O4" s="1000"/>
      <c r="P4" s="193"/>
    </row>
    <row r="5" spans="1:16">
      <c r="N5" s="999" t="s">
        <v>131</v>
      </c>
      <c r="O5" s="1000"/>
      <c r="P5" s="193"/>
    </row>
    <row r="6" spans="1:16">
      <c r="N6" s="210"/>
      <c r="O6" s="212"/>
    </row>
    <row r="7" spans="1:16" ht="28">
      <c r="A7" s="539" t="s">
        <v>724</v>
      </c>
      <c r="B7" s="539"/>
      <c r="C7" s="539"/>
      <c r="D7" s="539"/>
      <c r="E7" s="539"/>
      <c r="F7" s="539"/>
      <c r="G7" s="539"/>
      <c r="H7" s="539"/>
      <c r="I7" s="539"/>
      <c r="J7" s="539"/>
      <c r="K7" s="539"/>
      <c r="L7" s="539"/>
      <c r="M7" s="539"/>
      <c r="N7" s="539"/>
      <c r="O7" s="539"/>
      <c r="P7" s="539"/>
    </row>
    <row r="10" spans="1:16" ht="18" customHeight="1">
      <c r="A10" s="192" t="s">
        <v>571</v>
      </c>
      <c r="B10" s="90"/>
      <c r="C10" s="90"/>
      <c r="D10" s="90"/>
      <c r="E10" s="90"/>
      <c r="F10" s="90"/>
      <c r="G10" s="203" t="str">
        <f>入力シート!C2</f>
        <v>青森県第１区</v>
      </c>
      <c r="I10" s="192" t="s">
        <v>413</v>
      </c>
      <c r="J10" s="90"/>
      <c r="K10" s="204">
        <f>入力シート!C18</f>
        <v>0</v>
      </c>
      <c r="L10" s="184">
        <f>入力シート!C20</f>
        <v>0</v>
      </c>
      <c r="M10" s="90"/>
      <c r="N10" s="192" t="s">
        <v>707</v>
      </c>
      <c r="O10" s="90"/>
      <c r="P10" s="90"/>
    </row>
    <row r="11" spans="1:16" ht="18" customHeight="1">
      <c r="A11" s="192" t="s">
        <v>722</v>
      </c>
      <c r="B11" s="90"/>
      <c r="C11" s="91"/>
      <c r="D11" s="91"/>
      <c r="E11" s="229"/>
      <c r="F11" s="229"/>
      <c r="G11" s="229"/>
      <c r="H11" s="229"/>
      <c r="I11" s="90"/>
      <c r="J11" s="90"/>
      <c r="K11" s="90"/>
      <c r="L11" s="90"/>
      <c r="M11" s="90"/>
      <c r="N11" s="90"/>
      <c r="O11" s="90"/>
      <c r="P11" s="90"/>
    </row>
    <row r="12" spans="1:16">
      <c r="A12" s="192" t="s">
        <v>723</v>
      </c>
      <c r="B12" s="90"/>
      <c r="C12" s="90"/>
      <c r="D12" s="90"/>
      <c r="E12" s="90"/>
      <c r="F12" s="90"/>
      <c r="G12" s="90"/>
      <c r="H12" s="90"/>
      <c r="I12" s="90"/>
      <c r="J12" s="90"/>
      <c r="K12" s="90"/>
      <c r="L12" s="90"/>
      <c r="M12" s="90"/>
      <c r="N12" s="90"/>
      <c r="O12" s="90"/>
      <c r="P12" s="90"/>
    </row>
    <row r="14" spans="1:16">
      <c r="A14" s="192" t="s">
        <v>178</v>
      </c>
    </row>
    <row r="15" spans="1:16">
      <c r="A15" s="192" t="s">
        <v>725</v>
      </c>
    </row>
    <row r="17" spans="1:8">
      <c r="A17" s="192" t="s">
        <v>149</v>
      </c>
      <c r="D17" s="201"/>
      <c r="E17" s="201"/>
    </row>
    <row r="18" spans="1:8">
      <c r="A18" s="192" t="s">
        <v>913</v>
      </c>
      <c r="C18" s="201"/>
      <c r="D18" s="201"/>
      <c r="E18" s="201"/>
      <c r="F18" s="201"/>
      <c r="G18" s="201"/>
    </row>
    <row r="20" spans="1:8">
      <c r="A20" s="192" t="s">
        <v>181</v>
      </c>
    </row>
    <row r="21" spans="1:8">
      <c r="A21" s="201" t="s">
        <v>1027</v>
      </c>
      <c r="B21" s="201"/>
      <c r="C21" s="201"/>
      <c r="D21" s="201"/>
      <c r="E21" s="201"/>
    </row>
    <row r="23" spans="1:8">
      <c r="A23" s="192" t="s">
        <v>152</v>
      </c>
    </row>
    <row r="24" spans="1:8">
      <c r="A24" s="192" t="s">
        <v>121</v>
      </c>
    </row>
    <row r="25" spans="1:8">
      <c r="A25" s="192" t="s">
        <v>122</v>
      </c>
    </row>
    <row r="26" spans="1:8">
      <c r="A26" s="192" t="s">
        <v>123</v>
      </c>
    </row>
    <row r="27" spans="1:8">
      <c r="A27" s="192" t="s">
        <v>124</v>
      </c>
    </row>
    <row r="28" spans="1:8">
      <c r="A28" s="192" t="s">
        <v>125</v>
      </c>
    </row>
    <row r="29" spans="1:8">
      <c r="A29" s="192" t="s">
        <v>132</v>
      </c>
    </row>
    <row r="31" spans="1:8">
      <c r="A31" s="201" t="s">
        <v>1021</v>
      </c>
      <c r="B31" s="201"/>
      <c r="C31" s="201"/>
      <c r="D31" s="201"/>
      <c r="E31" s="201"/>
      <c r="F31" s="201"/>
      <c r="G31" s="201"/>
      <c r="H31" s="201"/>
    </row>
    <row r="33" spans="1:16">
      <c r="A33" s="192" t="s">
        <v>117</v>
      </c>
      <c r="E33" s="184">
        <f>入力シート!C32</f>
        <v>0</v>
      </c>
    </row>
    <row r="35" spans="1:16">
      <c r="A35" s="90"/>
      <c r="B35" s="538" t="s">
        <v>710</v>
      </c>
      <c r="C35" s="538"/>
      <c r="D35" s="538"/>
      <c r="E35" s="538"/>
      <c r="F35" s="538"/>
      <c r="G35" s="538"/>
      <c r="H35" s="90"/>
      <c r="I35" s="203" t="str">
        <f>入力シート!C2</f>
        <v>青森県第１区</v>
      </c>
      <c r="K35" s="192" t="s">
        <v>413</v>
      </c>
      <c r="L35" s="90"/>
      <c r="M35" s="90"/>
      <c r="N35" s="90"/>
      <c r="O35" s="90"/>
      <c r="P35" s="90"/>
    </row>
    <row r="37" spans="1:16">
      <c r="C37" s="192" t="s">
        <v>128</v>
      </c>
      <c r="F37" s="204">
        <f>入力シート!C18</f>
        <v>0</v>
      </c>
      <c r="G37" s="184"/>
      <c r="H37" s="184">
        <f>入力シート!C20</f>
        <v>0</v>
      </c>
      <c r="J37" s="193" t="s">
        <v>389</v>
      </c>
    </row>
    <row r="38" spans="1:16">
      <c r="F38" s="193"/>
      <c r="J38" s="193"/>
    </row>
    <row r="39" spans="1:16">
      <c r="F39" s="193"/>
      <c r="J39" s="193"/>
    </row>
    <row r="41" spans="1:16">
      <c r="A41" s="192" t="s">
        <v>118</v>
      </c>
      <c r="E41" s="201"/>
      <c r="F41" s="201"/>
      <c r="G41" s="201"/>
      <c r="H41" s="201"/>
      <c r="I41" s="201"/>
    </row>
    <row r="42" spans="1:16">
      <c r="E42" s="201"/>
      <c r="F42" s="201"/>
      <c r="G42" s="201"/>
      <c r="H42" s="201"/>
      <c r="I42" s="201"/>
    </row>
    <row r="43" spans="1:16">
      <c r="C43" s="192" t="s">
        <v>127</v>
      </c>
      <c r="E43" s="201"/>
      <c r="F43" s="201"/>
      <c r="G43" s="201"/>
      <c r="H43" s="201"/>
      <c r="I43" s="201"/>
      <c r="J43" s="193" t="s">
        <v>389</v>
      </c>
    </row>
    <row r="44" spans="1:16">
      <c r="E44" s="201"/>
      <c r="F44" s="201"/>
      <c r="G44" s="201"/>
      <c r="H44" s="201"/>
      <c r="I44" s="201"/>
      <c r="J44" s="193"/>
    </row>
    <row r="45" spans="1:16">
      <c r="E45" s="201"/>
      <c r="F45" s="201"/>
      <c r="G45" s="201"/>
      <c r="H45" s="201"/>
      <c r="I45" s="201"/>
    </row>
    <row r="46" spans="1:16">
      <c r="C46" s="192" t="s">
        <v>126</v>
      </c>
      <c r="E46" s="201"/>
      <c r="F46" s="201"/>
      <c r="G46" s="201"/>
      <c r="H46" s="201"/>
      <c r="I46" s="201"/>
      <c r="J46" s="193" t="s">
        <v>389</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headerFooter alignWithMargins="0"/>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8" tint="0.59999389629810485"/>
  </sheetPr>
  <dimension ref="A1:P46"/>
  <sheetViews>
    <sheetView showZeros="0" view="pageBreakPreview" zoomScaleNormal="100" zoomScaleSheetLayoutView="100" workbookViewId="0">
      <selection activeCell="O33" sqref="O33"/>
    </sheetView>
  </sheetViews>
  <sheetFormatPr defaultColWidth="5.90625" defaultRowHeight="14"/>
  <cols>
    <col min="1" max="16384" width="5.90625" style="192"/>
  </cols>
  <sheetData>
    <row r="1" spans="1:16">
      <c r="P1" s="193" t="s">
        <v>716</v>
      </c>
    </row>
    <row r="2" spans="1:16">
      <c r="P2" s="193"/>
    </row>
    <row r="3" spans="1:16">
      <c r="N3" s="207"/>
      <c r="O3" s="209"/>
      <c r="P3" s="193"/>
    </row>
    <row r="4" spans="1:16">
      <c r="N4" s="999" t="s">
        <v>130</v>
      </c>
      <c r="O4" s="1000"/>
      <c r="P4" s="193"/>
    </row>
    <row r="5" spans="1:16">
      <c r="N5" s="999" t="s">
        <v>131</v>
      </c>
      <c r="O5" s="1000"/>
      <c r="P5" s="193"/>
    </row>
    <row r="6" spans="1:16">
      <c r="N6" s="210"/>
      <c r="O6" s="212"/>
    </row>
    <row r="7" spans="1:16" ht="25.5">
      <c r="A7" s="1043" t="s">
        <v>727</v>
      </c>
      <c r="B7" s="1043"/>
      <c r="C7" s="1043"/>
      <c r="D7" s="1043"/>
      <c r="E7" s="1043"/>
      <c r="F7" s="1043"/>
      <c r="G7" s="1043"/>
      <c r="H7" s="1043"/>
      <c r="I7" s="1043"/>
      <c r="J7" s="1043"/>
      <c r="K7" s="1043"/>
      <c r="L7" s="1043"/>
      <c r="M7" s="1043"/>
      <c r="N7" s="1043"/>
      <c r="O7" s="1043"/>
      <c r="P7" s="1043"/>
    </row>
    <row r="10" spans="1:16" ht="18" customHeight="1">
      <c r="A10" s="192" t="s">
        <v>571</v>
      </c>
      <c r="B10" s="90"/>
      <c r="C10" s="90"/>
      <c r="D10" s="90"/>
      <c r="E10" s="90"/>
      <c r="F10" s="90"/>
      <c r="G10" s="203" t="str">
        <f>入力シート!C2</f>
        <v>青森県第１区</v>
      </c>
      <c r="I10" s="192" t="s">
        <v>413</v>
      </c>
      <c r="J10" s="90"/>
      <c r="K10" s="204">
        <f>入力シート!C18</f>
        <v>0</v>
      </c>
      <c r="L10" s="184">
        <f>入力シート!C20</f>
        <v>0</v>
      </c>
      <c r="M10" s="90"/>
      <c r="N10" s="192" t="s">
        <v>707</v>
      </c>
      <c r="O10" s="90"/>
      <c r="P10" s="90"/>
    </row>
    <row r="11" spans="1:16" ht="18" customHeight="1">
      <c r="A11" s="192" t="s">
        <v>722</v>
      </c>
      <c r="B11" s="90"/>
      <c r="C11" s="91"/>
      <c r="D11" s="91"/>
      <c r="E11" s="229"/>
      <c r="F11" s="229"/>
      <c r="G11" s="229"/>
      <c r="H11" s="229"/>
      <c r="I11" s="90"/>
      <c r="J11" s="90"/>
      <c r="K11" s="90"/>
      <c r="L11" s="90"/>
      <c r="M11" s="90"/>
      <c r="N11" s="90"/>
      <c r="O11" s="90"/>
      <c r="P11" s="90"/>
    </row>
    <row r="12" spans="1:16">
      <c r="A12" s="192" t="s">
        <v>723</v>
      </c>
      <c r="B12" s="90"/>
      <c r="C12" s="90"/>
      <c r="D12" s="90"/>
      <c r="E12" s="90"/>
      <c r="F12" s="90"/>
      <c r="G12" s="90"/>
      <c r="H12" s="90"/>
      <c r="I12" s="90"/>
      <c r="J12" s="90"/>
      <c r="K12" s="90"/>
      <c r="L12" s="90"/>
      <c r="M12" s="90"/>
      <c r="N12" s="90"/>
      <c r="O12" s="90"/>
      <c r="P12" s="90"/>
    </row>
    <row r="14" spans="1:16">
      <c r="A14" s="192" t="s">
        <v>178</v>
      </c>
    </row>
    <row r="15" spans="1:16">
      <c r="A15" s="192" t="s">
        <v>728</v>
      </c>
    </row>
    <row r="17" spans="1:8">
      <c r="A17" s="192" t="s">
        <v>149</v>
      </c>
      <c r="D17" s="201"/>
      <c r="E17" s="201"/>
    </row>
    <row r="18" spans="1:8">
      <c r="A18" s="192" t="s">
        <v>913</v>
      </c>
      <c r="C18" s="201"/>
      <c r="D18" s="201"/>
      <c r="E18" s="201"/>
      <c r="F18" s="201"/>
      <c r="G18" s="201"/>
    </row>
    <row r="20" spans="1:8">
      <c r="A20" s="192" t="s">
        <v>181</v>
      </c>
    </row>
    <row r="21" spans="1:8">
      <c r="A21" s="201" t="s">
        <v>1027</v>
      </c>
      <c r="B21" s="201"/>
      <c r="C21" s="201"/>
      <c r="D21" s="201"/>
      <c r="E21" s="201"/>
    </row>
    <row r="23" spans="1:8">
      <c r="A23" s="192" t="s">
        <v>152</v>
      </c>
    </row>
    <row r="24" spans="1:8">
      <c r="A24" s="192" t="s">
        <v>121</v>
      </c>
    </row>
    <row r="25" spans="1:8">
      <c r="A25" s="192" t="s">
        <v>122</v>
      </c>
    </row>
    <row r="26" spans="1:8">
      <c r="A26" s="192" t="s">
        <v>123</v>
      </c>
    </row>
    <row r="27" spans="1:8">
      <c r="A27" s="192" t="s">
        <v>124</v>
      </c>
    </row>
    <row r="28" spans="1:8">
      <c r="A28" s="192" t="s">
        <v>125</v>
      </c>
    </row>
    <row r="29" spans="1:8">
      <c r="A29" s="192" t="s">
        <v>132</v>
      </c>
    </row>
    <row r="31" spans="1:8">
      <c r="A31" s="201" t="s">
        <v>1021</v>
      </c>
      <c r="B31" s="201"/>
      <c r="C31" s="201"/>
      <c r="D31" s="201"/>
      <c r="E31" s="201"/>
      <c r="F31" s="201"/>
      <c r="G31" s="201"/>
      <c r="H31" s="201"/>
    </row>
    <row r="33" spans="1:16">
      <c r="A33" s="192" t="s">
        <v>117</v>
      </c>
      <c r="E33" s="184">
        <f>入力シート!C32</f>
        <v>0</v>
      </c>
    </row>
    <row r="35" spans="1:16">
      <c r="A35" s="90"/>
      <c r="B35" s="538" t="s">
        <v>710</v>
      </c>
      <c r="C35" s="538"/>
      <c r="D35" s="538"/>
      <c r="E35" s="538"/>
      <c r="F35" s="538"/>
      <c r="G35" s="538"/>
      <c r="H35" s="90"/>
      <c r="I35" s="203" t="str">
        <f>入力シート!C2</f>
        <v>青森県第１区</v>
      </c>
      <c r="K35" s="192" t="s">
        <v>413</v>
      </c>
      <c r="L35" s="90"/>
      <c r="M35" s="90"/>
      <c r="N35" s="90"/>
      <c r="O35" s="90"/>
      <c r="P35" s="90"/>
    </row>
    <row r="37" spans="1:16">
      <c r="C37" s="192" t="s">
        <v>128</v>
      </c>
      <c r="F37" s="204">
        <f>入力シート!C18</f>
        <v>0</v>
      </c>
      <c r="G37" s="184"/>
      <c r="H37" s="184">
        <f>入力シート!C20</f>
        <v>0</v>
      </c>
      <c r="J37" s="193" t="s">
        <v>389</v>
      </c>
    </row>
    <row r="38" spans="1:16">
      <c r="F38" s="193"/>
      <c r="J38" s="193"/>
    </row>
    <row r="39" spans="1:16">
      <c r="F39" s="193"/>
      <c r="J39" s="193"/>
    </row>
    <row r="41" spans="1:16">
      <c r="A41" s="192" t="s">
        <v>118</v>
      </c>
      <c r="E41" s="201"/>
      <c r="F41" s="201"/>
      <c r="G41" s="201"/>
      <c r="H41" s="201"/>
      <c r="I41" s="201"/>
    </row>
    <row r="42" spans="1:16">
      <c r="E42" s="201"/>
      <c r="F42" s="201"/>
      <c r="G42" s="201"/>
      <c r="H42" s="201"/>
      <c r="I42" s="201"/>
    </row>
    <row r="43" spans="1:16">
      <c r="C43" s="192" t="s">
        <v>127</v>
      </c>
      <c r="E43" s="201"/>
      <c r="F43" s="201"/>
      <c r="G43" s="201"/>
      <c r="H43" s="201"/>
      <c r="I43" s="201"/>
      <c r="J43" s="193" t="s">
        <v>389</v>
      </c>
    </row>
    <row r="44" spans="1:16">
      <c r="E44" s="201"/>
      <c r="F44" s="201"/>
      <c r="G44" s="201"/>
      <c r="H44" s="201"/>
      <c r="I44" s="201"/>
      <c r="J44" s="193"/>
    </row>
    <row r="45" spans="1:16">
      <c r="E45" s="201"/>
      <c r="F45" s="201"/>
      <c r="G45" s="201"/>
      <c r="H45" s="201"/>
      <c r="I45" s="201"/>
    </row>
    <row r="46" spans="1:16">
      <c r="C46" s="192" t="s">
        <v>126</v>
      </c>
      <c r="E46" s="201"/>
      <c r="F46" s="201"/>
      <c r="G46" s="201"/>
      <c r="H46" s="201"/>
      <c r="I46" s="201"/>
      <c r="J46" s="193" t="s">
        <v>389</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headerFooter alignWithMargins="0"/>
  <drawing r:id="rId2"/>
  <legacy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8" tint="0.59999389629810485"/>
  </sheetPr>
  <dimension ref="A1:P46"/>
  <sheetViews>
    <sheetView showZeros="0" view="pageBreakPreview" zoomScaleNormal="100" zoomScaleSheetLayoutView="100" workbookViewId="0">
      <selection activeCell="O33" sqref="O33"/>
    </sheetView>
  </sheetViews>
  <sheetFormatPr defaultColWidth="5.90625" defaultRowHeight="14"/>
  <cols>
    <col min="1" max="16384" width="5.90625" style="192"/>
  </cols>
  <sheetData>
    <row r="1" spans="1:16">
      <c r="P1" s="193" t="s">
        <v>729</v>
      </c>
    </row>
    <row r="2" spans="1:16">
      <c r="P2" s="193"/>
    </row>
    <row r="3" spans="1:16">
      <c r="N3" s="207"/>
      <c r="O3" s="209"/>
      <c r="P3" s="193"/>
    </row>
    <row r="4" spans="1:16">
      <c r="N4" s="999" t="s">
        <v>130</v>
      </c>
      <c r="O4" s="1000"/>
      <c r="P4" s="193"/>
    </row>
    <row r="5" spans="1:16">
      <c r="N5" s="999" t="s">
        <v>131</v>
      </c>
      <c r="O5" s="1000"/>
      <c r="P5" s="193"/>
    </row>
    <row r="6" spans="1:16">
      <c r="N6" s="210"/>
      <c r="O6" s="212"/>
    </row>
    <row r="7" spans="1:16" ht="28">
      <c r="A7" s="539" t="s">
        <v>730</v>
      </c>
      <c r="B7" s="539"/>
      <c r="C7" s="539"/>
      <c r="D7" s="539"/>
      <c r="E7" s="539"/>
      <c r="F7" s="539"/>
      <c r="G7" s="539"/>
      <c r="H7" s="539"/>
      <c r="I7" s="539"/>
      <c r="J7" s="539"/>
      <c r="K7" s="539"/>
      <c r="L7" s="539"/>
      <c r="M7" s="539"/>
      <c r="N7" s="539"/>
      <c r="O7" s="539"/>
      <c r="P7" s="539"/>
    </row>
    <row r="10" spans="1:16" ht="18" customHeight="1">
      <c r="A10" s="192" t="s">
        <v>571</v>
      </c>
      <c r="B10" s="90"/>
      <c r="C10" s="90"/>
      <c r="D10" s="90"/>
      <c r="E10" s="90"/>
      <c r="F10" s="90"/>
      <c r="G10" s="203" t="str">
        <f>入力シート!C2</f>
        <v>青森県第１区</v>
      </c>
      <c r="I10" s="192" t="s">
        <v>413</v>
      </c>
      <c r="J10" s="90"/>
      <c r="K10" s="204">
        <f>入力シート!C18</f>
        <v>0</v>
      </c>
      <c r="L10" s="184">
        <f>入力シート!C20</f>
        <v>0</v>
      </c>
      <c r="M10" s="90"/>
      <c r="N10" s="192" t="s">
        <v>707</v>
      </c>
      <c r="O10" s="90"/>
      <c r="P10" s="90"/>
    </row>
    <row r="11" spans="1:16" ht="18" customHeight="1">
      <c r="A11" s="192" t="s">
        <v>722</v>
      </c>
      <c r="B11" s="90"/>
      <c r="C11" s="91"/>
      <c r="D11" s="91"/>
      <c r="E11" s="229"/>
      <c r="F11" s="229"/>
      <c r="G11" s="229"/>
      <c r="H11" s="229"/>
      <c r="I11" s="90"/>
      <c r="J11" s="90"/>
      <c r="K11" s="90"/>
      <c r="L11" s="90"/>
      <c r="M11" s="90"/>
      <c r="N11" s="90"/>
      <c r="O11" s="90"/>
      <c r="P11" s="90"/>
    </row>
    <row r="12" spans="1:16">
      <c r="A12" s="192" t="s">
        <v>723</v>
      </c>
      <c r="B12" s="90"/>
      <c r="C12" s="90"/>
      <c r="D12" s="90"/>
      <c r="E12" s="90"/>
      <c r="F12" s="90"/>
      <c r="G12" s="90"/>
      <c r="H12" s="90"/>
      <c r="I12" s="90"/>
      <c r="J12" s="90"/>
      <c r="K12" s="90"/>
      <c r="L12" s="90"/>
      <c r="M12" s="90"/>
      <c r="N12" s="90"/>
      <c r="O12" s="90"/>
      <c r="P12" s="90"/>
    </row>
    <row r="14" spans="1:16">
      <c r="A14" s="192" t="s">
        <v>178</v>
      </c>
    </row>
    <row r="15" spans="1:16">
      <c r="A15" s="192" t="s">
        <v>731</v>
      </c>
    </row>
    <row r="17" spans="1:8">
      <c r="A17" s="192" t="s">
        <v>149</v>
      </c>
      <c r="D17" s="201"/>
      <c r="E17" s="201"/>
    </row>
    <row r="18" spans="1:8">
      <c r="A18" s="192" t="s">
        <v>913</v>
      </c>
      <c r="C18" s="201"/>
      <c r="D18" s="201"/>
      <c r="E18" s="201"/>
      <c r="F18" s="201"/>
      <c r="G18" s="201"/>
    </row>
    <row r="20" spans="1:8">
      <c r="A20" s="192" t="s">
        <v>181</v>
      </c>
    </row>
    <row r="21" spans="1:8">
      <c r="A21" s="201" t="s">
        <v>1027</v>
      </c>
      <c r="B21" s="201"/>
      <c r="C21" s="201"/>
      <c r="D21" s="201"/>
      <c r="E21" s="201"/>
    </row>
    <row r="23" spans="1:8">
      <c r="A23" s="192" t="s">
        <v>152</v>
      </c>
    </row>
    <row r="24" spans="1:8">
      <c r="A24" s="192" t="s">
        <v>121</v>
      </c>
    </row>
    <row r="25" spans="1:8">
      <c r="A25" s="192" t="s">
        <v>122</v>
      </c>
    </row>
    <row r="26" spans="1:8">
      <c r="A26" s="192" t="s">
        <v>123</v>
      </c>
    </row>
    <row r="27" spans="1:8">
      <c r="A27" s="192" t="s">
        <v>124</v>
      </c>
    </row>
    <row r="28" spans="1:8">
      <c r="A28" s="192" t="s">
        <v>125</v>
      </c>
    </row>
    <row r="29" spans="1:8">
      <c r="A29" s="192" t="s">
        <v>132</v>
      </c>
    </row>
    <row r="31" spans="1:8">
      <c r="A31" s="201" t="s">
        <v>1021</v>
      </c>
      <c r="B31" s="201"/>
      <c r="C31" s="201"/>
      <c r="D31" s="201"/>
      <c r="E31" s="201"/>
      <c r="F31" s="201"/>
      <c r="G31" s="201"/>
      <c r="H31" s="201"/>
    </row>
    <row r="33" spans="1:16">
      <c r="A33" s="192" t="s">
        <v>117</v>
      </c>
      <c r="E33" s="184">
        <f>入力シート!C32</f>
        <v>0</v>
      </c>
    </row>
    <row r="35" spans="1:16">
      <c r="A35" s="90"/>
      <c r="B35" s="538" t="s">
        <v>710</v>
      </c>
      <c r="C35" s="538"/>
      <c r="D35" s="538"/>
      <c r="E35" s="538"/>
      <c r="F35" s="538"/>
      <c r="G35" s="538"/>
      <c r="H35" s="90"/>
      <c r="I35" s="203" t="str">
        <f>入力シート!C2</f>
        <v>青森県第１区</v>
      </c>
      <c r="K35" s="192" t="s">
        <v>413</v>
      </c>
      <c r="L35" s="90"/>
      <c r="M35" s="90"/>
      <c r="N35" s="90"/>
      <c r="O35" s="90"/>
      <c r="P35" s="90"/>
    </row>
    <row r="37" spans="1:16">
      <c r="C37" s="192" t="s">
        <v>128</v>
      </c>
      <c r="F37" s="204">
        <f>入力シート!C18</f>
        <v>0</v>
      </c>
      <c r="G37" s="184"/>
      <c r="H37" s="184">
        <f>入力シート!C20</f>
        <v>0</v>
      </c>
      <c r="J37" s="193" t="s">
        <v>389</v>
      </c>
    </row>
    <row r="38" spans="1:16">
      <c r="F38" s="193"/>
      <c r="J38" s="193"/>
    </row>
    <row r="39" spans="1:16">
      <c r="F39" s="193"/>
      <c r="J39" s="193"/>
    </row>
    <row r="41" spans="1:16">
      <c r="A41" s="192" t="s">
        <v>118</v>
      </c>
      <c r="E41" s="201"/>
      <c r="F41" s="201"/>
      <c r="G41" s="201"/>
      <c r="H41" s="201"/>
      <c r="I41" s="201"/>
    </row>
    <row r="42" spans="1:16">
      <c r="E42" s="201"/>
      <c r="F42" s="201"/>
      <c r="G42" s="201"/>
      <c r="H42" s="201"/>
      <c r="I42" s="201"/>
    </row>
    <row r="43" spans="1:16">
      <c r="C43" s="192" t="s">
        <v>127</v>
      </c>
      <c r="E43" s="201"/>
      <c r="F43" s="201"/>
      <c r="G43" s="201"/>
      <c r="H43" s="201"/>
      <c r="I43" s="201"/>
      <c r="J43" s="193" t="s">
        <v>389</v>
      </c>
    </row>
    <row r="44" spans="1:16">
      <c r="E44" s="201"/>
      <c r="F44" s="201"/>
      <c r="G44" s="201"/>
      <c r="H44" s="201"/>
      <c r="I44" s="201"/>
      <c r="J44" s="193"/>
    </row>
    <row r="45" spans="1:16">
      <c r="E45" s="201"/>
      <c r="F45" s="201"/>
      <c r="G45" s="201"/>
      <c r="H45" s="201"/>
      <c r="I45" s="201"/>
    </row>
    <row r="46" spans="1:16">
      <c r="C46" s="192" t="s">
        <v>126</v>
      </c>
      <c r="E46" s="201"/>
      <c r="F46" s="201"/>
      <c r="G46" s="201"/>
      <c r="H46" s="201"/>
      <c r="I46" s="201"/>
      <c r="J46" s="193" t="s">
        <v>389</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headerFooter alignWithMargins="0"/>
  <drawing r:id="rId2"/>
  <legacyDrawing r:id="rId3"/>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8" tint="0.59999389629810485"/>
  </sheetPr>
  <dimension ref="A1:P46"/>
  <sheetViews>
    <sheetView showZeros="0" view="pageBreakPreview" zoomScaleNormal="100" zoomScaleSheetLayoutView="100" workbookViewId="0">
      <selection activeCell="T17" sqref="T17"/>
    </sheetView>
  </sheetViews>
  <sheetFormatPr defaultColWidth="5.90625" defaultRowHeight="14"/>
  <cols>
    <col min="1" max="16384" width="5.90625" style="90"/>
  </cols>
  <sheetData>
    <row r="1" spans="1:16">
      <c r="P1" s="193" t="s">
        <v>726</v>
      </c>
    </row>
    <row r="2" spans="1:16">
      <c r="P2" s="97"/>
    </row>
    <row r="3" spans="1:16">
      <c r="N3" s="126"/>
      <c r="O3" s="123"/>
      <c r="P3" s="97"/>
    </row>
    <row r="4" spans="1:16">
      <c r="N4" s="691" t="s">
        <v>130</v>
      </c>
      <c r="O4" s="692"/>
      <c r="P4" s="97"/>
    </row>
    <row r="5" spans="1:16">
      <c r="N5" s="691" t="s">
        <v>131</v>
      </c>
      <c r="O5" s="692"/>
      <c r="P5" s="97"/>
    </row>
    <row r="6" spans="1:16">
      <c r="N6" s="131"/>
      <c r="O6" s="132"/>
    </row>
    <row r="7" spans="1:16" ht="28">
      <c r="A7" s="539" t="s">
        <v>177</v>
      </c>
      <c r="B7" s="539"/>
      <c r="C7" s="539"/>
      <c r="D7" s="539"/>
      <c r="E7" s="539"/>
      <c r="F7" s="539"/>
      <c r="G7" s="539"/>
      <c r="H7" s="539"/>
      <c r="I7" s="539"/>
      <c r="J7" s="539"/>
      <c r="K7" s="539"/>
      <c r="L7" s="539"/>
      <c r="M7" s="539"/>
      <c r="N7" s="539"/>
      <c r="O7" s="539"/>
      <c r="P7" s="539"/>
    </row>
    <row r="10" spans="1:16" ht="18" customHeight="1">
      <c r="A10" s="192" t="s">
        <v>571</v>
      </c>
      <c r="G10" s="203" t="str">
        <f>入力シート!C2</f>
        <v>青森県第１区</v>
      </c>
      <c r="I10" s="192" t="s">
        <v>413</v>
      </c>
      <c r="K10" s="204">
        <f>入力シート!C18</f>
        <v>0</v>
      </c>
      <c r="L10" s="184">
        <f>入力シート!C20</f>
        <v>0</v>
      </c>
      <c r="N10" s="192" t="s">
        <v>707</v>
      </c>
    </row>
    <row r="11" spans="1:16" ht="18" customHeight="1">
      <c r="A11" s="192" t="s">
        <v>732</v>
      </c>
      <c r="C11" s="91"/>
      <c r="D11" s="91"/>
      <c r="E11" s="229"/>
      <c r="F11" s="229"/>
      <c r="G11" s="229"/>
      <c r="H11" s="229"/>
    </row>
    <row r="12" spans="1:16">
      <c r="A12" s="192" t="s">
        <v>134</v>
      </c>
    </row>
    <row r="14" spans="1:16">
      <c r="A14" s="90" t="s">
        <v>178</v>
      </c>
    </row>
    <row r="15" spans="1:16">
      <c r="A15" s="90" t="s">
        <v>179</v>
      </c>
    </row>
    <row r="17" spans="1:8">
      <c r="A17" s="90" t="s">
        <v>149</v>
      </c>
      <c r="D17" s="91"/>
      <c r="E17" s="91"/>
    </row>
    <row r="18" spans="1:8">
      <c r="A18" s="90" t="s">
        <v>180</v>
      </c>
      <c r="C18" s="91"/>
      <c r="D18" s="91"/>
      <c r="E18" s="91"/>
      <c r="F18" s="91"/>
      <c r="G18" s="91"/>
    </row>
    <row r="20" spans="1:8">
      <c r="A20" s="90" t="s">
        <v>181</v>
      </c>
    </row>
    <row r="21" spans="1:8">
      <c r="A21" s="201" t="s">
        <v>1027</v>
      </c>
      <c r="B21" s="91"/>
      <c r="C21" s="91"/>
      <c r="D21" s="91"/>
      <c r="E21" s="91"/>
    </row>
    <row r="23" spans="1:8">
      <c r="A23" s="90" t="s">
        <v>152</v>
      </c>
    </row>
    <row r="24" spans="1:8">
      <c r="A24" s="90" t="s">
        <v>121</v>
      </c>
    </row>
    <row r="25" spans="1:8">
      <c r="A25" s="90" t="s">
        <v>122</v>
      </c>
    </row>
    <row r="26" spans="1:8">
      <c r="A26" s="90" t="s">
        <v>123</v>
      </c>
    </row>
    <row r="27" spans="1:8">
      <c r="A27" s="90" t="s">
        <v>124</v>
      </c>
    </row>
    <row r="28" spans="1:8">
      <c r="A28" s="90" t="s">
        <v>125</v>
      </c>
    </row>
    <row r="29" spans="1:8">
      <c r="A29" s="90" t="s">
        <v>132</v>
      </c>
    </row>
    <row r="31" spans="1:8">
      <c r="A31" s="201" t="s">
        <v>1021</v>
      </c>
      <c r="B31" s="91"/>
      <c r="C31" s="91"/>
      <c r="D31" s="91"/>
      <c r="E31" s="91"/>
      <c r="F31" s="91"/>
      <c r="G31" s="91"/>
      <c r="H31" s="91"/>
    </row>
    <row r="33" spans="1:11">
      <c r="A33" s="90" t="s">
        <v>117</v>
      </c>
      <c r="E33" s="100">
        <f>入力シート!C32</f>
        <v>0</v>
      </c>
    </row>
    <row r="34" spans="1:11">
      <c r="I34" s="203"/>
    </row>
    <row r="35" spans="1:11">
      <c r="B35" s="538" t="s">
        <v>710</v>
      </c>
      <c r="C35" s="538"/>
      <c r="D35" s="538"/>
      <c r="E35" s="538"/>
      <c r="F35" s="538"/>
      <c r="G35" s="538"/>
      <c r="I35" s="203" t="str">
        <f>入力シート!C2</f>
        <v>青森県第１区</v>
      </c>
      <c r="K35" s="192" t="s">
        <v>413</v>
      </c>
    </row>
    <row r="37" spans="1:11">
      <c r="C37" s="90" t="s">
        <v>128</v>
      </c>
      <c r="F37" s="102">
        <f>入力シート!C18</f>
        <v>0</v>
      </c>
      <c r="G37" s="100"/>
      <c r="H37" s="100">
        <f>入力シート!C20</f>
        <v>0</v>
      </c>
      <c r="J37" s="97" t="s">
        <v>389</v>
      </c>
    </row>
    <row r="38" spans="1:11">
      <c r="F38" s="97"/>
      <c r="J38" s="97"/>
    </row>
    <row r="39" spans="1:11">
      <c r="F39" s="97"/>
      <c r="J39" s="97"/>
    </row>
    <row r="41" spans="1:11">
      <c r="A41" s="90" t="s">
        <v>118</v>
      </c>
      <c r="E41" s="91"/>
      <c r="F41" s="91"/>
      <c r="G41" s="91"/>
      <c r="H41" s="91"/>
      <c r="I41" s="91"/>
    </row>
    <row r="42" spans="1:11">
      <c r="E42" s="91"/>
      <c r="F42" s="91"/>
      <c r="G42" s="91"/>
      <c r="H42" s="91"/>
      <c r="I42" s="91"/>
    </row>
    <row r="43" spans="1:11">
      <c r="C43" s="90" t="s">
        <v>127</v>
      </c>
      <c r="E43" s="91"/>
      <c r="F43" s="91"/>
      <c r="G43" s="91"/>
      <c r="H43" s="91"/>
      <c r="I43" s="91"/>
      <c r="J43" s="97" t="s">
        <v>389</v>
      </c>
    </row>
    <row r="44" spans="1:11">
      <c r="E44" s="91"/>
      <c r="F44" s="91"/>
      <c r="G44" s="91"/>
      <c r="H44" s="91"/>
      <c r="I44" s="91"/>
      <c r="J44" s="97"/>
    </row>
    <row r="45" spans="1:11">
      <c r="E45" s="91"/>
      <c r="F45" s="91"/>
      <c r="G45" s="91"/>
      <c r="H45" s="91"/>
      <c r="I45" s="91"/>
    </row>
    <row r="46" spans="1:11">
      <c r="C46" s="90" t="s">
        <v>126</v>
      </c>
      <c r="E46" s="91"/>
      <c r="F46" s="91"/>
      <c r="G46" s="91"/>
      <c r="H46" s="91"/>
      <c r="I46" s="91"/>
      <c r="J46" s="97" t="s">
        <v>389</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N49"/>
  <sheetViews>
    <sheetView showZeros="0" view="pageBreakPreview" topLeftCell="A19" zoomScaleNormal="100" zoomScaleSheetLayoutView="100" workbookViewId="0">
      <selection activeCell="O33" sqref="O33"/>
    </sheetView>
  </sheetViews>
  <sheetFormatPr defaultColWidth="5.90625" defaultRowHeight="14"/>
  <cols>
    <col min="1" max="13" width="5.90625" style="192" customWidth="1"/>
    <col min="14" max="14" width="6.7265625" style="192" customWidth="1"/>
    <col min="15" max="16384" width="5.90625" style="192"/>
  </cols>
  <sheetData>
    <row r="1" spans="1:14">
      <c r="N1" s="242" t="s">
        <v>958</v>
      </c>
    </row>
    <row r="5" spans="1:14" ht="28">
      <c r="A5" s="539" t="s">
        <v>959</v>
      </c>
      <c r="B5" s="539"/>
      <c r="C5" s="539"/>
      <c r="D5" s="539"/>
      <c r="E5" s="539"/>
      <c r="F5" s="539"/>
      <c r="G5" s="539"/>
      <c r="H5" s="539"/>
      <c r="I5" s="539"/>
      <c r="J5" s="539"/>
      <c r="K5" s="539"/>
      <c r="L5" s="539"/>
      <c r="M5" s="539"/>
      <c r="N5" s="539"/>
    </row>
    <row r="8" spans="1:14">
      <c r="K8" s="332"/>
      <c r="L8" s="332"/>
      <c r="M8" s="332"/>
      <c r="N8" s="333" t="s">
        <v>1028</v>
      </c>
    </row>
    <row r="9" spans="1:14">
      <c r="A9" s="113"/>
    </row>
    <row r="10" spans="1:14" ht="14.25" customHeight="1">
      <c r="A10" s="113"/>
    </row>
    <row r="11" spans="1:14" ht="14.25" customHeight="1">
      <c r="A11" s="113" t="s">
        <v>571</v>
      </c>
      <c r="F11" s="1073" t="str">
        <f>入力シート!C2</f>
        <v>青森県第１区</v>
      </c>
      <c r="G11" s="1073"/>
    </row>
    <row r="12" spans="1:14" ht="14.25" customHeight="1">
      <c r="C12" s="105" t="s">
        <v>364</v>
      </c>
      <c r="E12" s="1074" t="str">
        <f>入力シート!E2</f>
        <v>鶴岡　真治</v>
      </c>
      <c r="F12" s="1074"/>
      <c r="G12" s="1074"/>
      <c r="H12" s="242" t="s">
        <v>390</v>
      </c>
      <c r="J12" s="101"/>
      <c r="K12" s="101"/>
    </row>
    <row r="13" spans="1:14" ht="14.25" customHeight="1">
      <c r="H13" s="101"/>
      <c r="I13" s="101"/>
      <c r="J13" s="101"/>
      <c r="K13" s="101"/>
    </row>
    <row r="14" spans="1:14" ht="14.25" customHeight="1">
      <c r="H14" s="101"/>
      <c r="I14" s="101"/>
      <c r="J14" s="101"/>
      <c r="K14" s="101"/>
    </row>
    <row r="15" spans="1:14" ht="14.25" customHeight="1">
      <c r="D15" s="243" t="s">
        <v>964</v>
      </c>
      <c r="H15" s="101"/>
      <c r="I15" s="264"/>
      <c r="J15" s="264"/>
      <c r="K15" s="264"/>
      <c r="L15" s="264"/>
      <c r="M15" s="264"/>
      <c r="N15" s="264"/>
    </row>
    <row r="16" spans="1:14" ht="14.25" customHeight="1">
      <c r="H16" s="101"/>
      <c r="I16" s="101"/>
      <c r="J16" s="101"/>
      <c r="K16" s="101"/>
    </row>
    <row r="17" spans="1:14" ht="14.25" customHeight="1">
      <c r="H17" s="101"/>
      <c r="I17" s="101"/>
      <c r="J17" s="101"/>
      <c r="K17" s="101"/>
    </row>
    <row r="18" spans="1:14" ht="14.25" customHeight="1">
      <c r="D18" s="113" t="s">
        <v>966</v>
      </c>
      <c r="G18" s="543">
        <f>入力シート!C32</f>
        <v>0</v>
      </c>
      <c r="H18" s="543"/>
      <c r="I18" s="543"/>
      <c r="J18" s="543"/>
      <c r="K18" s="543"/>
      <c r="L18" s="543"/>
      <c r="M18" s="543"/>
    </row>
    <row r="19" spans="1:14" ht="14.25" customHeight="1">
      <c r="H19" s="184"/>
      <c r="J19" s="101"/>
      <c r="K19" s="184"/>
    </row>
    <row r="20" spans="1:14" ht="14.25" customHeight="1">
      <c r="H20" s="184"/>
      <c r="J20" s="101"/>
      <c r="K20" s="101"/>
    </row>
    <row r="21" spans="1:14" ht="14.25" customHeight="1">
      <c r="D21" s="113" t="s">
        <v>965</v>
      </c>
      <c r="G21" s="184">
        <f>入力シート!C18</f>
        <v>0</v>
      </c>
      <c r="H21" s="184"/>
      <c r="I21" s="184"/>
      <c r="J21" s="184">
        <f>入力シート!C20</f>
        <v>0</v>
      </c>
      <c r="K21" s="184"/>
      <c r="L21" s="184"/>
      <c r="N21" s="192" t="s">
        <v>389</v>
      </c>
    </row>
    <row r="22" spans="1:14" ht="14.25" customHeight="1">
      <c r="I22" s="184"/>
      <c r="J22" s="184"/>
      <c r="K22" s="184"/>
    </row>
    <row r="23" spans="1:14" ht="14.25" customHeight="1">
      <c r="G23" s="204"/>
      <c r="H23" s="474"/>
      <c r="I23" s="474"/>
      <c r="J23" s="474"/>
      <c r="K23" s="474"/>
      <c r="L23" s="204"/>
      <c r="M23" s="191"/>
    </row>
    <row r="24" spans="1:14" ht="14.25" customHeight="1"/>
    <row r="25" spans="1:14" ht="14.25" customHeight="1">
      <c r="G25" s="101"/>
    </row>
    <row r="26" spans="1:14" ht="14.25" customHeight="1">
      <c r="A26" s="334" t="s">
        <v>1029</v>
      </c>
      <c r="B26" s="332"/>
      <c r="C26" s="332"/>
      <c r="D26" s="332"/>
      <c r="E26" s="332"/>
    </row>
    <row r="27" spans="1:14" ht="14.25" customHeight="1">
      <c r="A27" s="113" t="s">
        <v>960</v>
      </c>
      <c r="C27" s="184"/>
    </row>
    <row r="28" spans="1:14" ht="14.25" customHeight="1">
      <c r="C28" s="184"/>
    </row>
    <row r="29" spans="1:14" ht="14.25" customHeight="1">
      <c r="G29" s="101"/>
      <c r="J29" s="101"/>
    </row>
    <row r="30" spans="1:14" ht="14.25" customHeight="1">
      <c r="A30" s="479" t="s">
        <v>454</v>
      </c>
      <c r="B30" s="479"/>
      <c r="C30" s="479"/>
      <c r="D30" s="479"/>
      <c r="E30" s="479"/>
      <c r="F30" s="479"/>
      <c r="G30" s="479"/>
      <c r="H30" s="479"/>
      <c r="I30" s="479"/>
      <c r="J30" s="479"/>
      <c r="K30" s="479"/>
      <c r="L30" s="479"/>
      <c r="M30" s="479"/>
      <c r="N30" s="479"/>
    </row>
    <row r="31" spans="1:14" ht="14.25" customHeight="1">
      <c r="G31" s="101"/>
      <c r="J31" s="101"/>
    </row>
    <row r="33" spans="1:14">
      <c r="A33" s="113"/>
      <c r="B33" s="143"/>
      <c r="C33" s="144"/>
      <c r="D33" s="1044"/>
      <c r="E33" s="1045"/>
      <c r="F33" s="1045"/>
      <c r="G33" s="1045"/>
      <c r="H33" s="1045"/>
      <c r="I33" s="1045"/>
      <c r="J33" s="1045"/>
      <c r="K33" s="1045"/>
      <c r="L33" s="1045"/>
      <c r="M33" s="1046"/>
      <c r="N33" s="113"/>
    </row>
    <row r="34" spans="1:14">
      <c r="A34" s="113"/>
      <c r="B34" s="739" t="s">
        <v>961</v>
      </c>
      <c r="C34" s="740"/>
      <c r="D34" s="1047"/>
      <c r="E34" s="1048"/>
      <c r="F34" s="1048"/>
      <c r="G34" s="1048"/>
      <c r="H34" s="1048"/>
      <c r="I34" s="1048"/>
      <c r="J34" s="1048"/>
      <c r="K34" s="1048"/>
      <c r="L34" s="1048"/>
      <c r="M34" s="1049"/>
      <c r="N34" s="113"/>
    </row>
    <row r="35" spans="1:14">
      <c r="A35" s="113"/>
      <c r="B35" s="335"/>
      <c r="C35" s="113"/>
      <c r="D35" s="1050"/>
      <c r="E35" s="1051"/>
      <c r="F35" s="1051"/>
      <c r="G35" s="1051"/>
      <c r="H35" s="1051"/>
      <c r="I35" s="1051"/>
      <c r="J35" s="1051"/>
      <c r="K35" s="1051"/>
      <c r="L35" s="1051"/>
      <c r="M35" s="1052"/>
      <c r="N35" s="113"/>
    </row>
    <row r="36" spans="1:14">
      <c r="A36" s="113"/>
      <c r="B36" s="336"/>
      <c r="C36" s="337"/>
      <c r="D36" s="1053"/>
      <c r="E36" s="1054"/>
      <c r="F36" s="1054"/>
      <c r="G36" s="1054"/>
      <c r="H36" s="1054"/>
      <c r="I36" s="1054"/>
      <c r="J36" s="1054"/>
      <c r="K36" s="1054"/>
      <c r="L36" s="1054"/>
      <c r="M36" s="1055"/>
      <c r="N36" s="113"/>
    </row>
    <row r="37" spans="1:14">
      <c r="A37" s="113"/>
      <c r="B37" s="1062" t="s">
        <v>962</v>
      </c>
      <c r="C37" s="1063"/>
      <c r="D37" s="1056"/>
      <c r="E37" s="1057"/>
      <c r="F37" s="1057"/>
      <c r="G37" s="1057"/>
      <c r="H37" s="1057"/>
      <c r="I37" s="1057"/>
      <c r="J37" s="1057"/>
      <c r="K37" s="1057"/>
      <c r="L37" s="1057"/>
      <c r="M37" s="1058"/>
      <c r="N37" s="113"/>
    </row>
    <row r="38" spans="1:14">
      <c r="A38" s="113"/>
      <c r="B38" s="338"/>
      <c r="C38" s="339"/>
      <c r="D38" s="1059"/>
      <c r="E38" s="1060"/>
      <c r="F38" s="1060"/>
      <c r="G38" s="1060"/>
      <c r="H38" s="1060"/>
      <c r="I38" s="1060"/>
      <c r="J38" s="1060"/>
      <c r="K38" s="1060"/>
      <c r="L38" s="1060"/>
      <c r="M38" s="1061"/>
      <c r="N38" s="113"/>
    </row>
    <row r="39" spans="1:14">
      <c r="A39" s="113"/>
      <c r="B39" s="340"/>
      <c r="C39" s="341"/>
      <c r="D39" s="1044"/>
      <c r="E39" s="1045"/>
      <c r="F39" s="1045"/>
      <c r="G39" s="1045"/>
      <c r="H39" s="1045"/>
      <c r="I39" s="1045"/>
      <c r="J39" s="1045"/>
      <c r="K39" s="1045"/>
      <c r="L39" s="1045"/>
      <c r="M39" s="1046"/>
      <c r="N39" s="113"/>
    </row>
    <row r="40" spans="1:14">
      <c r="A40" s="113"/>
      <c r="B40" s="739" t="s">
        <v>963</v>
      </c>
      <c r="C40" s="740"/>
      <c r="D40" s="1047"/>
      <c r="E40" s="1048"/>
      <c r="F40" s="1048"/>
      <c r="G40" s="1048"/>
      <c r="H40" s="1048"/>
      <c r="I40" s="1048"/>
      <c r="J40" s="1048"/>
      <c r="K40" s="1048"/>
      <c r="L40" s="1048"/>
      <c r="M40" s="1049"/>
      <c r="N40" s="113"/>
    </row>
    <row r="41" spans="1:14">
      <c r="A41" s="113"/>
      <c r="B41" s="147"/>
      <c r="C41" s="148"/>
      <c r="D41" s="1050"/>
      <c r="E41" s="1051"/>
      <c r="F41" s="1051"/>
      <c r="G41" s="1051"/>
      <c r="H41" s="1051"/>
      <c r="I41" s="1051"/>
      <c r="J41" s="1051"/>
      <c r="K41" s="1051"/>
      <c r="L41" s="1051"/>
      <c r="M41" s="1052"/>
      <c r="N41" s="264"/>
    </row>
    <row r="42" spans="1:14">
      <c r="A42" s="113"/>
      <c r="B42" s="143"/>
      <c r="C42" s="144"/>
      <c r="D42" s="1064" t="s">
        <v>1008</v>
      </c>
      <c r="E42" s="1065"/>
      <c r="F42" s="1065"/>
      <c r="G42" s="1065"/>
      <c r="H42" s="1065"/>
      <c r="I42" s="1065"/>
      <c r="J42" s="1065"/>
      <c r="K42" s="1065"/>
      <c r="L42" s="1065"/>
      <c r="M42" s="1066"/>
      <c r="N42" s="113"/>
    </row>
    <row r="43" spans="1:14">
      <c r="A43" s="113"/>
      <c r="B43" s="739" t="s">
        <v>466</v>
      </c>
      <c r="C43" s="740"/>
      <c r="D43" s="1067"/>
      <c r="E43" s="1068"/>
      <c r="F43" s="1068"/>
      <c r="G43" s="1068"/>
      <c r="H43" s="1068"/>
      <c r="I43" s="1068"/>
      <c r="J43" s="1068"/>
      <c r="K43" s="1068"/>
      <c r="L43" s="1068"/>
      <c r="M43" s="1069"/>
      <c r="N43" s="113"/>
    </row>
    <row r="44" spans="1:14">
      <c r="A44" s="113"/>
      <c r="B44" s="147"/>
      <c r="C44" s="148"/>
      <c r="D44" s="1070"/>
      <c r="E44" s="1071"/>
      <c r="F44" s="1071"/>
      <c r="G44" s="1071"/>
      <c r="H44" s="1071"/>
      <c r="I44" s="1071"/>
      <c r="J44" s="1071"/>
      <c r="K44" s="1071"/>
      <c r="L44" s="1071"/>
      <c r="M44" s="1072"/>
      <c r="N44" s="113"/>
    </row>
    <row r="45" spans="1:14" ht="14.25" customHeight="1">
      <c r="A45" s="113"/>
      <c r="B45" s="113"/>
      <c r="C45" s="113"/>
      <c r="D45" s="240"/>
      <c r="E45" s="240"/>
      <c r="F45" s="241"/>
      <c r="G45" s="240"/>
      <c r="H45" s="113"/>
      <c r="I45" s="113"/>
      <c r="J45" s="113"/>
      <c r="K45" s="105"/>
      <c r="L45" s="105"/>
      <c r="M45" s="113"/>
      <c r="N45" s="113"/>
    </row>
    <row r="46" spans="1:14" ht="14.25" customHeight="1">
      <c r="A46" s="346" t="s">
        <v>1050</v>
      </c>
      <c r="B46"/>
      <c r="C46" s="113"/>
      <c r="D46" s="240"/>
      <c r="E46" s="240"/>
      <c r="F46" s="241"/>
      <c r="G46" s="240"/>
      <c r="H46" s="113"/>
      <c r="I46" s="113"/>
      <c r="J46" s="113"/>
      <c r="K46" s="105"/>
      <c r="L46" s="105"/>
      <c r="M46" s="113"/>
      <c r="N46" s="113"/>
    </row>
    <row r="47" spans="1:14">
      <c r="A47" s="346" t="s">
        <v>1187</v>
      </c>
      <c r="B47"/>
      <c r="C47" s="113"/>
      <c r="D47" s="113"/>
      <c r="E47" s="113"/>
      <c r="F47" s="113"/>
      <c r="G47" s="342"/>
      <c r="H47" s="342"/>
      <c r="I47" s="105"/>
      <c r="J47" s="113"/>
      <c r="K47" s="264"/>
      <c r="L47" s="264"/>
      <c r="M47" s="264"/>
      <c r="N47" s="242"/>
    </row>
    <row r="48" spans="1:14">
      <c r="A48" s="346" t="s">
        <v>1188</v>
      </c>
      <c r="B48"/>
      <c r="C48" s="113"/>
      <c r="D48" s="113"/>
      <c r="E48" s="113"/>
      <c r="F48" s="113"/>
      <c r="G48" s="113"/>
      <c r="H48" s="113"/>
      <c r="I48" s="113"/>
      <c r="J48" s="113"/>
      <c r="K48" s="113"/>
      <c r="L48" s="113"/>
      <c r="M48" s="113"/>
      <c r="N48" s="113"/>
    </row>
    <row r="49" spans="1:14">
      <c r="A49" s="346" t="s">
        <v>1189</v>
      </c>
      <c r="B49"/>
      <c r="C49" s="113"/>
      <c r="D49" s="113"/>
      <c r="E49" s="113"/>
      <c r="F49" s="113"/>
      <c r="G49" s="113"/>
      <c r="H49" s="113"/>
      <c r="I49" s="113"/>
      <c r="J49" s="113"/>
      <c r="K49" s="479"/>
      <c r="L49" s="479"/>
      <c r="M49" s="242"/>
      <c r="N49" s="113"/>
    </row>
  </sheetData>
  <mergeCells count="15">
    <mergeCell ref="A5:N5"/>
    <mergeCell ref="F11:G11"/>
    <mergeCell ref="E12:G12"/>
    <mergeCell ref="D39:M41"/>
    <mergeCell ref="B40:C40"/>
    <mergeCell ref="K49:L49"/>
    <mergeCell ref="G18:M18"/>
    <mergeCell ref="H23:K23"/>
    <mergeCell ref="A30:N30"/>
    <mergeCell ref="D33:M35"/>
    <mergeCell ref="B34:C34"/>
    <mergeCell ref="D36:M38"/>
    <mergeCell ref="B37:C37"/>
    <mergeCell ref="D42:M44"/>
    <mergeCell ref="B43:C43"/>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N44"/>
  <sheetViews>
    <sheetView showZeros="0" view="pageBreakPreview" topLeftCell="A13" zoomScaleNormal="100" zoomScaleSheetLayoutView="100" workbookViewId="0">
      <selection activeCell="O33" sqref="O33"/>
    </sheetView>
  </sheetViews>
  <sheetFormatPr defaultColWidth="5.90625" defaultRowHeight="14"/>
  <cols>
    <col min="1" max="13" width="5.90625" style="192" customWidth="1"/>
    <col min="14" max="14" width="6.7265625" style="192" customWidth="1"/>
    <col min="15" max="16384" width="5.90625" style="192"/>
  </cols>
  <sheetData>
    <row r="1" spans="1:14">
      <c r="N1" s="242" t="s">
        <v>958</v>
      </c>
    </row>
    <row r="5" spans="1:14" ht="28">
      <c r="A5" s="539" t="s">
        <v>1032</v>
      </c>
      <c r="B5" s="539"/>
      <c r="C5" s="539"/>
      <c r="D5" s="539"/>
      <c r="E5" s="539"/>
      <c r="F5" s="539"/>
      <c r="G5" s="539"/>
      <c r="H5" s="539"/>
      <c r="I5" s="539"/>
      <c r="J5" s="539"/>
      <c r="K5" s="539"/>
      <c r="L5" s="539"/>
      <c r="M5" s="539"/>
      <c r="N5" s="539"/>
    </row>
    <row r="8" spans="1:14">
      <c r="A8" s="113"/>
    </row>
    <row r="9" spans="1:14" ht="14.25" customHeight="1">
      <c r="A9" s="113"/>
    </row>
    <row r="10" spans="1:14" ht="14.25" customHeight="1">
      <c r="G10" s="192" t="s">
        <v>408</v>
      </c>
      <c r="I10" s="347"/>
      <c r="J10" s="348"/>
      <c r="K10" s="348"/>
      <c r="L10" s="348"/>
      <c r="M10" s="348"/>
      <c r="N10" s="348"/>
    </row>
    <row r="11" spans="1:14" ht="14.25" customHeight="1">
      <c r="I11" s="101"/>
      <c r="J11" s="101"/>
      <c r="K11" s="101"/>
      <c r="L11" s="101"/>
    </row>
    <row r="12" spans="1:14" ht="14.25" customHeight="1">
      <c r="G12" s="192" t="s">
        <v>174</v>
      </c>
      <c r="I12" s="184"/>
      <c r="K12" s="184"/>
    </row>
    <row r="13" spans="1:14" ht="14.25" customHeight="1">
      <c r="I13" s="101"/>
      <c r="J13" s="184"/>
      <c r="K13" s="101"/>
      <c r="L13" s="101"/>
    </row>
    <row r="14" spans="1:14" ht="14.25" customHeight="1">
      <c r="G14" s="192" t="s">
        <v>409</v>
      </c>
      <c r="I14" s="184"/>
      <c r="K14" s="184"/>
    </row>
    <row r="15" spans="1:14" ht="14.25" customHeight="1">
      <c r="I15" s="184"/>
      <c r="J15" s="184"/>
      <c r="K15" s="184"/>
    </row>
    <row r="16" spans="1:14" ht="14.25" customHeight="1">
      <c r="G16" s="192" t="s">
        <v>367</v>
      </c>
      <c r="H16" s="204"/>
      <c r="I16" s="548"/>
      <c r="J16" s="549"/>
      <c r="K16" s="549"/>
      <c r="L16" s="204"/>
      <c r="M16" s="191"/>
    </row>
    <row r="17" spans="1:14" ht="14.25" customHeight="1">
      <c r="I17" s="184"/>
      <c r="J17" s="184"/>
      <c r="K17" s="184"/>
    </row>
    <row r="18" spans="1:14" ht="14.25" customHeight="1">
      <c r="G18" s="204"/>
      <c r="H18" s="474"/>
      <c r="I18" s="474"/>
      <c r="J18" s="474"/>
      <c r="K18" s="474"/>
      <c r="L18" s="204"/>
      <c r="M18" s="191"/>
    </row>
    <row r="19" spans="1:14" ht="14.25" customHeight="1"/>
    <row r="20" spans="1:14" ht="14.25" customHeight="1">
      <c r="A20" s="192" t="s">
        <v>1192</v>
      </c>
      <c r="M20" s="193" t="s">
        <v>1227</v>
      </c>
    </row>
    <row r="21" spans="1:14" ht="14.25" customHeight="1">
      <c r="A21" s="632">
        <f>入力シート!G1</f>
        <v>46061</v>
      </c>
      <c r="B21" s="532"/>
      <c r="C21" s="532"/>
      <c r="D21" s="532" t="s">
        <v>1228</v>
      </c>
      <c r="E21" s="532"/>
      <c r="F21" s="532"/>
      <c r="G21" s="532"/>
      <c r="H21" s="532"/>
      <c r="I21" s="532"/>
      <c r="J21" s="532"/>
      <c r="L21" s="203" t="str">
        <f>入力シート!C2</f>
        <v>青森県第１区</v>
      </c>
    </row>
    <row r="22" spans="1:14" ht="14.25" customHeight="1">
      <c r="A22" s="192" t="s">
        <v>1190</v>
      </c>
      <c r="C22" s="184"/>
    </row>
    <row r="23" spans="1:14" ht="14.25" customHeight="1">
      <c r="A23" s="192" t="s">
        <v>1191</v>
      </c>
      <c r="C23" s="184"/>
    </row>
    <row r="24" spans="1:14" ht="14.25" customHeight="1">
      <c r="G24" s="101"/>
      <c r="J24" s="101"/>
    </row>
    <row r="25" spans="1:14" ht="14.25" customHeight="1">
      <c r="G25" s="101"/>
      <c r="J25" s="101"/>
    </row>
    <row r="26" spans="1:14" ht="14.25" customHeight="1">
      <c r="G26" s="101"/>
      <c r="J26" s="213" t="s">
        <v>1008</v>
      </c>
    </row>
    <row r="27" spans="1:14" ht="14.25" customHeight="1">
      <c r="G27" s="101"/>
      <c r="J27" s="101"/>
    </row>
    <row r="28" spans="1:14" ht="14.25" customHeight="1">
      <c r="G28" s="101"/>
      <c r="J28" s="101"/>
    </row>
    <row r="29" spans="1:14" ht="14.25" customHeight="1">
      <c r="G29" s="101"/>
      <c r="J29" s="101"/>
    </row>
    <row r="30" spans="1:14" ht="14.25" customHeight="1">
      <c r="D30" s="244"/>
      <c r="E30" s="244"/>
      <c r="F30" s="239"/>
      <c r="G30" s="239"/>
      <c r="H30" s="543"/>
      <c r="I30" s="543"/>
      <c r="J30" s="543"/>
      <c r="K30" s="543"/>
      <c r="L30" s="543"/>
      <c r="M30" s="543"/>
      <c r="N30" s="543"/>
    </row>
    <row r="31" spans="1:14" ht="14.25" customHeight="1">
      <c r="C31" s="244"/>
      <c r="D31" s="244"/>
      <c r="E31" s="244"/>
      <c r="F31" s="244"/>
      <c r="G31" s="244"/>
    </row>
    <row r="32" spans="1:14" ht="14.25" customHeight="1">
      <c r="C32" s="244"/>
      <c r="D32" s="244"/>
      <c r="E32" s="244"/>
      <c r="F32" s="244"/>
      <c r="G32" s="244"/>
    </row>
    <row r="33" spans="1:14" ht="14.25" customHeight="1">
      <c r="C33" s="192" t="s">
        <v>408</v>
      </c>
      <c r="D33" s="244"/>
      <c r="F33" s="540"/>
      <c r="G33" s="540"/>
      <c r="H33" s="540"/>
      <c r="I33" s="540"/>
      <c r="J33" s="540"/>
      <c r="K33" s="540"/>
      <c r="L33" s="540"/>
      <c r="M33" s="540"/>
      <c r="N33" s="540"/>
    </row>
    <row r="34" spans="1:14" ht="14.25" customHeight="1">
      <c r="D34" s="244"/>
      <c r="G34" s="350"/>
      <c r="H34" s="350"/>
      <c r="I34" s="350"/>
      <c r="J34" s="350"/>
      <c r="K34" s="350"/>
      <c r="L34" s="350"/>
      <c r="M34" s="350"/>
    </row>
    <row r="35" spans="1:14" ht="14.25" customHeight="1">
      <c r="D35" s="239"/>
    </row>
    <row r="36" spans="1:14" ht="14.25" customHeight="1">
      <c r="B36" s="1"/>
      <c r="C36" s="192" t="s">
        <v>413</v>
      </c>
      <c r="D36" s="1"/>
      <c r="G36" s="474"/>
      <c r="H36" s="474"/>
      <c r="I36" s="184"/>
      <c r="J36" s="543"/>
      <c r="K36" s="543"/>
      <c r="N36" s="1"/>
    </row>
    <row r="37" spans="1:14" ht="14.25" customHeight="1">
      <c r="D37" s="196"/>
      <c r="G37" s="244"/>
      <c r="H37" s="474"/>
      <c r="I37" s="474"/>
      <c r="J37" s="474"/>
      <c r="K37" s="474"/>
      <c r="L37" s="474"/>
      <c r="M37" s="113"/>
    </row>
    <row r="38" spans="1:14" ht="14.25" customHeight="1">
      <c r="G38" s="101"/>
      <c r="J38" s="101"/>
    </row>
    <row r="39" spans="1:14" ht="14.25" customHeight="1">
      <c r="G39" s="101"/>
      <c r="J39" s="101"/>
    </row>
    <row r="40" spans="1:14" ht="14.25" customHeight="1">
      <c r="G40" s="101"/>
      <c r="J40" s="101"/>
    </row>
    <row r="41" spans="1:14" ht="14.25" customHeight="1">
      <c r="G41" s="101"/>
      <c r="J41" s="101"/>
    </row>
    <row r="42" spans="1:14" ht="14.25" customHeight="1">
      <c r="G42" s="101"/>
      <c r="J42" s="101"/>
    </row>
    <row r="43" spans="1:14" ht="14.25" customHeight="1">
      <c r="A43" s="346" t="s">
        <v>1193</v>
      </c>
      <c r="B43"/>
      <c r="C43"/>
      <c r="D43"/>
      <c r="E43"/>
      <c r="F43"/>
      <c r="G43"/>
      <c r="H43"/>
      <c r="I43"/>
      <c r="J43"/>
      <c r="K43"/>
      <c r="L43"/>
      <c r="M43"/>
      <c r="N43" s="349"/>
    </row>
    <row r="44" spans="1:14" ht="14.25" customHeight="1">
      <c r="A44" s="346"/>
      <c r="B44"/>
      <c r="C44"/>
      <c r="D44"/>
      <c r="E44"/>
      <c r="F44"/>
      <c r="G44"/>
      <c r="H44"/>
      <c r="I44"/>
      <c r="J44"/>
      <c r="K44"/>
      <c r="L44"/>
      <c r="M44"/>
      <c r="N44" s="349"/>
    </row>
  </sheetData>
  <mergeCells count="10">
    <mergeCell ref="G36:H36"/>
    <mergeCell ref="J36:K36"/>
    <mergeCell ref="H37:L37"/>
    <mergeCell ref="A5:N5"/>
    <mergeCell ref="I16:K16"/>
    <mergeCell ref="H18:K18"/>
    <mergeCell ref="H30:N30"/>
    <mergeCell ref="F33:N33"/>
    <mergeCell ref="D21:J21"/>
    <mergeCell ref="A21:C21"/>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0"/>
  <sheetViews>
    <sheetView showZeros="0" view="pageBreakPreview" topLeftCell="A4" zoomScaleNormal="100" zoomScaleSheetLayoutView="100" workbookViewId="0">
      <selection activeCell="U11" sqref="U11"/>
    </sheetView>
  </sheetViews>
  <sheetFormatPr defaultColWidth="5.90625" defaultRowHeight="14"/>
  <cols>
    <col min="1" max="7" width="5.90625" style="90" customWidth="1"/>
    <col min="8" max="8" width="6.26953125" style="90" customWidth="1"/>
    <col min="9" max="15" width="5.90625" style="90" customWidth="1"/>
    <col min="16" max="16384" width="5.90625" style="90"/>
  </cols>
  <sheetData>
    <row r="1" spans="1:15">
      <c r="O1" s="193" t="s">
        <v>424</v>
      </c>
    </row>
    <row r="4" spans="1:15" ht="28">
      <c r="A4" s="539" t="s">
        <v>412</v>
      </c>
      <c r="B4" s="539"/>
      <c r="C4" s="539"/>
      <c r="D4" s="539"/>
      <c r="E4" s="539"/>
      <c r="F4" s="539"/>
      <c r="G4" s="539"/>
      <c r="H4" s="539"/>
      <c r="I4" s="539"/>
      <c r="J4" s="539"/>
      <c r="K4" s="539"/>
      <c r="L4" s="539"/>
      <c r="M4" s="539"/>
      <c r="N4" s="539"/>
      <c r="O4" s="539"/>
    </row>
    <row r="7" spans="1:15" ht="16.5">
      <c r="D7" s="90" t="s">
        <v>366</v>
      </c>
      <c r="G7" s="290">
        <f>入力シート!C19</f>
        <v>0</v>
      </c>
      <c r="H7" s="290"/>
      <c r="I7" s="290"/>
      <c r="J7" s="290">
        <f>入力シート!C21</f>
        <v>0</v>
      </c>
      <c r="K7" s="290"/>
    </row>
    <row r="8" spans="1:15" ht="16.5">
      <c r="G8" s="290"/>
      <c r="H8" s="290"/>
      <c r="I8" s="290"/>
      <c r="J8" s="290"/>
      <c r="K8" s="290"/>
    </row>
    <row r="9" spans="1:15" ht="16.5">
      <c r="G9" s="290"/>
      <c r="H9" s="290"/>
      <c r="I9" s="290"/>
      <c r="J9" s="290"/>
      <c r="K9" s="290"/>
    </row>
    <row r="10" spans="1:15" ht="16.5">
      <c r="D10" s="90" t="s">
        <v>372</v>
      </c>
      <c r="G10" s="290">
        <f>入力シート!C18</f>
        <v>0</v>
      </c>
      <c r="H10" s="290"/>
      <c r="I10" s="290"/>
      <c r="J10" s="290">
        <f>入力シート!C20</f>
        <v>0</v>
      </c>
      <c r="K10" s="290"/>
    </row>
    <row r="11" spans="1:15" ht="16.5">
      <c r="G11" s="291"/>
      <c r="H11" s="291"/>
      <c r="I11" s="291"/>
      <c r="J11" s="291"/>
      <c r="K11" s="291"/>
    </row>
    <row r="12" spans="1:15" ht="16.5">
      <c r="G12" s="291"/>
      <c r="H12" s="291"/>
      <c r="I12" s="291"/>
      <c r="J12" s="291"/>
      <c r="K12" s="291"/>
    </row>
    <row r="13" spans="1:15" ht="16.5">
      <c r="D13" s="90" t="s">
        <v>366</v>
      </c>
      <c r="G13" s="541"/>
      <c r="H13" s="541"/>
      <c r="I13" s="291"/>
      <c r="J13" s="542"/>
      <c r="K13" s="542"/>
    </row>
    <row r="14" spans="1:15" ht="16.5">
      <c r="A14" s="192"/>
      <c r="B14" s="192"/>
      <c r="C14" s="192"/>
      <c r="D14" s="192"/>
      <c r="E14" s="192"/>
      <c r="F14" s="192"/>
      <c r="G14" s="291"/>
      <c r="H14" s="291"/>
      <c r="I14" s="291"/>
      <c r="J14" s="291"/>
      <c r="K14" s="291"/>
      <c r="L14" s="192"/>
      <c r="M14" s="192"/>
      <c r="N14" s="192"/>
    </row>
    <row r="15" spans="1:15" ht="16.5">
      <c r="A15" s="192"/>
      <c r="B15" s="192"/>
      <c r="C15" s="192"/>
      <c r="D15" s="192"/>
      <c r="E15" s="192"/>
      <c r="F15" s="192"/>
      <c r="G15" s="291"/>
      <c r="H15" s="291"/>
      <c r="I15" s="291"/>
      <c r="J15" s="291"/>
      <c r="K15" s="291"/>
      <c r="L15" s="192"/>
      <c r="M15" s="192"/>
      <c r="N15" s="192"/>
    </row>
    <row r="16" spans="1:15" ht="16.5">
      <c r="D16" s="90" t="s">
        <v>414</v>
      </c>
      <c r="G16" s="542"/>
      <c r="H16" s="542"/>
      <c r="I16" s="291"/>
      <c r="J16" s="542"/>
      <c r="K16" s="542"/>
    </row>
    <row r="17" spans="1:15" ht="14.25" customHeight="1">
      <c r="G17" s="101"/>
      <c r="J17" s="101"/>
    </row>
    <row r="18" spans="1:15" ht="14.25" customHeight="1">
      <c r="G18" s="101"/>
      <c r="J18" s="101"/>
    </row>
    <row r="20" spans="1:15" ht="21" customHeight="1">
      <c r="A20" s="537">
        <f>入力シート!$G$1</f>
        <v>46061</v>
      </c>
      <c r="B20" s="538"/>
      <c r="C20" s="538"/>
      <c r="D20" s="532" t="s">
        <v>1222</v>
      </c>
      <c r="E20" s="535"/>
      <c r="F20" s="535"/>
      <c r="G20" s="535"/>
      <c r="H20" s="535"/>
      <c r="I20" s="535"/>
      <c r="J20" s="535"/>
      <c r="M20" s="204" t="str">
        <f>入力シート!$C$2</f>
        <v>青森県第１区</v>
      </c>
      <c r="N20" s="192" t="s">
        <v>575</v>
      </c>
    </row>
    <row r="21" spans="1:15" ht="21" customHeight="1">
      <c r="A21" s="192" t="s">
        <v>936</v>
      </c>
    </row>
    <row r="22" spans="1:15" ht="21" customHeight="1">
      <c r="A22" s="192" t="s">
        <v>937</v>
      </c>
    </row>
    <row r="26" spans="1:15">
      <c r="B26" s="444">
        <f>入力シート!C4</f>
        <v>46049</v>
      </c>
      <c r="C26" s="444"/>
      <c r="D26" s="444"/>
      <c r="E26" s="444"/>
    </row>
    <row r="29" spans="1:15" ht="21" customHeight="1">
      <c r="D29" s="113" t="s">
        <v>370</v>
      </c>
      <c r="G29" s="543">
        <f>入力シート!C32</f>
        <v>0</v>
      </c>
      <c r="H29" s="543"/>
      <c r="I29" s="543"/>
      <c r="J29" s="543"/>
      <c r="K29" s="543"/>
      <c r="L29" s="543"/>
      <c r="M29" s="543"/>
      <c r="N29" s="543"/>
    </row>
    <row r="30" spans="1:15">
      <c r="D30" s="113"/>
    </row>
    <row r="31" spans="1:15" ht="21" customHeight="1">
      <c r="D31" s="243" t="s">
        <v>866</v>
      </c>
      <c r="E31" s="92"/>
      <c r="F31" s="98"/>
      <c r="G31" s="98"/>
      <c r="H31" s="204">
        <f>入力シート!C18</f>
        <v>0</v>
      </c>
      <c r="J31" s="184">
        <f>入力シート!C20</f>
        <v>0</v>
      </c>
      <c r="K31" s="184"/>
      <c r="L31" s="184"/>
      <c r="M31" s="184"/>
      <c r="O31" s="113"/>
    </row>
    <row r="32" spans="1:15">
      <c r="A32" s="192"/>
      <c r="B32" s="192"/>
      <c r="C32" s="192"/>
      <c r="D32" s="244"/>
      <c r="E32" s="244"/>
      <c r="F32" s="239"/>
      <c r="G32" s="244"/>
      <c r="H32" s="192"/>
      <c r="I32" s="192"/>
      <c r="J32" s="192"/>
      <c r="K32" s="195"/>
      <c r="L32" s="195"/>
      <c r="M32" s="192"/>
      <c r="N32" s="192"/>
      <c r="O32" s="192"/>
    </row>
    <row r="33" spans="1:15">
      <c r="A33" s="96"/>
    </row>
    <row r="34" spans="1:15">
      <c r="B34" s="533" t="s">
        <v>571</v>
      </c>
      <c r="C34" s="533"/>
      <c r="D34" s="533"/>
      <c r="E34" s="533"/>
      <c r="F34" s="533"/>
      <c r="G34" s="540" t="str">
        <f>入力シート!C2</f>
        <v>青森県第１区</v>
      </c>
      <c r="H34" s="540"/>
      <c r="I34" s="195" t="s">
        <v>364</v>
      </c>
      <c r="J34" s="192"/>
      <c r="K34" s="474" t="str">
        <f>入力シート!E2</f>
        <v>鶴岡　真治</v>
      </c>
      <c r="L34" s="474"/>
      <c r="M34" s="474"/>
      <c r="N34" s="193" t="s">
        <v>390</v>
      </c>
    </row>
    <row r="39" spans="1:15">
      <c r="A39" s="113" t="s">
        <v>1035</v>
      </c>
      <c r="B39" s="113"/>
      <c r="C39" s="113"/>
      <c r="D39" s="113"/>
      <c r="E39" s="113"/>
      <c r="F39" s="113"/>
      <c r="G39" s="113"/>
      <c r="H39" s="113"/>
      <c r="I39" s="113"/>
      <c r="J39" s="113"/>
      <c r="K39" s="113"/>
      <c r="L39" s="113"/>
      <c r="M39" s="113"/>
      <c r="N39" s="113"/>
      <c r="O39" s="113"/>
    </row>
    <row r="40" spans="1:15">
      <c r="A40" s="113" t="s">
        <v>1036</v>
      </c>
      <c r="B40" s="113"/>
      <c r="C40" s="113"/>
      <c r="D40" s="113"/>
      <c r="E40" s="113"/>
      <c r="F40" s="113"/>
      <c r="G40" s="113"/>
      <c r="H40" s="113"/>
      <c r="I40" s="113"/>
      <c r="J40" s="113"/>
      <c r="K40" s="113"/>
      <c r="L40" s="113"/>
      <c r="M40" s="113"/>
      <c r="N40" s="113"/>
      <c r="O40" s="113"/>
    </row>
  </sheetData>
  <mergeCells count="12">
    <mergeCell ref="D20:J20"/>
    <mergeCell ref="A20:C20"/>
    <mergeCell ref="A4:O4"/>
    <mergeCell ref="G34:H34"/>
    <mergeCell ref="K34:M34"/>
    <mergeCell ref="G13:H13"/>
    <mergeCell ref="G16:H16"/>
    <mergeCell ref="J13:K13"/>
    <mergeCell ref="J16:K16"/>
    <mergeCell ref="B26:E26"/>
    <mergeCell ref="B34:F34"/>
    <mergeCell ref="G29:N29"/>
  </mergeCells>
  <phoneticPr fontId="3"/>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2"/>
  <sheetViews>
    <sheetView showZeros="0" view="pageBreakPreview" topLeftCell="A13" zoomScaleNormal="100" zoomScaleSheetLayoutView="100" workbookViewId="0">
      <selection activeCell="U11" sqref="U11"/>
    </sheetView>
  </sheetViews>
  <sheetFormatPr defaultColWidth="5.90625" defaultRowHeight="14"/>
  <cols>
    <col min="1" max="13" width="5.90625" style="90" customWidth="1"/>
    <col min="14" max="14" width="6.7265625" style="90" customWidth="1"/>
    <col min="15" max="16384" width="5.90625" style="90"/>
  </cols>
  <sheetData>
    <row r="1" spans="1:14">
      <c r="N1" s="193" t="s">
        <v>432</v>
      </c>
    </row>
    <row r="5" spans="1:14" ht="28">
      <c r="A5" s="539" t="s">
        <v>425</v>
      </c>
      <c r="B5" s="539"/>
      <c r="C5" s="539"/>
      <c r="D5" s="539"/>
      <c r="E5" s="539"/>
      <c r="F5" s="539"/>
      <c r="G5" s="539"/>
      <c r="H5" s="539"/>
      <c r="I5" s="539"/>
      <c r="J5" s="539"/>
      <c r="K5" s="539"/>
      <c r="L5" s="539"/>
      <c r="M5" s="539"/>
      <c r="N5" s="539"/>
    </row>
    <row r="9" spans="1:14" ht="14.25" customHeight="1">
      <c r="F9" s="90" t="s">
        <v>426</v>
      </c>
    </row>
    <row r="10" spans="1:14" ht="14.25" customHeight="1"/>
    <row r="11" spans="1:14" ht="14.25" customHeight="1">
      <c r="F11" s="90" t="s">
        <v>408</v>
      </c>
      <c r="H11" s="100">
        <f>入力シート!C46</f>
        <v>0</v>
      </c>
      <c r="J11" s="101"/>
      <c r="K11" s="101"/>
    </row>
    <row r="12" spans="1:14" ht="14.25" customHeight="1">
      <c r="H12" s="101"/>
      <c r="I12" s="101"/>
      <c r="J12" s="101"/>
      <c r="K12" s="101"/>
    </row>
    <row r="13" spans="1:14" ht="14.25" customHeight="1">
      <c r="F13" s="90" t="s">
        <v>366</v>
      </c>
      <c r="H13" s="100">
        <f>入力シート!C43</f>
        <v>0</v>
      </c>
      <c r="J13" s="101"/>
      <c r="K13" s="100">
        <f>入力シート!C45</f>
        <v>0</v>
      </c>
    </row>
    <row r="14" spans="1:14" ht="14.25" customHeight="1">
      <c r="H14" s="100"/>
      <c r="J14" s="101"/>
      <c r="K14" s="101"/>
    </row>
    <row r="15" spans="1:14" ht="14.25" customHeight="1">
      <c r="F15" s="90" t="s">
        <v>409</v>
      </c>
      <c r="H15" s="100">
        <f>入力シート!C42</f>
        <v>0</v>
      </c>
      <c r="J15" s="100"/>
      <c r="K15" s="100">
        <f>入力シート!C44</f>
        <v>0</v>
      </c>
    </row>
    <row r="16" spans="1:14" ht="14.25" customHeight="1">
      <c r="I16" s="100"/>
      <c r="J16" s="100"/>
      <c r="K16" s="100"/>
    </row>
    <row r="17" spans="1:13" ht="14.25" customHeight="1">
      <c r="G17" s="102" t="s">
        <v>430</v>
      </c>
      <c r="H17" s="546" t="e">
        <f>入力シート!E53</f>
        <v>#VALUE!</v>
      </c>
      <c r="I17" s="546"/>
      <c r="J17" s="546"/>
      <c r="K17" s="546"/>
      <c r="L17" s="102" t="s">
        <v>429</v>
      </c>
      <c r="M17" s="103"/>
    </row>
    <row r="18" spans="1:13" ht="14.25" customHeight="1"/>
    <row r="19" spans="1:13" ht="14.25" customHeight="1">
      <c r="G19" s="101"/>
    </row>
    <row r="20" spans="1:13" ht="14.25" customHeight="1"/>
    <row r="21" spans="1:13" ht="14.25" customHeight="1">
      <c r="A21" s="90" t="s">
        <v>427</v>
      </c>
      <c r="C21" s="100" t="str">
        <f>入力シート!C1</f>
        <v>令和8年2月8日執行衆議院小選挙区選出議員選挙</v>
      </c>
    </row>
    <row r="22" spans="1:13" ht="14.25" customHeight="1">
      <c r="C22" s="100"/>
    </row>
    <row r="23" spans="1:13" ht="14.25" customHeight="1">
      <c r="G23" s="101"/>
      <c r="J23" s="101"/>
    </row>
    <row r="24" spans="1:13" ht="14.25" customHeight="1">
      <c r="A24" s="90" t="s">
        <v>428</v>
      </c>
      <c r="F24" s="546" t="str">
        <f>入力シート!C2</f>
        <v>青森県第１区</v>
      </c>
      <c r="G24" s="546"/>
      <c r="H24" s="546"/>
      <c r="I24" s="546"/>
      <c r="J24" s="101"/>
    </row>
    <row r="25" spans="1:13" ht="14.25" customHeight="1">
      <c r="G25" s="101"/>
      <c r="J25" s="101"/>
    </row>
    <row r="27" spans="1:13" ht="21" customHeight="1">
      <c r="A27" s="90" t="s">
        <v>431</v>
      </c>
    </row>
    <row r="30" spans="1:13">
      <c r="B30" s="545">
        <f>入力シート!C40</f>
        <v>0</v>
      </c>
      <c r="C30" s="545"/>
      <c r="D30" s="545"/>
      <c r="E30" s="545"/>
    </row>
    <row r="31" spans="1:13">
      <c r="B31" s="98"/>
      <c r="C31" s="98"/>
      <c r="D31" s="98"/>
      <c r="E31" s="98"/>
    </row>
    <row r="32" spans="1:13">
      <c r="B32" s="98"/>
      <c r="C32" s="98"/>
      <c r="D32" s="98"/>
      <c r="E32" s="98"/>
    </row>
    <row r="33" spans="1:14">
      <c r="B33" s="98"/>
      <c r="C33" s="98"/>
      <c r="D33" s="98"/>
      <c r="E33" s="98"/>
    </row>
    <row r="35" spans="1:14" ht="21" customHeight="1">
      <c r="D35" s="243"/>
      <c r="F35" s="193" t="s">
        <v>854</v>
      </c>
      <c r="G35" s="184" t="str">
        <f>入力シート!C2</f>
        <v>青森県第１区</v>
      </c>
      <c r="I35" s="184"/>
      <c r="J35" s="192" t="s">
        <v>413</v>
      </c>
      <c r="K35" s="184"/>
      <c r="L35" s="184"/>
      <c r="M35" s="184"/>
      <c r="N35" s="184"/>
    </row>
    <row r="36" spans="1:14" ht="21" customHeight="1">
      <c r="B36" s="113"/>
      <c r="C36" s="113"/>
      <c r="E36" s="193" t="s">
        <v>938</v>
      </c>
      <c r="F36" s="184">
        <f>入力シート!C9</f>
        <v>0</v>
      </c>
      <c r="I36" s="100"/>
      <c r="J36" s="192" t="s">
        <v>175</v>
      </c>
    </row>
    <row r="37" spans="1:14">
      <c r="B37" s="113"/>
      <c r="C37" s="241"/>
    </row>
    <row r="38" spans="1:14" ht="21" customHeight="1">
      <c r="B38" s="113"/>
      <c r="C38" s="113"/>
      <c r="E38" s="196" t="s">
        <v>939</v>
      </c>
      <c r="G38" s="92"/>
      <c r="H38" s="204">
        <f>入力シート!C18</f>
        <v>0</v>
      </c>
      <c r="I38" s="184"/>
      <c r="J38" s="184">
        <f>入力シート!C20</f>
        <v>0</v>
      </c>
      <c r="K38" s="184"/>
      <c r="L38" s="184"/>
      <c r="M38" s="192"/>
    </row>
    <row r="39" spans="1:14" ht="21">
      <c r="B39" s="113"/>
      <c r="D39" s="92"/>
      <c r="E39" s="92"/>
      <c r="F39" s="93"/>
      <c r="G39" s="92"/>
      <c r="I39" s="94"/>
      <c r="J39" s="94"/>
      <c r="K39" s="95"/>
      <c r="L39" s="95"/>
    </row>
    <row r="40" spans="1:14" ht="14.25" customHeight="1">
      <c r="D40" s="92"/>
      <c r="E40" s="92"/>
      <c r="F40" s="93"/>
      <c r="G40" s="92"/>
      <c r="I40" s="94"/>
      <c r="J40" s="94"/>
      <c r="K40" s="95"/>
      <c r="L40" s="95"/>
    </row>
    <row r="41" spans="1:14">
      <c r="B41" s="192" t="s">
        <v>571</v>
      </c>
      <c r="C41" s="192"/>
      <c r="D41" s="192"/>
      <c r="E41" s="192"/>
      <c r="F41" s="192"/>
      <c r="G41" s="540" t="str">
        <f>入力シート!C2</f>
        <v>青森県第１区</v>
      </c>
      <c r="H41" s="540"/>
      <c r="I41" s="195" t="s">
        <v>364</v>
      </c>
      <c r="J41" s="192"/>
      <c r="K41" s="474" t="str">
        <f>入力シート!E2</f>
        <v>鶴岡　真治</v>
      </c>
      <c r="L41" s="474"/>
      <c r="M41" s="474"/>
      <c r="N41" s="193" t="s">
        <v>390</v>
      </c>
    </row>
    <row r="42" spans="1:14">
      <c r="A42" s="96"/>
    </row>
    <row r="43" spans="1:14">
      <c r="A43" s="96"/>
    </row>
    <row r="44" spans="1:14">
      <c r="A44" s="96"/>
    </row>
    <row r="45" spans="1:14">
      <c r="A45" s="96"/>
    </row>
    <row r="46" spans="1:14">
      <c r="K46" s="544"/>
      <c r="L46" s="544"/>
      <c r="M46" s="97"/>
    </row>
    <row r="49" spans="1:14">
      <c r="A49" s="113" t="s">
        <v>1037</v>
      </c>
    </row>
    <row r="50" spans="1:14">
      <c r="A50" s="113" t="s">
        <v>1038</v>
      </c>
      <c r="B50" s="113"/>
      <c r="C50" s="113"/>
      <c r="D50" s="113"/>
      <c r="E50" s="113"/>
      <c r="F50" s="113"/>
      <c r="G50" s="113"/>
      <c r="H50" s="113"/>
      <c r="I50" s="113"/>
      <c r="J50" s="113"/>
      <c r="K50" s="113"/>
      <c r="L50" s="113"/>
      <c r="M50" s="113"/>
      <c r="N50" s="113"/>
    </row>
    <row r="51" spans="1:14">
      <c r="A51" s="113" t="s">
        <v>1039</v>
      </c>
      <c r="B51" s="113"/>
      <c r="C51" s="113"/>
      <c r="D51" s="113"/>
      <c r="E51" s="113"/>
      <c r="F51" s="113"/>
      <c r="G51" s="113"/>
      <c r="H51" s="113"/>
      <c r="I51" s="113"/>
      <c r="J51" s="113"/>
      <c r="K51" s="113"/>
      <c r="L51" s="113"/>
      <c r="M51" s="113"/>
      <c r="N51" s="113"/>
    </row>
    <row r="52" spans="1:14">
      <c r="A52" s="113" t="s">
        <v>1040</v>
      </c>
      <c r="B52" s="113"/>
      <c r="C52" s="113"/>
      <c r="D52" s="113"/>
      <c r="E52" s="113"/>
      <c r="F52" s="113"/>
      <c r="G52" s="113"/>
      <c r="H52" s="113"/>
      <c r="I52" s="113"/>
      <c r="J52" s="113"/>
      <c r="K52" s="113"/>
      <c r="L52" s="113"/>
      <c r="M52" s="113"/>
      <c r="N52" s="113"/>
    </row>
  </sheetData>
  <mergeCells count="7">
    <mergeCell ref="K46:L46"/>
    <mergeCell ref="A5:N5"/>
    <mergeCell ref="B30:E30"/>
    <mergeCell ref="G41:H41"/>
    <mergeCell ref="K41:M41"/>
    <mergeCell ref="H17:K17"/>
    <mergeCell ref="F24:I24"/>
  </mergeCells>
  <phoneticPr fontId="3"/>
  <pageMargins left="0.78700000000000003" right="0.78700000000000003" top="0.98399999999999999" bottom="0.98399999999999999" header="0.51200000000000001" footer="0.51200000000000001"/>
  <pageSetup paperSize="9" scale="96" orientation="portrait" horizontalDpi="200" verticalDpi="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76</vt:i4>
      </vt:variant>
      <vt:variant>
        <vt:lpstr>名前付き一覧</vt:lpstr>
      </vt:variant>
      <vt:variant>
        <vt:i4>72</vt:i4>
      </vt:variant>
    </vt:vector>
  </HeadingPairs>
  <TitlesOfParts>
    <vt:vector size="148" baseType="lpstr">
      <vt:lpstr>目次</vt:lpstr>
      <vt:lpstr>入力シート</vt:lpstr>
      <vt:lpstr>開票立会人入力シート</vt:lpstr>
      <vt:lpstr>本人届出１</vt:lpstr>
      <vt:lpstr>本人届出２</vt:lpstr>
      <vt:lpstr>本人届出３</vt:lpstr>
      <vt:lpstr>本人届出４</vt:lpstr>
      <vt:lpstr>本人届出５</vt:lpstr>
      <vt:lpstr>本人届出６</vt:lpstr>
      <vt:lpstr>本人届出７</vt:lpstr>
      <vt:lpstr>本人届出８</vt:lpstr>
      <vt:lpstr>本人届出９</vt:lpstr>
      <vt:lpstr>本人届出１０</vt:lpstr>
      <vt:lpstr>本人届出１１</vt:lpstr>
      <vt:lpstr>本人届出１２</vt:lpstr>
      <vt:lpstr>本人届出１３</vt:lpstr>
      <vt:lpstr>本人届出１４</vt:lpstr>
      <vt:lpstr>本人届出１５</vt:lpstr>
      <vt:lpstr>本人届出１６</vt:lpstr>
      <vt:lpstr>本人届出１７</vt:lpstr>
      <vt:lpstr>本人届出１８</vt:lpstr>
      <vt:lpstr>本人届出１９</vt:lpstr>
      <vt:lpstr>本人届出２０</vt:lpstr>
      <vt:lpstr>本人届出２１</vt:lpstr>
      <vt:lpstr>公営１</vt:lpstr>
      <vt:lpstr>公営２</vt:lpstr>
      <vt:lpstr>公営３その１</vt:lpstr>
      <vt:lpstr>公営３内訳１</vt:lpstr>
      <vt:lpstr>公営３その２</vt:lpstr>
      <vt:lpstr>公営３内訳２</vt:lpstr>
      <vt:lpstr>公営４</vt:lpstr>
      <vt:lpstr>公営５</vt:lpstr>
      <vt:lpstr>公営６</vt:lpstr>
      <vt:lpstr>公営７</vt:lpstr>
      <vt:lpstr>公営８</vt:lpstr>
      <vt:lpstr>公営９</vt:lpstr>
      <vt:lpstr>公営１０</vt:lpstr>
      <vt:lpstr>公営１１</vt:lpstr>
      <vt:lpstr>公営１２</vt:lpstr>
      <vt:lpstr>公営１３</vt:lpstr>
      <vt:lpstr>公営１４</vt:lpstr>
      <vt:lpstr>公営１５</vt:lpstr>
      <vt:lpstr>公営１６</vt:lpstr>
      <vt:lpstr>公営１７</vt:lpstr>
      <vt:lpstr>公営１８</vt:lpstr>
      <vt:lpstr>公営１９</vt:lpstr>
      <vt:lpstr>公営２０</vt:lpstr>
      <vt:lpstr>公営２１</vt:lpstr>
      <vt:lpstr>公営２２</vt:lpstr>
      <vt:lpstr>公営２３</vt:lpstr>
      <vt:lpstr>公営２４</vt:lpstr>
      <vt:lpstr>公営２５</vt:lpstr>
      <vt:lpstr>公営２６</vt:lpstr>
      <vt:lpstr>公営２７</vt:lpstr>
      <vt:lpstr>公営２８</vt:lpstr>
      <vt:lpstr>公営２９</vt:lpstr>
      <vt:lpstr>公営３０</vt:lpstr>
      <vt:lpstr>公営３１</vt:lpstr>
      <vt:lpstr>公営３２</vt:lpstr>
      <vt:lpstr>公営３３</vt:lpstr>
      <vt:lpstr>公営３４</vt:lpstr>
      <vt:lpstr>公営３５</vt:lpstr>
      <vt:lpstr>公営３６</vt:lpstr>
      <vt:lpstr>公営３７</vt:lpstr>
      <vt:lpstr>契約１</vt:lpstr>
      <vt:lpstr>契約２</vt:lpstr>
      <vt:lpstr>契約３</vt:lpstr>
      <vt:lpstr>契約４</vt:lpstr>
      <vt:lpstr>契約５</vt:lpstr>
      <vt:lpstr>契約６</vt:lpstr>
      <vt:lpstr>契約７</vt:lpstr>
      <vt:lpstr>契約８</vt:lpstr>
      <vt:lpstr>契約９</vt:lpstr>
      <vt:lpstr>契約１０</vt:lpstr>
      <vt:lpstr>参考様式1</vt:lpstr>
      <vt:lpstr>参考様式2</vt:lpstr>
      <vt:lpstr>開票立会人入力シート!Print_Area</vt:lpstr>
      <vt:lpstr>契約１０!Print_Area</vt:lpstr>
      <vt:lpstr>契約２!Print_Area</vt:lpstr>
      <vt:lpstr>契約３!Print_Area</vt:lpstr>
      <vt:lpstr>契約４!Print_Area</vt:lpstr>
      <vt:lpstr>契約５!Print_Area</vt:lpstr>
      <vt:lpstr>契約６!Print_Area</vt:lpstr>
      <vt:lpstr>契約７!Print_Area</vt:lpstr>
      <vt:lpstr>契約８!Print_Area</vt:lpstr>
      <vt:lpstr>契約９!Print_Area</vt:lpstr>
      <vt:lpstr>公営１!Print_Area</vt:lpstr>
      <vt:lpstr>公営１０!Print_Area</vt:lpstr>
      <vt:lpstr>公営１１!Print_Area</vt:lpstr>
      <vt:lpstr>公営１２!Print_Area</vt:lpstr>
      <vt:lpstr>公営１３!Print_Area</vt:lpstr>
      <vt:lpstr>公営１４!Print_Area</vt:lpstr>
      <vt:lpstr>公営１５!Print_Area</vt:lpstr>
      <vt:lpstr>公営１６!Print_Area</vt:lpstr>
      <vt:lpstr>公営１７!Print_Area</vt:lpstr>
      <vt:lpstr>公営１８!Print_Area</vt:lpstr>
      <vt:lpstr>公営１９!Print_Area</vt:lpstr>
      <vt:lpstr>公営２!Print_Area</vt:lpstr>
      <vt:lpstr>公営２０!Print_Area</vt:lpstr>
      <vt:lpstr>公営２１!Print_Area</vt:lpstr>
      <vt:lpstr>公営２２!Print_Area</vt:lpstr>
      <vt:lpstr>公営２３!Print_Area</vt:lpstr>
      <vt:lpstr>公営２４!Print_Area</vt:lpstr>
      <vt:lpstr>公営２５!Print_Area</vt:lpstr>
      <vt:lpstr>公営２６!Print_Area</vt:lpstr>
      <vt:lpstr>公営２７!Print_Area</vt:lpstr>
      <vt:lpstr>公営２８!Print_Area</vt:lpstr>
      <vt:lpstr>公営２９!Print_Area</vt:lpstr>
      <vt:lpstr>公営３０!Print_Area</vt:lpstr>
      <vt:lpstr>公営３１!Print_Area</vt:lpstr>
      <vt:lpstr>公営３２!Print_Area</vt:lpstr>
      <vt:lpstr>公営３３!Print_Area</vt:lpstr>
      <vt:lpstr>公営３４!Print_Area</vt:lpstr>
      <vt:lpstr>公営３５!Print_Area</vt:lpstr>
      <vt:lpstr>公営３６!Print_Area</vt:lpstr>
      <vt:lpstr>公営３７!Print_Area</vt:lpstr>
      <vt:lpstr>公営３その１!Print_Area</vt:lpstr>
      <vt:lpstr>公営３その２!Print_Area</vt:lpstr>
      <vt:lpstr>公営３内訳１!Print_Area</vt:lpstr>
      <vt:lpstr>公営３内訳２!Print_Area</vt:lpstr>
      <vt:lpstr>公営４!Print_Area</vt:lpstr>
      <vt:lpstr>公営５!Print_Area</vt:lpstr>
      <vt:lpstr>公営６!Print_Area</vt:lpstr>
      <vt:lpstr>公営７!Print_Area</vt:lpstr>
      <vt:lpstr>公営９!Print_Area</vt:lpstr>
      <vt:lpstr>入力シート!Print_Area</vt:lpstr>
      <vt:lpstr>本人届出１!Print_Area</vt:lpstr>
      <vt:lpstr>本人届出１０!Print_Area</vt:lpstr>
      <vt:lpstr>本人届出１１!Print_Area</vt:lpstr>
      <vt:lpstr>本人届出１２!Print_Area</vt:lpstr>
      <vt:lpstr>本人届出１３!Print_Area</vt:lpstr>
      <vt:lpstr>本人届出１４!Print_Area</vt:lpstr>
      <vt:lpstr>本人届出１５!Print_Area</vt:lpstr>
      <vt:lpstr>本人届出１６!Print_Area</vt:lpstr>
      <vt:lpstr>本人届出１７!Print_Area</vt:lpstr>
      <vt:lpstr>本人届出１８!Print_Area</vt:lpstr>
      <vt:lpstr>本人届出１９!Print_Area</vt:lpstr>
      <vt:lpstr>本人届出２!Print_Area</vt:lpstr>
      <vt:lpstr>本人届出２０!Print_Area</vt:lpstr>
      <vt:lpstr>本人届出２１!Print_Area</vt:lpstr>
      <vt:lpstr>本人届出３!Print_Area</vt:lpstr>
      <vt:lpstr>本人届出４!Print_Area</vt:lpstr>
      <vt:lpstr>本人届出５!Print_Area</vt:lpstr>
      <vt:lpstr>本人届出６!Print_Area</vt:lpstr>
      <vt:lpstr>本人届出７!Print_Area</vt:lpstr>
      <vt:lpstr>本人届出８!Print_Area</vt:lpstr>
      <vt:lpstr>本人届出９!Print_Area</vt:lpstr>
      <vt:lpstr>目次!Print_Area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田中　咲子</cp:lastModifiedBy>
  <cp:lastPrinted>2026-01-21T07:07:52Z</cp:lastPrinted>
  <dcterms:created xsi:type="dcterms:W3CDTF">2011-01-28T08:46:24Z</dcterms:created>
  <dcterms:modified xsi:type="dcterms:W3CDTF">2026-02-02T04:43:27Z</dcterms:modified>
</cp:coreProperties>
</file>