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2.xml" ContentType="application/vnd.openxmlformats-officedocument.drawing+xml"/>
  <Override PartName="/xl/comments21.xml" ContentType="application/vnd.openxmlformats-officedocument.spreadsheetml.comments+xml"/>
  <Override PartName="/xl/drawings/drawing3.xml" ContentType="application/vnd.openxmlformats-officedocument.drawing+xml"/>
  <Override PartName="/xl/comments22.xml" ContentType="application/vnd.openxmlformats-officedocument.spreadsheetml.comments+xml"/>
  <Override PartName="/xl/comments23.xml" ContentType="application/vnd.openxmlformats-officedocument.spreadsheetml.comments+xml"/>
  <Override PartName="/xl/drawings/drawing4.xml" ContentType="application/vnd.openxmlformats-officedocument.drawing+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drawings/drawing5.xml" ContentType="application/vnd.openxmlformats-officedocument.drawing+xml"/>
  <Override PartName="/xl/comments37.xml" ContentType="application/vnd.openxmlformats-officedocument.spreadsheetml.comments+xml"/>
  <Override PartName="/xl/drawings/drawing6.xml" ContentType="application/vnd.openxmlformats-officedocument.drawing+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drawings/drawing7.xml" ContentType="application/vnd.openxmlformats-officedocument.drawing+xml"/>
  <Override PartName="/xl/comments42.xml" ContentType="application/vnd.openxmlformats-officedocument.spreadsheetml.comments+xml"/>
  <Override PartName="/xl/comments43.xml" ContentType="application/vnd.openxmlformats-officedocument.spreadsheetml.comments+xml"/>
  <Override PartName="/xl/drawings/drawing8.xml" ContentType="application/vnd.openxmlformats-officedocument.drawing+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xl/drawings/drawing9.xml" ContentType="application/vnd.openxmlformats-officedocument.drawing+xml"/>
  <Override PartName="/xl/comments63.xml" ContentType="application/vnd.openxmlformats-officedocument.spreadsheetml.comments+xml"/>
  <Override PartName="/xl/comments64.xml" ContentType="application/vnd.openxmlformats-officedocument.spreadsheetml.comments+xml"/>
  <Override PartName="/xl/drawings/drawing10.xml" ContentType="application/vnd.openxmlformats-officedocument.drawing+xml"/>
  <Override PartName="/xl/comments6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Filesv1\500_選挙\010 選挙執行\※2022_07参院選\（柿崎）立候補予定者説明会資料\04 届出書類作成支援ソフト\"/>
    </mc:Choice>
  </mc:AlternateContent>
  <xr:revisionPtr revIDLastSave="0" documentId="13_ncr:1_{CA06A6CF-69F8-49C1-B244-04A6AA781252}" xr6:coauthVersionLast="36" xr6:coauthVersionMax="36" xr10:uidLastSave="{00000000-0000-0000-0000-000000000000}"/>
  <bookViews>
    <workbookView xWindow="0" yWindow="0" windowWidth="19200" windowHeight="7320" tabRatio="815" xr2:uid="{00000000-000D-0000-FFFF-FFFF00000000}"/>
  </bookViews>
  <sheets>
    <sheet name="目次" sheetId="55" r:id="rId1"/>
    <sheet name="入力シート" sheetId="2" r:id="rId2"/>
    <sheet name="開票立会人入力シート" sheetId="43" r:id="rId3"/>
    <sheet name="届出１" sheetId="1" r:id="rId4"/>
    <sheet name="届出２" sheetId="5" r:id="rId5"/>
    <sheet name="届出３" sheetId="6" r:id="rId6"/>
    <sheet name="届出４" sheetId="3" r:id="rId7"/>
    <sheet name="届出５" sheetId="7" r:id="rId8"/>
    <sheet name="届出６" sheetId="8" r:id="rId9"/>
    <sheet name="届出７" sheetId="10" r:id="rId10"/>
    <sheet name="届出８" sheetId="11" r:id="rId11"/>
    <sheet name="届出９" sheetId="12" r:id="rId12"/>
    <sheet name="届出１０" sheetId="13" r:id="rId13"/>
    <sheet name="届出１１" sheetId="14" r:id="rId14"/>
    <sheet name="届出１２" sheetId="15" r:id="rId15"/>
    <sheet name="届出１３" sheetId="16" r:id="rId16"/>
    <sheet name="届出１４" sheetId="21" r:id="rId17"/>
    <sheet name="届出１５" sheetId="17" r:id="rId18"/>
    <sheet name="届出１６" sheetId="19" r:id="rId19"/>
    <sheet name="届出１７" sheetId="18" r:id="rId20"/>
    <sheet name="届出１８" sheetId="44" r:id="rId21"/>
    <sheet name="届出１９" sheetId="20" r:id="rId22"/>
    <sheet name="参考1" sheetId="81" r:id="rId23"/>
    <sheet name="参考2" sheetId="92" r:id="rId24"/>
    <sheet name="政見１" sheetId="52" r:id="rId25"/>
    <sheet name="政見２" sheetId="54" r:id="rId26"/>
    <sheet name="政見３" sheetId="82" r:id="rId27"/>
    <sheet name="政見３（添付１）" sheetId="83" r:id="rId28"/>
    <sheet name="政見３（添付２）" sheetId="84" r:id="rId29"/>
    <sheet name="政見４" sheetId="85" r:id="rId30"/>
    <sheet name="政見５" sheetId="91" r:id="rId31"/>
    <sheet name="政見６－１" sheetId="53" r:id="rId32"/>
    <sheet name="政見６－２" sheetId="86" r:id="rId33"/>
    <sheet name="政見７" sheetId="87" r:id="rId34"/>
    <sheet name="政見８" sheetId="88" r:id="rId35"/>
    <sheet name="政見９" sheetId="89" r:id="rId36"/>
    <sheet name="政見１０" sheetId="90" r:id="rId37"/>
    <sheet name="公営１" sheetId="22" r:id="rId38"/>
    <sheet name="公営２" sheetId="23" r:id="rId39"/>
    <sheet name="公営３その１" sheetId="24" r:id="rId40"/>
    <sheet name="公営３内訳１" sheetId="25" r:id="rId41"/>
    <sheet name="公営３その２" sheetId="42" r:id="rId42"/>
    <sheet name="公営３内訳２" sheetId="41" r:id="rId43"/>
    <sheet name="公営４" sheetId="26" r:id="rId44"/>
    <sheet name="公営５" sheetId="27" r:id="rId45"/>
    <sheet name="公営６" sheetId="28" r:id="rId46"/>
    <sheet name="公営７" sheetId="29" r:id="rId47"/>
    <sheet name="公営８" sheetId="56" r:id="rId48"/>
    <sheet name="公営９" sheetId="57" r:id="rId49"/>
    <sheet name="公営１０" sheetId="58" r:id="rId50"/>
    <sheet name="公営１１" sheetId="59" r:id="rId51"/>
    <sheet name="公営１２" sheetId="60" r:id="rId52"/>
    <sheet name="公営１３" sheetId="45" r:id="rId53"/>
    <sheet name="公営１４" sheetId="46" r:id="rId54"/>
    <sheet name="公営１５" sheetId="47" r:id="rId55"/>
    <sheet name="公営１６" sheetId="48" r:id="rId56"/>
    <sheet name="公営１７" sheetId="49" r:id="rId57"/>
    <sheet name="公営１７別紙内訳" sheetId="50" r:id="rId58"/>
    <sheet name="公営１８" sheetId="61" r:id="rId59"/>
    <sheet name="公営１９" sheetId="62" r:id="rId60"/>
    <sheet name="公営２０" sheetId="63" r:id="rId61"/>
    <sheet name="公営２１" sheetId="64" r:id="rId62"/>
    <sheet name="公営２２" sheetId="65" r:id="rId63"/>
    <sheet name="公営２３" sheetId="66" r:id="rId64"/>
    <sheet name="公営２４" sheetId="67" r:id="rId65"/>
    <sheet name="公営２５" sheetId="68" r:id="rId66"/>
    <sheet name="公営２６" sheetId="69" r:id="rId67"/>
    <sheet name="公営２７" sheetId="70" r:id="rId68"/>
    <sheet name="公営２８" sheetId="71" r:id="rId69"/>
    <sheet name="公営２９" sheetId="72" r:id="rId70"/>
    <sheet name="公営３０" sheetId="73" r:id="rId71"/>
    <sheet name="公営３１" sheetId="74" r:id="rId72"/>
    <sheet name="公営３２" sheetId="75" r:id="rId73"/>
    <sheet name="公営３３" sheetId="30" r:id="rId74"/>
    <sheet name="公営３４" sheetId="31" r:id="rId75"/>
    <sheet name="公営３５" sheetId="32" r:id="rId76"/>
    <sheet name="公営３６" sheetId="33" r:id="rId77"/>
    <sheet name="公営３７" sheetId="34" r:id="rId78"/>
    <sheet name="公営３７別紙内訳" sheetId="35" r:id="rId79"/>
    <sheet name="契約１" sheetId="36" r:id="rId80"/>
    <sheet name="契約２" sheetId="37" r:id="rId81"/>
    <sheet name="契約３" sheetId="38" r:id="rId82"/>
    <sheet name="契約４" sheetId="39" r:id="rId83"/>
    <sheet name="契約５" sheetId="76" r:id="rId84"/>
    <sheet name="契約６" sheetId="51" r:id="rId85"/>
    <sheet name="契約７" sheetId="77" r:id="rId86"/>
    <sheet name="契約８" sheetId="78" r:id="rId87"/>
    <sheet name="契約９" sheetId="79" r:id="rId88"/>
    <sheet name="契約１０" sheetId="40" r:id="rId89"/>
  </sheets>
  <externalReferences>
    <externalReference r:id="rId90"/>
  </externalReferences>
  <definedNames>
    <definedName name="_xlnm.Print_Area" localSheetId="2">開票立会人入力シート!$A$1:$O$43</definedName>
    <definedName name="_xlnm.Print_Area" localSheetId="88">契約１０!$A$1:$P$46</definedName>
    <definedName name="_xlnm.Print_Area" localSheetId="80">契約２!$A$1:$P$54</definedName>
    <definedName name="_xlnm.Print_Area" localSheetId="81">契約３!$A$1:$P$51</definedName>
    <definedName name="_xlnm.Print_Area" localSheetId="82">契約４!$A$1:$P$47</definedName>
    <definedName name="_xlnm.Print_Area" localSheetId="83">契約５!$A$1:$P$46</definedName>
    <definedName name="_xlnm.Print_Area" localSheetId="84">契約６!$A$1:$P$46</definedName>
    <definedName name="_xlnm.Print_Area" localSheetId="85">契約７!$A$1:$P$46</definedName>
    <definedName name="_xlnm.Print_Area" localSheetId="86">契約８!$A$1:$P$46</definedName>
    <definedName name="_xlnm.Print_Area" localSheetId="87">契約９!$A$1:$P$46</definedName>
    <definedName name="_xlnm.Print_Area" localSheetId="37">公営１!$A$1:$O$52</definedName>
    <definedName name="_xlnm.Print_Area" localSheetId="49">公営１０!$A$1:$O$41</definedName>
    <definedName name="_xlnm.Print_Area" localSheetId="50">公営１１!$A$1:$P$51</definedName>
    <definedName name="_xlnm.Print_Area" localSheetId="51">公営１２!$A$1:$T$60</definedName>
    <definedName name="_xlnm.Print_Area" localSheetId="52">公営１３!$A$1:$O$35</definedName>
    <definedName name="_xlnm.Print_Area" localSheetId="53">公営１４!$A$1:$P$46</definedName>
    <definedName name="_xlnm.Print_Area" localSheetId="54">公営１５!$A$1:$O$41</definedName>
    <definedName name="_xlnm.Print_Area" localSheetId="55">公営１６!$A$1:$P$48</definedName>
    <definedName name="_xlnm.Print_Area" localSheetId="56">公営１７!$A$1:$O$39</definedName>
    <definedName name="_xlnm.Print_Area" localSheetId="57">公営１７別紙内訳!$A$1:$S$42</definedName>
    <definedName name="_xlnm.Print_Area" localSheetId="58">公営１８!$A$1:$O$35</definedName>
    <definedName name="_xlnm.Print_Area" localSheetId="59">公営１９!$A$1:$P$46</definedName>
    <definedName name="_xlnm.Print_Area" localSheetId="38">公営２!$A$1:$O$45</definedName>
    <definedName name="_xlnm.Print_Area" localSheetId="60">公営２０!$A$1:$O$41</definedName>
    <definedName name="_xlnm.Print_Area" localSheetId="61">公営２１!$A$1:$P$50</definedName>
    <definedName name="_xlnm.Print_Area" localSheetId="62">公営２２!$A$1:$T$50</definedName>
    <definedName name="_xlnm.Print_Area" localSheetId="63">公営２３!$A$1:$O$36</definedName>
    <definedName name="_xlnm.Print_Area" localSheetId="64">公営２４!$A$1:$P$46</definedName>
    <definedName name="_xlnm.Print_Area" localSheetId="65">公営２５!$A$1:$O$41</definedName>
    <definedName name="_xlnm.Print_Area" localSheetId="66">公営２６!$A$1:$P$43</definedName>
    <definedName name="_xlnm.Print_Area" localSheetId="67">公営２７!$A$1:$T$51</definedName>
    <definedName name="_xlnm.Print_Area" localSheetId="68">公営２８!$A$1:$O$35</definedName>
    <definedName name="_xlnm.Print_Area" localSheetId="69">公営２９!$A$1:$P$47</definedName>
    <definedName name="_xlnm.Print_Area" localSheetId="70">公営３０!$A$1:$O$41</definedName>
    <definedName name="_xlnm.Print_Area" localSheetId="71">公営３１!$A$1:$P$42</definedName>
    <definedName name="_xlnm.Print_Area" localSheetId="72">公営３２!$A$1:$T$51</definedName>
    <definedName name="_xlnm.Print_Area" localSheetId="73">公営３３!$A$1:$O$36</definedName>
    <definedName name="_xlnm.Print_Area" localSheetId="74">公営３４!$A$1:$P$46</definedName>
    <definedName name="_xlnm.Print_Area" localSheetId="76">公営３６!$A$1:$Q$41</definedName>
    <definedName name="_xlnm.Print_Area" localSheetId="77">公営３７!$A$1:$O$40</definedName>
    <definedName name="_xlnm.Print_Area" localSheetId="78">公営３７別紙内訳!$A$1:$T$34</definedName>
    <definedName name="_xlnm.Print_Area" localSheetId="39">公営３その１!$A$1:$O$47</definedName>
    <definedName name="_xlnm.Print_Area" localSheetId="41">公営３その２!$A$1:$O$141</definedName>
    <definedName name="_xlnm.Print_Area" localSheetId="40">公営３内訳１!$A$1:$T$27</definedName>
    <definedName name="_xlnm.Print_Area" localSheetId="42">公営３内訳２!$A$1:$T$89</definedName>
    <definedName name="_xlnm.Print_Area" localSheetId="43">公営４!$A$1:$Q$54</definedName>
    <definedName name="_xlnm.Print_Area" localSheetId="44">公営５!$A$1:$O$46</definedName>
    <definedName name="_xlnm.Print_Area" localSheetId="45">公営６!$A$1:$R$54</definedName>
    <definedName name="_xlnm.Print_Area" localSheetId="46">公営７!$A$1:$P$50</definedName>
    <definedName name="_xlnm.Print_Area" localSheetId="47">公営８!$A$1:$O$35</definedName>
    <definedName name="_xlnm.Print_Area" localSheetId="48">公営９!$A$1:$P$46</definedName>
    <definedName name="_xlnm.Print_Area" localSheetId="24">政見１!$A$1:$I$39</definedName>
    <definedName name="_xlnm.Print_Area" localSheetId="36">政見１０!$A$1:$T$77</definedName>
    <definedName name="_xlnm.Print_Area" localSheetId="26">政見３!$A$1:$Q$76</definedName>
    <definedName name="_xlnm.Print_Area" localSheetId="27">'政見３（添付１）'!$A$1:$N$41</definedName>
    <definedName name="_xlnm.Print_Area" localSheetId="28">'政見３（添付２）'!$A$1:$J$35</definedName>
    <definedName name="_xlnm.Print_Area" localSheetId="29">政見４!$A$1:$Q$87</definedName>
    <definedName name="_xlnm.Print_Area" localSheetId="30">政見５!$A$1:$K$35</definedName>
    <definedName name="_xlnm.Print_Area" localSheetId="31">'政見６－１'!$A$1:$K$46</definedName>
    <definedName name="_xlnm.Print_Area" localSheetId="32">'政見６－２'!$A$1:$AR$96</definedName>
    <definedName name="_xlnm.Print_Area" localSheetId="33">政見７!$A$1:$O$51</definedName>
    <definedName name="_xlnm.Print_Area" localSheetId="34">政見８!$A$1:$P$43</definedName>
    <definedName name="_xlnm.Print_Area" localSheetId="35">政見９!$A$1:$P$99</definedName>
    <definedName name="_xlnm.Print_Area" localSheetId="3">届出１!$A$1:$N$78</definedName>
    <definedName name="_xlnm.Print_Area" localSheetId="12">届出１０!$A$1:$N$84</definedName>
    <definedName name="_xlnm.Print_Area" localSheetId="14">届出１２!$A$1:$N$37</definedName>
    <definedName name="_xlnm.Print_Area" localSheetId="15">届出１３!$A$1:$N$34</definedName>
    <definedName name="_xlnm.Print_Area" localSheetId="16">届出１４!$A$1:$Q$84</definedName>
    <definedName name="_xlnm.Print_Area" localSheetId="17">届出１５!$A$1:$I$47</definedName>
    <definedName name="_xlnm.Print_Area" localSheetId="18">届出１６!$A$1:$I$35</definedName>
    <definedName name="_xlnm.Print_Area" localSheetId="19">届出１７!$A$1:$J$35</definedName>
    <definedName name="_xlnm.Print_Area" localSheetId="20">届出１８!$A$1:$I$40</definedName>
    <definedName name="_xlnm.Print_Area" localSheetId="21">届出１９!$A$1:$N$37</definedName>
    <definedName name="_xlnm.Print_Area" localSheetId="4">届出２!$A$1:$I$28</definedName>
    <definedName name="_xlnm.Print_Area" localSheetId="5">届出３!$A$1:$I$38</definedName>
    <definedName name="_xlnm.Print_Area" localSheetId="7">届出５!$A$1:$N$48</definedName>
    <definedName name="_xlnm.Print_Area" localSheetId="8">届出６!$A$1:$N$39</definedName>
    <definedName name="_xlnm.Print_Area" localSheetId="9">届出７!$A$1:$N$1880</definedName>
    <definedName name="_xlnm.Print_Area" localSheetId="10">届出８!$A$1:$O$1520</definedName>
    <definedName name="_xlnm.Print_Area" localSheetId="11">届出９!$A$1:$N$82</definedName>
    <definedName name="_xlnm.Print_Area" localSheetId="1">入力シート!$A$1:$E$89</definedName>
    <definedName name="_xlnm.Print_Area" localSheetId="0">目次!$A$1:$R$43</definedName>
  </definedNames>
  <calcPr calcId="191029"/>
</workbook>
</file>

<file path=xl/calcChain.xml><?xml version="1.0" encoding="utf-8"?>
<calcChain xmlns="http://schemas.openxmlformats.org/spreadsheetml/2006/main">
  <c r="G13" i="50" l="1"/>
  <c r="W11" i="50"/>
  <c r="H39" i="60"/>
  <c r="Z33" i="60"/>
  <c r="G34" i="92" l="1"/>
  <c r="E34" i="92"/>
  <c r="E31" i="92"/>
  <c r="F20" i="92"/>
  <c r="D20" i="92"/>
  <c r="H30" i="3"/>
  <c r="H31" i="2"/>
  <c r="C33" i="1" l="1"/>
  <c r="P20" i="25" l="1"/>
  <c r="I20" i="25"/>
  <c r="R20" i="25" s="1"/>
  <c r="E45" i="2"/>
  <c r="E46" i="2" s="1"/>
  <c r="B23" i="32" l="1"/>
  <c r="H37" i="76"/>
  <c r="F37" i="76"/>
  <c r="H37" i="77"/>
  <c r="F37" i="77"/>
  <c r="E33" i="77"/>
  <c r="H37" i="78"/>
  <c r="F37" i="78"/>
  <c r="E33" i="78"/>
  <c r="E33" i="79"/>
  <c r="H37" i="79"/>
  <c r="F37" i="79"/>
  <c r="H7" i="91" l="1"/>
  <c r="D7" i="91"/>
  <c r="F67" i="89" l="1"/>
  <c r="F15" i="89"/>
  <c r="E19" i="88"/>
  <c r="L70" i="90"/>
  <c r="P70" i="90" s="1"/>
  <c r="N70" i="90"/>
  <c r="N56" i="90"/>
  <c r="L56" i="90"/>
  <c r="P56" i="90" s="1"/>
  <c r="O89" i="86"/>
  <c r="B1346" i="10"/>
  <c r="B782" i="10"/>
  <c r="B594" i="10"/>
  <c r="K1869" i="10"/>
  <c r="I1869" i="10"/>
  <c r="J1866" i="10"/>
  <c r="C1854" i="10"/>
  <c r="K1822" i="10"/>
  <c r="I1822" i="10"/>
  <c r="J1819" i="10"/>
  <c r="C1807" i="10"/>
  <c r="K1775" i="10"/>
  <c r="I1775" i="10"/>
  <c r="J1772" i="10"/>
  <c r="C1760" i="10"/>
  <c r="K1728" i="10"/>
  <c r="I1728" i="10"/>
  <c r="J1725" i="10"/>
  <c r="C1713" i="10"/>
  <c r="K1681" i="10"/>
  <c r="I1681" i="10"/>
  <c r="J1678" i="10"/>
  <c r="C1666" i="10"/>
  <c r="K1634" i="10"/>
  <c r="I1634" i="10"/>
  <c r="J1631" i="10"/>
  <c r="C1619" i="10"/>
  <c r="K1587" i="10"/>
  <c r="I1587" i="10"/>
  <c r="J1584" i="10"/>
  <c r="C1572" i="10"/>
  <c r="K1540" i="10"/>
  <c r="I1540" i="10"/>
  <c r="J1537" i="10"/>
  <c r="C1525" i="10"/>
  <c r="K1493" i="10"/>
  <c r="I1493" i="10"/>
  <c r="J1490" i="10"/>
  <c r="C1478" i="10"/>
  <c r="K1446" i="10"/>
  <c r="I1446" i="10"/>
  <c r="J1443" i="10"/>
  <c r="C1431" i="10"/>
  <c r="K1399" i="10"/>
  <c r="I1399" i="10"/>
  <c r="J1396" i="10"/>
  <c r="C1384" i="10"/>
  <c r="K1352" i="10"/>
  <c r="I1352" i="10"/>
  <c r="J1349" i="10"/>
  <c r="C1337" i="10"/>
  <c r="K1305" i="10"/>
  <c r="I1305" i="10"/>
  <c r="J1302" i="10"/>
  <c r="C1290" i="10"/>
  <c r="K1258" i="10"/>
  <c r="I1258" i="10"/>
  <c r="J1255" i="10"/>
  <c r="C1243" i="10"/>
  <c r="K1211" i="10"/>
  <c r="I1211" i="10"/>
  <c r="J1208" i="10"/>
  <c r="C1196" i="10"/>
  <c r="K1164" i="10"/>
  <c r="I1164" i="10"/>
  <c r="J1161" i="10"/>
  <c r="C1149" i="10"/>
  <c r="K1117" i="10"/>
  <c r="I1117" i="10"/>
  <c r="J1114" i="10"/>
  <c r="C1102" i="10"/>
  <c r="K1070" i="10"/>
  <c r="I1070" i="10"/>
  <c r="J1067" i="10"/>
  <c r="C1055" i="10"/>
  <c r="K1023" i="10"/>
  <c r="I1023" i="10"/>
  <c r="J1020" i="10"/>
  <c r="C1008" i="10"/>
  <c r="K976" i="10"/>
  <c r="I976" i="10"/>
  <c r="J973" i="10"/>
  <c r="C961" i="10"/>
  <c r="K929" i="10"/>
  <c r="I929" i="10"/>
  <c r="J926" i="10"/>
  <c r="C914" i="10"/>
  <c r="K882" i="10"/>
  <c r="I882" i="10"/>
  <c r="J879" i="10"/>
  <c r="C867" i="10"/>
  <c r="K835" i="10"/>
  <c r="I835" i="10"/>
  <c r="J832" i="10"/>
  <c r="C820" i="10"/>
  <c r="K788" i="10"/>
  <c r="I788" i="10"/>
  <c r="J785" i="10"/>
  <c r="C773" i="10"/>
  <c r="K741" i="10"/>
  <c r="I741" i="10"/>
  <c r="J738" i="10"/>
  <c r="C726" i="10"/>
  <c r="K694" i="10"/>
  <c r="I694" i="10"/>
  <c r="J691" i="10"/>
  <c r="C679" i="10"/>
  <c r="K647" i="10"/>
  <c r="I647" i="10"/>
  <c r="J644" i="10"/>
  <c r="C632" i="10"/>
  <c r="K600" i="10"/>
  <c r="I600" i="10"/>
  <c r="J597" i="10"/>
  <c r="C585" i="10"/>
  <c r="K553" i="10"/>
  <c r="I553" i="10"/>
  <c r="J550" i="10"/>
  <c r="C538" i="10"/>
  <c r="K506" i="10"/>
  <c r="I506" i="10"/>
  <c r="J503" i="10"/>
  <c r="C491" i="10"/>
  <c r="K459" i="10"/>
  <c r="I459" i="10"/>
  <c r="J456" i="10"/>
  <c r="C444" i="10"/>
  <c r="K412" i="10"/>
  <c r="I412" i="10"/>
  <c r="J409" i="10"/>
  <c r="C397" i="10"/>
  <c r="K365" i="10"/>
  <c r="I365" i="10"/>
  <c r="J362" i="10"/>
  <c r="C350" i="10"/>
  <c r="K318" i="10"/>
  <c r="I318" i="10"/>
  <c r="J315" i="10"/>
  <c r="C303" i="10"/>
  <c r="K271" i="10"/>
  <c r="I271" i="10"/>
  <c r="J268" i="10"/>
  <c r="C256" i="10"/>
  <c r="K224" i="10"/>
  <c r="I224" i="10"/>
  <c r="J221" i="10"/>
  <c r="C209" i="10"/>
  <c r="K177" i="10"/>
  <c r="I177" i="10"/>
  <c r="J174" i="10"/>
  <c r="C162" i="10"/>
  <c r="K130" i="10"/>
  <c r="I130" i="10"/>
  <c r="J127" i="10"/>
  <c r="C115" i="10"/>
  <c r="K83" i="10"/>
  <c r="I83" i="10"/>
  <c r="J80" i="10"/>
  <c r="C68" i="10"/>
  <c r="K36" i="10"/>
  <c r="I36" i="10"/>
  <c r="J33" i="10"/>
  <c r="C21" i="10"/>
  <c r="B1384" i="11"/>
  <c r="B928" i="11"/>
  <c r="B776" i="11"/>
  <c r="B168" i="11"/>
  <c r="F42" i="43"/>
  <c r="B1498" i="11" s="1"/>
  <c r="F41" i="43"/>
  <c r="B1460" i="11" s="1"/>
  <c r="F40" i="43"/>
  <c r="B1422" i="11" s="1"/>
  <c r="F39" i="43"/>
  <c r="F38" i="43"/>
  <c r="B1346" i="11" s="1"/>
  <c r="F37" i="43"/>
  <c r="B1308" i="11" s="1"/>
  <c r="F36" i="43"/>
  <c r="B1270" i="11" s="1"/>
  <c r="F35" i="43"/>
  <c r="B1232" i="11" s="1"/>
  <c r="F34" i="43"/>
  <c r="B1194" i="11" s="1"/>
  <c r="F33" i="43"/>
  <c r="B1156" i="11" s="1"/>
  <c r="F32" i="43"/>
  <c r="B1118" i="11" s="1"/>
  <c r="F31" i="43"/>
  <c r="B1080" i="11" s="1"/>
  <c r="F30" i="43"/>
  <c r="B1042" i="11" s="1"/>
  <c r="F29" i="43"/>
  <c r="B1004" i="11" s="1"/>
  <c r="F28" i="43"/>
  <c r="B966" i="11" s="1"/>
  <c r="F27" i="43"/>
  <c r="F26" i="43"/>
  <c r="B890" i="11" s="1"/>
  <c r="F25" i="43"/>
  <c r="B852" i="11" s="1"/>
  <c r="F24" i="43"/>
  <c r="B814" i="11" s="1"/>
  <c r="F23" i="43"/>
  <c r="F22" i="43"/>
  <c r="B738" i="11" s="1"/>
  <c r="F21" i="43"/>
  <c r="B700" i="11" s="1"/>
  <c r="F20" i="43"/>
  <c r="B662" i="11" s="1"/>
  <c r="F19" i="43"/>
  <c r="B624" i="11" s="1"/>
  <c r="F18" i="43"/>
  <c r="B586" i="11" s="1"/>
  <c r="F17" i="43"/>
  <c r="B548" i="11" s="1"/>
  <c r="F16" i="43"/>
  <c r="B510" i="11" s="1"/>
  <c r="F15" i="43"/>
  <c r="B472" i="11" s="1"/>
  <c r="F14" i="43"/>
  <c r="B434" i="11" s="1"/>
  <c r="F13" i="43"/>
  <c r="B396" i="11" s="1"/>
  <c r="F12" i="43"/>
  <c r="B358" i="11" s="1"/>
  <c r="F11" i="43"/>
  <c r="B320" i="11" s="1"/>
  <c r="F10" i="43"/>
  <c r="B282" i="11" s="1"/>
  <c r="F9" i="43"/>
  <c r="B244" i="11" s="1"/>
  <c r="F8" i="43"/>
  <c r="B206" i="11" s="1"/>
  <c r="F7" i="43"/>
  <c r="F6" i="43"/>
  <c r="B130" i="11" s="1"/>
  <c r="F5" i="43"/>
  <c r="B92" i="11" s="1"/>
  <c r="F4" i="43"/>
  <c r="B54" i="11" s="1"/>
  <c r="F3" i="43"/>
  <c r="B16" i="11" s="1"/>
  <c r="D42" i="43"/>
  <c r="B1863" i="10" s="1"/>
  <c r="D41" i="43"/>
  <c r="B1816" i="10" s="1"/>
  <c r="D40" i="43"/>
  <c r="B1769" i="10" s="1"/>
  <c r="D39" i="43"/>
  <c r="B1722" i="10" s="1"/>
  <c r="D38" i="43"/>
  <c r="B1675" i="10" s="1"/>
  <c r="D37" i="43"/>
  <c r="B1628" i="10" s="1"/>
  <c r="D36" i="43"/>
  <c r="B1581" i="10" s="1"/>
  <c r="D35" i="43"/>
  <c r="B1534" i="10" s="1"/>
  <c r="D34" i="43"/>
  <c r="B1487" i="10" s="1"/>
  <c r="D33" i="43"/>
  <c r="B1440" i="10" s="1"/>
  <c r="D32" i="43"/>
  <c r="B1393" i="10" s="1"/>
  <c r="D31" i="43"/>
  <c r="D30" i="43"/>
  <c r="B1299" i="10" s="1"/>
  <c r="D29" i="43"/>
  <c r="B1252" i="10" s="1"/>
  <c r="D28" i="43"/>
  <c r="B1205" i="10" s="1"/>
  <c r="D27" i="43"/>
  <c r="B1158" i="10" s="1"/>
  <c r="D26" i="43"/>
  <c r="B1111" i="10" s="1"/>
  <c r="D25" i="43"/>
  <c r="B1064" i="10" s="1"/>
  <c r="D24" i="43"/>
  <c r="B1017" i="10" s="1"/>
  <c r="D23" i="43"/>
  <c r="B970" i="10" s="1"/>
  <c r="D22" i="43"/>
  <c r="B923" i="10" s="1"/>
  <c r="D21" i="43"/>
  <c r="B876" i="10" s="1"/>
  <c r="D20" i="43"/>
  <c r="B829" i="10" s="1"/>
  <c r="D19" i="43"/>
  <c r="D18" i="43"/>
  <c r="B735" i="10" s="1"/>
  <c r="D17" i="43"/>
  <c r="B688" i="10" s="1"/>
  <c r="D16" i="43"/>
  <c r="B641" i="10" s="1"/>
  <c r="D15" i="43"/>
  <c r="D14" i="43"/>
  <c r="B547" i="10" s="1"/>
  <c r="D13" i="43"/>
  <c r="B500" i="10" s="1"/>
  <c r="D12" i="43"/>
  <c r="B453" i="10" s="1"/>
  <c r="D11" i="43"/>
  <c r="B406" i="10" s="1"/>
  <c r="D10" i="43"/>
  <c r="B359" i="10" s="1"/>
  <c r="D9" i="43"/>
  <c r="B312" i="10" s="1"/>
  <c r="D8" i="43"/>
  <c r="B265" i="10" s="1"/>
  <c r="D7" i="43"/>
  <c r="B218" i="10" s="1"/>
  <c r="D6" i="43"/>
  <c r="B171" i="10" s="1"/>
  <c r="D5" i="43"/>
  <c r="B124" i="10" s="1"/>
  <c r="D4" i="43"/>
  <c r="B77" i="10" s="1"/>
  <c r="D3" i="43"/>
  <c r="B30" i="10" s="1"/>
  <c r="P3" i="43"/>
  <c r="Q3" i="43"/>
  <c r="R3" i="43" s="1"/>
  <c r="E75" i="2"/>
  <c r="E29" i="16" s="1"/>
  <c r="E65" i="2"/>
  <c r="E30" i="15" s="1"/>
  <c r="E57" i="2"/>
  <c r="E34" i="14" s="1"/>
  <c r="E52" i="2"/>
  <c r="E75" i="13" s="1"/>
  <c r="E34" i="2"/>
  <c r="B16" i="8" s="1"/>
  <c r="E33" i="2"/>
  <c r="B30" i="7" s="1"/>
  <c r="C3" i="2"/>
  <c r="E33" i="13" l="1"/>
  <c r="R70" i="90"/>
  <c r="R56" i="90"/>
  <c r="E20" i="90" l="1"/>
  <c r="N77" i="41"/>
  <c r="M36" i="41"/>
  <c r="E31" i="2"/>
  <c r="I13" i="35" s="1"/>
  <c r="A9" i="13"/>
  <c r="G57" i="13"/>
  <c r="G56" i="12"/>
  <c r="L39" i="60"/>
  <c r="M13" i="50"/>
  <c r="J21" i="81"/>
  <c r="G21" i="81"/>
  <c r="G18" i="81"/>
  <c r="B11" i="81"/>
  <c r="E11" i="2"/>
  <c r="I10" i="40" s="1"/>
  <c r="E33" i="76"/>
  <c r="J25" i="75"/>
  <c r="F25" i="75"/>
  <c r="B23" i="75"/>
  <c r="M15" i="74"/>
  <c r="K15" i="74"/>
  <c r="B13" i="74"/>
  <c r="G25" i="73"/>
  <c r="E25" i="73"/>
  <c r="B22" i="73"/>
  <c r="L11" i="72"/>
  <c r="J11" i="72"/>
  <c r="B9" i="72"/>
  <c r="L12" i="71"/>
  <c r="J12" i="71"/>
  <c r="B10" i="71"/>
  <c r="J25" i="70"/>
  <c r="F25" i="70"/>
  <c r="B23" i="70"/>
  <c r="M15" i="69"/>
  <c r="K15" i="69"/>
  <c r="B13" i="69"/>
  <c r="G25" i="68"/>
  <c r="E25" i="68"/>
  <c r="B22" i="68"/>
  <c r="L11" i="67"/>
  <c r="J11" i="67"/>
  <c r="B9" i="67"/>
  <c r="L12" i="66"/>
  <c r="J12" i="66"/>
  <c r="B10" i="66"/>
  <c r="J24" i="65"/>
  <c r="F24" i="65"/>
  <c r="B22" i="65"/>
  <c r="M15" i="64"/>
  <c r="K15" i="64"/>
  <c r="B13" i="64"/>
  <c r="G25" i="63"/>
  <c r="E25" i="63"/>
  <c r="B22" i="63"/>
  <c r="L11" i="62"/>
  <c r="J11" i="62"/>
  <c r="B9" i="62"/>
  <c r="L12" i="61"/>
  <c r="J12" i="61"/>
  <c r="B10" i="61"/>
  <c r="J24" i="60"/>
  <c r="F24" i="60"/>
  <c r="B22" i="60"/>
  <c r="M14" i="59"/>
  <c r="K14" i="59"/>
  <c r="B12" i="59"/>
  <c r="G26" i="58"/>
  <c r="E26" i="58"/>
  <c r="B23" i="58"/>
  <c r="L12" i="56"/>
  <c r="J12" i="56"/>
  <c r="L11" i="57"/>
  <c r="J11" i="57"/>
  <c r="B9" i="57"/>
  <c r="B10" i="56"/>
  <c r="P40" i="75"/>
  <c r="N40" i="75"/>
  <c r="R40" i="75" s="1"/>
  <c r="E18" i="75" s="1"/>
  <c r="L40" i="75"/>
  <c r="F40" i="75"/>
  <c r="P40" i="70"/>
  <c r="N40" i="70"/>
  <c r="R40" i="70" s="1"/>
  <c r="E18" i="70" s="1"/>
  <c r="L40" i="70"/>
  <c r="F40" i="70"/>
  <c r="P39" i="65"/>
  <c r="N39" i="65"/>
  <c r="R39" i="65" s="1"/>
  <c r="E17" i="65" s="1"/>
  <c r="L39" i="65"/>
  <c r="F39" i="65"/>
  <c r="P39" i="60"/>
  <c r="F39" i="60"/>
  <c r="B23" i="47"/>
  <c r="B22" i="27"/>
  <c r="P21" i="25"/>
  <c r="I21" i="25"/>
  <c r="R21" i="25" s="1"/>
  <c r="A6" i="1"/>
  <c r="D47" i="1"/>
  <c r="Q5" i="43"/>
  <c r="Q6" i="43"/>
  <c r="R6" i="43" s="1"/>
  <c r="Q7" i="43"/>
  <c r="R7" i="43" s="1"/>
  <c r="Q8" i="43"/>
  <c r="R8" i="43" s="1"/>
  <c r="Q9" i="43"/>
  <c r="R9" i="43" s="1"/>
  <c r="Q10" i="43"/>
  <c r="R10" i="43" s="1"/>
  <c r="Q11" i="43"/>
  <c r="R11" i="43" s="1"/>
  <c r="I393" i="10" s="1"/>
  <c r="Q12" i="43"/>
  <c r="R12" i="43" s="1"/>
  <c r="Q13" i="43"/>
  <c r="Q14" i="43"/>
  <c r="R14" i="43" s="1"/>
  <c r="Q15" i="43"/>
  <c r="R15" i="43" s="1"/>
  <c r="Q16" i="43"/>
  <c r="R16" i="43" s="1"/>
  <c r="Q17" i="43"/>
  <c r="R17" i="43" s="1"/>
  <c r="Q18" i="43"/>
  <c r="R18" i="43" s="1"/>
  <c r="I722" i="10" s="1"/>
  <c r="Q19" i="43"/>
  <c r="R19" i="43" s="1"/>
  <c r="I769" i="10" s="1"/>
  <c r="Q20" i="43"/>
  <c r="R20" i="43" s="1"/>
  <c r="Q21" i="43"/>
  <c r="Q22" i="43"/>
  <c r="R22" i="43" s="1"/>
  <c r="Q23" i="43"/>
  <c r="R23" i="43" s="1"/>
  <c r="Q24" i="43"/>
  <c r="R24" i="43" s="1"/>
  <c r="Q25" i="43"/>
  <c r="Q26" i="43"/>
  <c r="Q27" i="43"/>
  <c r="R27" i="43" s="1"/>
  <c r="I1145" i="10" s="1"/>
  <c r="Q28" i="43"/>
  <c r="Q29" i="43"/>
  <c r="R29" i="43" s="1"/>
  <c r="Q30" i="43"/>
  <c r="R30" i="43" s="1"/>
  <c r="Q31" i="43"/>
  <c r="R31" i="43" s="1"/>
  <c r="Q32" i="43"/>
  <c r="Q33" i="43"/>
  <c r="R33" i="43" s="1"/>
  <c r="Q34" i="43"/>
  <c r="R34" i="43" s="1"/>
  <c r="I1474" i="10" s="1"/>
  <c r="Q35" i="43"/>
  <c r="R35" i="43" s="1"/>
  <c r="I1521" i="10" s="1"/>
  <c r="Q36" i="43"/>
  <c r="Q37" i="43"/>
  <c r="R37" i="43" s="1"/>
  <c r="Q38" i="43"/>
  <c r="R38" i="43" s="1"/>
  <c r="I1662" i="10" s="1"/>
  <c r="Q39" i="43"/>
  <c r="R39" i="43" s="1"/>
  <c r="I1709" i="10" s="1"/>
  <c r="Q40" i="43"/>
  <c r="Q41" i="43"/>
  <c r="R41" i="43" s="1"/>
  <c r="Q42" i="43"/>
  <c r="R42" i="43" s="1"/>
  <c r="I17" i="10"/>
  <c r="Q4" i="43"/>
  <c r="E14" i="2"/>
  <c r="E17" i="2"/>
  <c r="C19" i="2"/>
  <c r="C20" i="2"/>
  <c r="C18" i="2"/>
  <c r="C23" i="2"/>
  <c r="C24" i="2" s="1"/>
  <c r="C25" i="2" s="1"/>
  <c r="M12" i="54" s="1"/>
  <c r="AF20" i="54"/>
  <c r="AH12" i="54"/>
  <c r="AI12" i="54"/>
  <c r="H27" i="53"/>
  <c r="G27" i="53"/>
  <c r="G23" i="53"/>
  <c r="G19" i="53"/>
  <c r="H27" i="52"/>
  <c r="G27" i="52"/>
  <c r="D7" i="52"/>
  <c r="O13" i="50"/>
  <c r="E33" i="51"/>
  <c r="F37" i="51"/>
  <c r="H37" i="51"/>
  <c r="E13" i="50"/>
  <c r="A13" i="35"/>
  <c r="K13" i="35" s="1"/>
  <c r="Q13" i="35" s="1"/>
  <c r="B25" i="49"/>
  <c r="E27" i="49"/>
  <c r="G27" i="49"/>
  <c r="B12" i="48"/>
  <c r="K14" i="48"/>
  <c r="M14" i="48"/>
  <c r="E26" i="47"/>
  <c r="G26" i="47"/>
  <c r="B9" i="46"/>
  <c r="J11" i="46"/>
  <c r="L11" i="46"/>
  <c r="B10" i="45"/>
  <c r="J12" i="45"/>
  <c r="L12" i="45"/>
  <c r="N78" i="41"/>
  <c r="N76" i="41"/>
  <c r="N75" i="41"/>
  <c r="N74" i="41"/>
  <c r="N72" i="41"/>
  <c r="N71" i="41"/>
  <c r="N70" i="41"/>
  <c r="N69" i="41"/>
  <c r="N68" i="41"/>
  <c r="M46" i="41"/>
  <c r="M45" i="41"/>
  <c r="M44" i="41"/>
  <c r="M43" i="41"/>
  <c r="M42" i="41"/>
  <c r="M41" i="41"/>
  <c r="M40" i="41"/>
  <c r="M39" i="41"/>
  <c r="I19" i="41"/>
  <c r="P19" i="41"/>
  <c r="I18" i="41"/>
  <c r="P18" i="41"/>
  <c r="I17" i="41"/>
  <c r="P17" i="41"/>
  <c r="I16" i="41"/>
  <c r="P16" i="41"/>
  <c r="I15" i="41"/>
  <c r="P15" i="41"/>
  <c r="I14" i="41"/>
  <c r="P14" i="41"/>
  <c r="I13" i="41"/>
  <c r="P13" i="41"/>
  <c r="I12" i="41"/>
  <c r="P12" i="41"/>
  <c r="I16" i="25"/>
  <c r="P16" i="25"/>
  <c r="I15" i="25"/>
  <c r="P15" i="25"/>
  <c r="I14" i="25"/>
  <c r="P14" i="25"/>
  <c r="I13" i="25"/>
  <c r="P13" i="25"/>
  <c r="I12" i="25"/>
  <c r="P12" i="25"/>
  <c r="I11" i="25"/>
  <c r="P11" i="25"/>
  <c r="I10" i="25"/>
  <c r="P10" i="25"/>
  <c r="H97" i="11"/>
  <c r="J102" i="11"/>
  <c r="H102" i="11"/>
  <c r="F108" i="11"/>
  <c r="D108" i="11"/>
  <c r="H135" i="11"/>
  <c r="J140" i="11"/>
  <c r="H140" i="11"/>
  <c r="F146" i="11"/>
  <c r="D146" i="11"/>
  <c r="H173" i="11"/>
  <c r="J178" i="11"/>
  <c r="H178" i="11"/>
  <c r="F184" i="11"/>
  <c r="D184" i="11"/>
  <c r="H211" i="11"/>
  <c r="J216" i="11"/>
  <c r="H216" i="11"/>
  <c r="F222" i="11"/>
  <c r="D222" i="11"/>
  <c r="H249" i="11"/>
  <c r="J254" i="11"/>
  <c r="H254" i="11"/>
  <c r="F260" i="11"/>
  <c r="D260" i="11"/>
  <c r="H287" i="11"/>
  <c r="J292" i="11"/>
  <c r="H292" i="11"/>
  <c r="F298" i="11"/>
  <c r="D298" i="11"/>
  <c r="H325" i="11"/>
  <c r="J330" i="11"/>
  <c r="H330" i="11"/>
  <c r="F336" i="11"/>
  <c r="D336" i="11"/>
  <c r="H363" i="11"/>
  <c r="J368" i="11"/>
  <c r="H368" i="11"/>
  <c r="F374" i="11"/>
  <c r="D374" i="11"/>
  <c r="H401" i="11"/>
  <c r="J406" i="11"/>
  <c r="H406" i="11"/>
  <c r="F412" i="11"/>
  <c r="D412" i="11"/>
  <c r="H439" i="11"/>
  <c r="J444" i="11"/>
  <c r="H444" i="11"/>
  <c r="F450" i="11"/>
  <c r="D450" i="11"/>
  <c r="H477" i="11"/>
  <c r="J482" i="11"/>
  <c r="H482" i="11"/>
  <c r="F488" i="11"/>
  <c r="D488" i="11"/>
  <c r="H515" i="11"/>
  <c r="J520" i="11"/>
  <c r="H520" i="11"/>
  <c r="F526" i="11"/>
  <c r="D526" i="11"/>
  <c r="H553" i="11"/>
  <c r="J558" i="11"/>
  <c r="H558" i="11"/>
  <c r="F564" i="11"/>
  <c r="D564" i="11"/>
  <c r="H591" i="11"/>
  <c r="J596" i="11"/>
  <c r="H596" i="11"/>
  <c r="F602" i="11"/>
  <c r="D602" i="11"/>
  <c r="H629" i="11"/>
  <c r="J634" i="11"/>
  <c r="H634" i="11"/>
  <c r="F640" i="11"/>
  <c r="D640" i="11"/>
  <c r="H667" i="11"/>
  <c r="J672" i="11"/>
  <c r="H672" i="11"/>
  <c r="F678" i="11"/>
  <c r="D678" i="11"/>
  <c r="H705" i="11"/>
  <c r="J710" i="11"/>
  <c r="H710" i="11"/>
  <c r="F716" i="11"/>
  <c r="D716" i="11"/>
  <c r="J748" i="11"/>
  <c r="H748" i="11"/>
  <c r="H743" i="11"/>
  <c r="F754" i="11"/>
  <c r="D754" i="11"/>
  <c r="H781" i="11"/>
  <c r="H786" i="11"/>
  <c r="J786" i="11"/>
  <c r="H819" i="11"/>
  <c r="F792" i="11"/>
  <c r="D792" i="11"/>
  <c r="J824" i="11"/>
  <c r="H824" i="11"/>
  <c r="F830" i="11"/>
  <c r="D830" i="11"/>
  <c r="J862" i="11"/>
  <c r="H862" i="11"/>
  <c r="H857" i="11"/>
  <c r="F868" i="11"/>
  <c r="D868" i="11"/>
  <c r="J900" i="11"/>
  <c r="H900" i="11"/>
  <c r="H895" i="11"/>
  <c r="F906" i="11"/>
  <c r="D906" i="11"/>
  <c r="H933" i="11"/>
  <c r="J938" i="11"/>
  <c r="H938" i="11"/>
  <c r="F944" i="11"/>
  <c r="D944" i="11"/>
  <c r="H971" i="11"/>
  <c r="J976" i="11"/>
  <c r="H976" i="11"/>
  <c r="F982" i="11"/>
  <c r="D982" i="11"/>
  <c r="J1014" i="11"/>
  <c r="H1014" i="11"/>
  <c r="H1009" i="11"/>
  <c r="F1020" i="11"/>
  <c r="D1020" i="11"/>
  <c r="H1047" i="11"/>
  <c r="J1052" i="11"/>
  <c r="H1052" i="11"/>
  <c r="F1058" i="11"/>
  <c r="D1058" i="11"/>
  <c r="H1085" i="11"/>
  <c r="J1090" i="11"/>
  <c r="H1090" i="11"/>
  <c r="F1096" i="11"/>
  <c r="D1096" i="11"/>
  <c r="H1123" i="11"/>
  <c r="J1128" i="11"/>
  <c r="H1128" i="11"/>
  <c r="F1134" i="11"/>
  <c r="D1134" i="11"/>
  <c r="H1161" i="11"/>
  <c r="J1166" i="11"/>
  <c r="H1166" i="11"/>
  <c r="F1172" i="11"/>
  <c r="D1172" i="11"/>
  <c r="H1199" i="11"/>
  <c r="J1204" i="11"/>
  <c r="H1204" i="11"/>
  <c r="F1210" i="11"/>
  <c r="D1210" i="11"/>
  <c r="J1242" i="11"/>
  <c r="H1242" i="11"/>
  <c r="H1237" i="11"/>
  <c r="F1248" i="11"/>
  <c r="D1248" i="11"/>
  <c r="H1275" i="11"/>
  <c r="J1280" i="11"/>
  <c r="H1280" i="11"/>
  <c r="F1286" i="11"/>
  <c r="D1286" i="11"/>
  <c r="H1313" i="11"/>
  <c r="J1318" i="11"/>
  <c r="H1318" i="11"/>
  <c r="F1324" i="11"/>
  <c r="D1324" i="11"/>
  <c r="J1356" i="11"/>
  <c r="H1351" i="11"/>
  <c r="H1356" i="11"/>
  <c r="F1362" i="11"/>
  <c r="D1362" i="11"/>
  <c r="H1427" i="11"/>
  <c r="J1432" i="11"/>
  <c r="H1432" i="11"/>
  <c r="H1389" i="11"/>
  <c r="J1394" i="11"/>
  <c r="H1394" i="11"/>
  <c r="F1400" i="11"/>
  <c r="D1400" i="11"/>
  <c r="F1438" i="11"/>
  <c r="D1438" i="11"/>
  <c r="J1470" i="11"/>
  <c r="H1470" i="11"/>
  <c r="H1465" i="11"/>
  <c r="F1476" i="11"/>
  <c r="D1476" i="11"/>
  <c r="F1514" i="11"/>
  <c r="D1514" i="11"/>
  <c r="F70" i="11"/>
  <c r="D70" i="11"/>
  <c r="J64" i="11"/>
  <c r="H64" i="11"/>
  <c r="H59" i="11"/>
  <c r="B932" i="10"/>
  <c r="F917" i="10"/>
  <c r="B885" i="10"/>
  <c r="F870" i="10"/>
  <c r="B838" i="10"/>
  <c r="F823" i="10"/>
  <c r="B791" i="10"/>
  <c r="F776" i="10"/>
  <c r="B1778" i="10"/>
  <c r="F1763" i="10"/>
  <c r="K1754" i="10"/>
  <c r="I1754" i="10"/>
  <c r="K1752" i="10"/>
  <c r="I1752" i="10"/>
  <c r="I1750" i="10"/>
  <c r="B1731" i="10"/>
  <c r="F1716" i="10"/>
  <c r="K1707" i="10"/>
  <c r="I1707" i="10"/>
  <c r="K1705" i="10"/>
  <c r="I1705" i="10"/>
  <c r="I1703" i="10"/>
  <c r="B1684" i="10"/>
  <c r="F1669" i="10"/>
  <c r="K1660" i="10"/>
  <c r="I1660" i="10"/>
  <c r="K1658" i="10"/>
  <c r="I1658" i="10"/>
  <c r="I1656" i="10"/>
  <c r="B1637" i="10"/>
  <c r="F1622" i="10"/>
  <c r="K1613" i="10"/>
  <c r="I1613" i="10"/>
  <c r="K1611" i="10"/>
  <c r="I1611" i="10"/>
  <c r="I1609" i="10"/>
  <c r="B1590" i="10"/>
  <c r="F1575" i="10"/>
  <c r="K1566" i="10"/>
  <c r="I1566" i="10"/>
  <c r="K1564" i="10"/>
  <c r="I1564" i="10"/>
  <c r="I1562" i="10"/>
  <c r="B1543" i="10"/>
  <c r="F1528" i="10"/>
  <c r="K1519" i="10"/>
  <c r="I1519" i="10"/>
  <c r="K1517" i="10"/>
  <c r="I1517" i="10"/>
  <c r="I1515" i="10"/>
  <c r="B1496" i="10"/>
  <c r="F1481" i="10"/>
  <c r="K1472" i="10"/>
  <c r="I1472" i="10"/>
  <c r="K1470" i="10"/>
  <c r="I1470" i="10"/>
  <c r="I1468" i="10"/>
  <c r="B1449" i="10"/>
  <c r="F1434" i="10"/>
  <c r="K1425" i="10"/>
  <c r="I1425" i="10"/>
  <c r="K1423" i="10"/>
  <c r="I1423" i="10"/>
  <c r="I1421" i="10"/>
  <c r="B1402" i="10"/>
  <c r="F1387" i="10"/>
  <c r="K1378" i="10"/>
  <c r="I1378" i="10"/>
  <c r="K1376" i="10"/>
  <c r="I1376" i="10"/>
  <c r="I1374" i="10"/>
  <c r="B1355" i="10"/>
  <c r="F1340" i="10"/>
  <c r="K1331" i="10"/>
  <c r="I1331" i="10"/>
  <c r="K1329" i="10"/>
  <c r="I1329" i="10"/>
  <c r="I1327" i="10"/>
  <c r="B1308" i="10"/>
  <c r="F1293" i="10"/>
  <c r="K1284" i="10"/>
  <c r="I1284" i="10"/>
  <c r="K1282" i="10"/>
  <c r="I1282" i="10"/>
  <c r="I1280" i="10"/>
  <c r="B1261" i="10"/>
  <c r="F1246" i="10"/>
  <c r="K1237" i="10"/>
  <c r="I1237" i="10"/>
  <c r="K1235" i="10"/>
  <c r="I1235" i="10"/>
  <c r="I1233" i="10"/>
  <c r="B1214" i="10"/>
  <c r="F1199" i="10"/>
  <c r="I1190" i="10"/>
  <c r="K1190" i="10"/>
  <c r="K1188" i="10"/>
  <c r="I1188" i="10"/>
  <c r="I1186" i="10"/>
  <c r="B1167" i="10"/>
  <c r="F1152" i="10"/>
  <c r="K1143" i="10"/>
  <c r="I1143" i="10"/>
  <c r="K1141" i="10"/>
  <c r="I1141" i="10"/>
  <c r="I1139" i="10"/>
  <c r="B1120" i="10"/>
  <c r="F1105" i="10"/>
  <c r="K1096" i="10"/>
  <c r="I1096" i="10"/>
  <c r="K1094" i="10"/>
  <c r="I1094" i="10"/>
  <c r="I1092" i="10"/>
  <c r="B1073" i="10"/>
  <c r="F1058" i="10"/>
  <c r="K1049" i="10"/>
  <c r="I1049" i="10"/>
  <c r="K1047" i="10"/>
  <c r="I1047" i="10"/>
  <c r="I1045" i="10"/>
  <c r="B1026" i="10"/>
  <c r="F1011" i="10"/>
  <c r="K1002" i="10"/>
  <c r="I1002" i="10"/>
  <c r="K1000" i="10"/>
  <c r="I1000" i="10"/>
  <c r="I998" i="10"/>
  <c r="B979" i="10"/>
  <c r="F964" i="10"/>
  <c r="K955" i="10"/>
  <c r="K953" i="10"/>
  <c r="I955" i="10"/>
  <c r="I953" i="10"/>
  <c r="I951" i="10"/>
  <c r="G11" i="44"/>
  <c r="F11" i="44"/>
  <c r="J1508" i="11"/>
  <c r="H1508" i="11"/>
  <c r="H1503" i="11"/>
  <c r="K908" i="10"/>
  <c r="I908" i="10"/>
  <c r="K906" i="10"/>
  <c r="I906" i="10"/>
  <c r="I904" i="10"/>
  <c r="K861" i="10"/>
  <c r="I861" i="10"/>
  <c r="K859" i="10"/>
  <c r="I859" i="10"/>
  <c r="I857" i="10"/>
  <c r="K814" i="10"/>
  <c r="I814" i="10"/>
  <c r="K812" i="10"/>
  <c r="I812" i="10"/>
  <c r="I810" i="10"/>
  <c r="K767" i="10"/>
  <c r="I767" i="10"/>
  <c r="K765" i="10"/>
  <c r="I765" i="10"/>
  <c r="I763" i="10"/>
  <c r="B744" i="10"/>
  <c r="F729" i="10"/>
  <c r="K720" i="10"/>
  <c r="I720" i="10"/>
  <c r="K718" i="10"/>
  <c r="I718" i="10"/>
  <c r="I716" i="10"/>
  <c r="B697" i="10"/>
  <c r="F682" i="10"/>
  <c r="K673" i="10"/>
  <c r="I673" i="10"/>
  <c r="K671" i="10"/>
  <c r="I671" i="10"/>
  <c r="I669" i="10"/>
  <c r="B650" i="10"/>
  <c r="F635" i="10"/>
  <c r="K626" i="10"/>
  <c r="I626" i="10"/>
  <c r="K624" i="10"/>
  <c r="I624" i="10"/>
  <c r="I622" i="10"/>
  <c r="B603" i="10"/>
  <c r="F588" i="10"/>
  <c r="K579" i="10"/>
  <c r="I579" i="10"/>
  <c r="K577" i="10"/>
  <c r="I577" i="10"/>
  <c r="I575" i="10"/>
  <c r="B556" i="10"/>
  <c r="F541" i="10"/>
  <c r="K532" i="10"/>
  <c r="I532" i="10"/>
  <c r="K530" i="10"/>
  <c r="I530" i="10"/>
  <c r="I528" i="10"/>
  <c r="B509" i="10"/>
  <c r="F494" i="10"/>
  <c r="K485" i="10"/>
  <c r="I485" i="10"/>
  <c r="K483" i="10"/>
  <c r="I483" i="10"/>
  <c r="I481" i="10"/>
  <c r="B462" i="10"/>
  <c r="F447" i="10"/>
  <c r="I438" i="10"/>
  <c r="K438" i="10"/>
  <c r="K436" i="10"/>
  <c r="I436" i="10"/>
  <c r="I434" i="10"/>
  <c r="B415" i="10"/>
  <c r="F400" i="10"/>
  <c r="I391" i="10"/>
  <c r="K391" i="10"/>
  <c r="K389" i="10"/>
  <c r="I389" i="10"/>
  <c r="I387" i="10"/>
  <c r="B368" i="10"/>
  <c r="F353" i="10"/>
  <c r="I344" i="10"/>
  <c r="K344" i="10"/>
  <c r="K342" i="10"/>
  <c r="I342" i="10"/>
  <c r="I340" i="10"/>
  <c r="B321" i="10"/>
  <c r="F306" i="10"/>
  <c r="I297" i="10"/>
  <c r="K297" i="10"/>
  <c r="K295" i="10"/>
  <c r="I295" i="10"/>
  <c r="I293" i="10"/>
  <c r="B274" i="10"/>
  <c r="F259" i="10"/>
  <c r="I250" i="10"/>
  <c r="K250" i="10"/>
  <c r="K248" i="10"/>
  <c r="I248" i="10"/>
  <c r="I246" i="10"/>
  <c r="B227" i="10"/>
  <c r="F212" i="10"/>
  <c r="K203" i="10"/>
  <c r="I203" i="10"/>
  <c r="K201" i="10"/>
  <c r="I201" i="10"/>
  <c r="I199" i="10"/>
  <c r="B180" i="10"/>
  <c r="F165" i="10"/>
  <c r="K156" i="10"/>
  <c r="I156" i="10"/>
  <c r="K154" i="10"/>
  <c r="I154" i="10"/>
  <c r="I152" i="10"/>
  <c r="B133" i="10"/>
  <c r="F118" i="10"/>
  <c r="K109" i="10"/>
  <c r="I109" i="10"/>
  <c r="K107" i="10"/>
  <c r="I107" i="10"/>
  <c r="I105" i="10"/>
  <c r="B86" i="10"/>
  <c r="F71" i="10"/>
  <c r="I62" i="10"/>
  <c r="K62" i="10"/>
  <c r="K60" i="10"/>
  <c r="I60" i="10"/>
  <c r="I58" i="10"/>
  <c r="K1801" i="10"/>
  <c r="I1801" i="10"/>
  <c r="K1799" i="10"/>
  <c r="I1799" i="10"/>
  <c r="I1797" i="10"/>
  <c r="B1825" i="10"/>
  <c r="F1810" i="10"/>
  <c r="B1872" i="10"/>
  <c r="F1857" i="10"/>
  <c r="I1848" i="10"/>
  <c r="K1848" i="10"/>
  <c r="K1846" i="10"/>
  <c r="I1844" i="10"/>
  <c r="I1846" i="10"/>
  <c r="J26" i="11"/>
  <c r="H26" i="11"/>
  <c r="H21" i="11"/>
  <c r="B39" i="10"/>
  <c r="F24" i="10"/>
  <c r="K15" i="10"/>
  <c r="I15" i="10"/>
  <c r="K13" i="10"/>
  <c r="I13" i="10"/>
  <c r="I11" i="10"/>
  <c r="P4" i="43"/>
  <c r="P5" i="43"/>
  <c r="P6" i="43"/>
  <c r="I158" i="10"/>
  <c r="P7" i="43"/>
  <c r="I205" i="10"/>
  <c r="P8" i="43"/>
  <c r="I252" i="10"/>
  <c r="P9" i="43"/>
  <c r="I299" i="10"/>
  <c r="P10" i="43"/>
  <c r="I346" i="10"/>
  <c r="P11" i="43"/>
  <c r="P12" i="43"/>
  <c r="I440" i="10"/>
  <c r="P13" i="43"/>
  <c r="P14" i="43"/>
  <c r="I534" i="10"/>
  <c r="P15" i="43"/>
  <c r="I581" i="10"/>
  <c r="P16" i="43"/>
  <c r="I628" i="10"/>
  <c r="P17" i="43"/>
  <c r="I675" i="10"/>
  <c r="P18" i="43"/>
  <c r="P19" i="43"/>
  <c r="P20" i="43"/>
  <c r="I816" i="10"/>
  <c r="P21" i="43"/>
  <c r="P22" i="43"/>
  <c r="I910" i="10"/>
  <c r="P23" i="43"/>
  <c r="I957" i="10"/>
  <c r="P24" i="43"/>
  <c r="I1004" i="10"/>
  <c r="P25" i="43"/>
  <c r="P26" i="43"/>
  <c r="P27" i="43"/>
  <c r="P28" i="43"/>
  <c r="P29" i="43"/>
  <c r="I1239" i="10"/>
  <c r="P30" i="43"/>
  <c r="I1286" i="10"/>
  <c r="P31" i="43"/>
  <c r="I1333" i="10"/>
  <c r="P32" i="43"/>
  <c r="P33" i="43"/>
  <c r="I1427" i="10"/>
  <c r="P34" i="43"/>
  <c r="P35" i="43"/>
  <c r="P36" i="43"/>
  <c r="P37" i="43"/>
  <c r="I1615" i="10"/>
  <c r="P38" i="43"/>
  <c r="P39" i="43"/>
  <c r="P40" i="43"/>
  <c r="P41" i="43"/>
  <c r="I1803" i="10"/>
  <c r="P42" i="43"/>
  <c r="I1850" i="10"/>
  <c r="E33" i="40"/>
  <c r="E36" i="39"/>
  <c r="E38" i="38"/>
  <c r="E41" i="37"/>
  <c r="E42" i="36"/>
  <c r="G120" i="42"/>
  <c r="E120" i="42"/>
  <c r="G73" i="42"/>
  <c r="E73" i="42"/>
  <c r="B118" i="42"/>
  <c r="B71" i="42"/>
  <c r="G26" i="42"/>
  <c r="E26" i="42"/>
  <c r="B24" i="42"/>
  <c r="G13" i="20"/>
  <c r="G10" i="16"/>
  <c r="G11" i="15"/>
  <c r="G15" i="13"/>
  <c r="G15" i="14"/>
  <c r="G15" i="12"/>
  <c r="F24" i="33"/>
  <c r="P25" i="41"/>
  <c r="P24" i="41"/>
  <c r="P23" i="41"/>
  <c r="P22" i="41"/>
  <c r="P21" i="41"/>
  <c r="P20" i="41"/>
  <c r="P11" i="41"/>
  <c r="I23" i="25"/>
  <c r="P23" i="25"/>
  <c r="R23" i="25"/>
  <c r="I22" i="25"/>
  <c r="P22" i="25"/>
  <c r="I19" i="25"/>
  <c r="I18" i="25"/>
  <c r="P18" i="25"/>
  <c r="I17" i="25"/>
  <c r="I9" i="25"/>
  <c r="P9" i="25"/>
  <c r="I8" i="25"/>
  <c r="N81" i="41"/>
  <c r="N80" i="41"/>
  <c r="N79" i="41"/>
  <c r="N73" i="41"/>
  <c r="N67" i="41"/>
  <c r="N66" i="41"/>
  <c r="M50" i="41"/>
  <c r="M49" i="41"/>
  <c r="M48" i="41"/>
  <c r="M47" i="41"/>
  <c r="M38" i="41"/>
  <c r="M37" i="41"/>
  <c r="I25" i="41"/>
  <c r="I24" i="41"/>
  <c r="I23" i="41"/>
  <c r="I22" i="41"/>
  <c r="I21" i="41"/>
  <c r="I20" i="41"/>
  <c r="I11" i="41"/>
  <c r="N65" i="41"/>
  <c r="M35" i="41"/>
  <c r="M34" i="41"/>
  <c r="P10" i="41"/>
  <c r="I10" i="41"/>
  <c r="P9" i="41"/>
  <c r="I9" i="41"/>
  <c r="P8" i="25"/>
  <c r="P17" i="25"/>
  <c r="P19" i="25"/>
  <c r="P7" i="25"/>
  <c r="E42" i="2"/>
  <c r="H37" i="40"/>
  <c r="F37" i="40"/>
  <c r="H40" i="39"/>
  <c r="F40" i="39"/>
  <c r="H42" i="38"/>
  <c r="F42" i="38"/>
  <c r="H45" i="37"/>
  <c r="F45" i="37"/>
  <c r="H46" i="36"/>
  <c r="F46" i="36"/>
  <c r="G13" i="35"/>
  <c r="G27" i="34"/>
  <c r="E27" i="34"/>
  <c r="B25" i="34"/>
  <c r="M14" i="33"/>
  <c r="K14" i="33"/>
  <c r="B12" i="33"/>
  <c r="G26" i="32"/>
  <c r="E26" i="32"/>
  <c r="L11" i="31"/>
  <c r="J11" i="31"/>
  <c r="B9" i="31"/>
  <c r="L12" i="30"/>
  <c r="J12" i="30"/>
  <c r="B10" i="30"/>
  <c r="M11" i="29"/>
  <c r="K11" i="29"/>
  <c r="B9" i="29"/>
  <c r="M11" i="28"/>
  <c r="L11" i="28"/>
  <c r="B9" i="28"/>
  <c r="G25" i="27"/>
  <c r="E25" i="27"/>
  <c r="L11" i="26"/>
  <c r="J11" i="26"/>
  <c r="B9" i="26"/>
  <c r="I7" i="25"/>
  <c r="B24" i="24"/>
  <c r="E26" i="24"/>
  <c r="G26" i="24"/>
  <c r="B9" i="23"/>
  <c r="J11" i="23"/>
  <c r="L11" i="23"/>
  <c r="L11" i="22"/>
  <c r="J11" i="22"/>
  <c r="F9" i="22"/>
  <c r="L12" i="21"/>
  <c r="N12" i="21"/>
  <c r="F26" i="20"/>
  <c r="D26" i="20"/>
  <c r="B7" i="20"/>
  <c r="G17" i="20"/>
  <c r="G10" i="20"/>
  <c r="I10" i="20"/>
  <c r="F19" i="19"/>
  <c r="F21" i="19"/>
  <c r="G21" i="19"/>
  <c r="F19" i="18"/>
  <c r="F21" i="18"/>
  <c r="G21" i="18"/>
  <c r="F21" i="17"/>
  <c r="G21" i="17"/>
  <c r="F19" i="17"/>
  <c r="B13" i="17"/>
  <c r="H22" i="16"/>
  <c r="E22" i="16"/>
  <c r="E28" i="16"/>
  <c r="E27" i="16"/>
  <c r="J26" i="16"/>
  <c r="E25" i="16"/>
  <c r="H24" i="16"/>
  <c r="E24" i="16"/>
  <c r="E23" i="16"/>
  <c r="G13" i="16"/>
  <c r="I13" i="16"/>
  <c r="E21" i="16"/>
  <c r="H21" i="16"/>
  <c r="E31" i="15"/>
  <c r="E29" i="15"/>
  <c r="E28" i="15"/>
  <c r="J27" i="15"/>
  <c r="E26" i="15"/>
  <c r="H25" i="15"/>
  <c r="E25" i="15"/>
  <c r="G14" i="15"/>
  <c r="G17" i="15"/>
  <c r="I17" i="15"/>
  <c r="E24" i="15"/>
  <c r="H24" i="15"/>
  <c r="E32" i="15"/>
  <c r="H32" i="15"/>
  <c r="H35" i="14"/>
  <c r="E35" i="14"/>
  <c r="E33" i="14"/>
  <c r="E32" i="14"/>
  <c r="J31" i="14"/>
  <c r="E30" i="14"/>
  <c r="H29" i="14"/>
  <c r="E29" i="14"/>
  <c r="L7" i="14"/>
  <c r="G18" i="14"/>
  <c r="G21" i="14"/>
  <c r="I21" i="14"/>
  <c r="J32" i="13"/>
  <c r="E32" i="13"/>
  <c r="E31" i="13"/>
  <c r="E30" i="13"/>
  <c r="J74" i="13"/>
  <c r="E74" i="13"/>
  <c r="E73" i="13"/>
  <c r="E72" i="13"/>
  <c r="G18" i="13"/>
  <c r="G21" i="13"/>
  <c r="I21" i="13"/>
  <c r="E34" i="13"/>
  <c r="H34" i="13"/>
  <c r="G60" i="13"/>
  <c r="G63" i="13"/>
  <c r="I63" i="13"/>
  <c r="E76" i="13"/>
  <c r="H76" i="13"/>
  <c r="L48" i="12"/>
  <c r="H74" i="12"/>
  <c r="E74" i="12"/>
  <c r="E73" i="12"/>
  <c r="J72" i="12"/>
  <c r="E72" i="12"/>
  <c r="E71" i="12"/>
  <c r="I62" i="12"/>
  <c r="G62" i="12"/>
  <c r="G59" i="12"/>
  <c r="A9" i="12"/>
  <c r="H33" i="12"/>
  <c r="E33" i="12"/>
  <c r="E32" i="12"/>
  <c r="J31" i="12"/>
  <c r="E31" i="12"/>
  <c r="E30" i="12"/>
  <c r="G18" i="12"/>
  <c r="K7" i="12"/>
  <c r="G21" i="12"/>
  <c r="I21" i="12"/>
  <c r="D32" i="11"/>
  <c r="F32" i="11"/>
  <c r="H17" i="7"/>
  <c r="F32" i="8"/>
  <c r="D32" i="8"/>
  <c r="J26" i="8"/>
  <c r="H26" i="8"/>
  <c r="H21" i="8"/>
  <c r="J33" i="7"/>
  <c r="C21" i="7"/>
  <c r="J15" i="7"/>
  <c r="H15" i="7"/>
  <c r="J13" i="7"/>
  <c r="H13" i="7"/>
  <c r="H11" i="7"/>
  <c r="I35" i="7"/>
  <c r="K35" i="7"/>
  <c r="K32" i="3"/>
  <c r="I32" i="3"/>
  <c r="B28" i="3"/>
  <c r="J12" i="3"/>
  <c r="G12" i="3"/>
  <c r="J9" i="3"/>
  <c r="G9" i="3"/>
  <c r="G37" i="6"/>
  <c r="F37" i="6"/>
  <c r="F32" i="6"/>
  <c r="F14" i="6"/>
  <c r="G10" i="6"/>
  <c r="F10" i="6"/>
  <c r="G27" i="5"/>
  <c r="F27" i="5"/>
  <c r="F23" i="5"/>
  <c r="B19" i="5"/>
  <c r="H50" i="1"/>
  <c r="K50" i="1"/>
  <c r="C30" i="1"/>
  <c r="J27" i="1"/>
  <c r="C27" i="1"/>
  <c r="C21" i="1"/>
  <c r="C18" i="1"/>
  <c r="L15" i="1"/>
  <c r="G15" i="1"/>
  <c r="C15" i="1"/>
  <c r="G12" i="1"/>
  <c r="C12" i="1"/>
  <c r="K13" i="50"/>
  <c r="I10" i="51" l="1"/>
  <c r="I10" i="36"/>
  <c r="I10" i="78"/>
  <c r="I9" i="79"/>
  <c r="I10" i="76"/>
  <c r="I10" i="38"/>
  <c r="I10" i="39"/>
  <c r="I10" i="37"/>
  <c r="R25" i="43"/>
  <c r="I1051" i="10" s="1"/>
  <c r="R40" i="43"/>
  <c r="I1756" i="10" s="1"/>
  <c r="R32" i="43"/>
  <c r="I1380" i="10" s="1"/>
  <c r="R26" i="43"/>
  <c r="I1098" i="10" s="1"/>
  <c r="R14" i="25"/>
  <c r="R21" i="43"/>
  <c r="I863" i="10" s="1"/>
  <c r="I487" i="10"/>
  <c r="R13" i="43"/>
  <c r="R5" i="43"/>
  <c r="I111" i="10" s="1"/>
  <c r="R8" i="25"/>
  <c r="R36" i="43"/>
  <c r="I1568" i="10" s="1"/>
  <c r="R28" i="43"/>
  <c r="I1192" i="10" s="1"/>
  <c r="N39" i="60"/>
  <c r="R39" i="60" s="1"/>
  <c r="E17" i="60" s="1"/>
  <c r="R15" i="25"/>
  <c r="R7" i="25"/>
  <c r="R4" i="43"/>
  <c r="I64" i="10" s="1"/>
  <c r="R23" i="41"/>
  <c r="R21" i="41"/>
  <c r="R11" i="25"/>
  <c r="R17" i="41"/>
  <c r="E18" i="2"/>
  <c r="C24" i="1" s="1"/>
  <c r="I10" i="77"/>
  <c r="B73" i="86"/>
  <c r="B57" i="86"/>
  <c r="K12" i="54"/>
  <c r="B41" i="86"/>
  <c r="Q89" i="86"/>
  <c r="B25" i="86"/>
  <c r="B9" i="86"/>
  <c r="I18" i="89"/>
  <c r="J13" i="87"/>
  <c r="I70" i="89"/>
  <c r="I23" i="88"/>
  <c r="G31" i="90"/>
  <c r="R18" i="25"/>
  <c r="R9" i="25"/>
  <c r="R22" i="25"/>
  <c r="R19" i="25"/>
  <c r="R10" i="25"/>
  <c r="R13" i="25"/>
  <c r="R16" i="25"/>
  <c r="R17" i="25"/>
  <c r="R12" i="25"/>
  <c r="R10" i="41"/>
  <c r="R15" i="41"/>
  <c r="R25" i="41"/>
  <c r="R22" i="41"/>
  <c r="N82" i="41"/>
  <c r="D113" i="42" s="1"/>
  <c r="R16" i="41"/>
  <c r="R13" i="41"/>
  <c r="R9" i="41"/>
  <c r="R18" i="41"/>
  <c r="R20" i="41"/>
  <c r="M51" i="41"/>
  <c r="R51" i="41" s="1"/>
  <c r="D66" i="42" s="1"/>
  <c r="R12" i="41"/>
  <c r="R19" i="41"/>
  <c r="R11" i="41"/>
  <c r="R14" i="41"/>
  <c r="R24" i="41"/>
  <c r="E19" i="2"/>
  <c r="AE12" i="54" s="1"/>
  <c r="Q13" i="50"/>
  <c r="D20" i="49" s="1"/>
  <c r="E16" i="2"/>
  <c r="L25" i="1" s="1"/>
  <c r="O13" i="35"/>
  <c r="S13" i="35" s="1"/>
  <c r="D20" i="34" s="1"/>
  <c r="M13" i="35"/>
  <c r="R24" i="25" l="1"/>
  <c r="D19" i="24" s="1"/>
  <c r="R26" i="41"/>
  <c r="D19" i="42" s="1"/>
  <c r="AE18" i="54"/>
  <c r="X87"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22" authorId="0" shapeId="0" xr:uid="{00000000-0006-0000-0000-000001000000}">
      <text>
        <r>
          <rPr>
            <sz val="14"/>
            <color indexed="81"/>
            <rFont val="ＭＳ Ｐゴシック"/>
            <family val="3"/>
            <charset val="128"/>
          </rPr>
          <t>　</t>
        </r>
        <r>
          <rPr>
            <b/>
            <sz val="14"/>
            <color indexed="81"/>
            <rFont val="ＭＳ Ｐゴシック"/>
            <family val="3"/>
            <charset val="128"/>
          </rPr>
          <t>公営３その１（公営３内訳１）、公営３その２（公営３内訳２）は、各候補者の選挙運動用自動車に係る契約の実態に応じていずれかの様式を作成してください。</t>
        </r>
        <r>
          <rPr>
            <sz val="9"/>
            <color indexed="81"/>
            <rFont val="ＭＳ Ｐゴシック"/>
            <family val="3"/>
            <charset val="128"/>
          </rPr>
          <t xml:space="preserve">
</t>
        </r>
      </text>
    </comment>
    <comment ref="H24" authorId="0" shapeId="0" xr:uid="{00000000-0006-0000-0000-000002000000}">
      <text>
        <r>
          <rPr>
            <b/>
            <sz val="12"/>
            <color indexed="81"/>
            <rFont val="ＭＳ Ｐゴシック"/>
            <family val="3"/>
            <charset val="128"/>
          </rPr>
          <t>　公営３その１（公営３内訳１）、公営３その２（公営３内訳２）は、各候補者の選挙運動用自動車に係る契約の実態に応じていずれかの様式を作成してください。</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3" authorId="0" shapeId="0" xr:uid="{00000000-0006-0000-1200-000001000000}">
      <text>
        <r>
          <rPr>
            <sz val="9"/>
            <color indexed="81"/>
            <rFont val="ＭＳ Ｐゴシック"/>
            <family val="3"/>
            <charset val="128"/>
          </rPr>
          <t xml:space="preserve">　公示日、公示日翌日の午前8時30分から午後5時までに申請してください。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3" authorId="0" shapeId="0" xr:uid="{00000000-0006-0000-1300-000001000000}">
      <text>
        <r>
          <rPr>
            <sz val="9"/>
            <color indexed="81"/>
            <rFont val="ＭＳ Ｐゴシック"/>
            <family val="3"/>
            <charset val="128"/>
          </rPr>
          <t xml:space="preserve">　公示日、公示日翌日の午前8時30分から午後5時までに申請してください。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3" authorId="0" shapeId="0" xr:uid="{00000000-0006-0000-1400-00000100000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D30" authorId="0" shapeId="0" xr:uid="{00000000-0006-0000-1400-000002000000}">
      <text>
        <r>
          <rPr>
            <b/>
            <sz val="9"/>
            <color indexed="81"/>
            <rFont val="ＭＳ Ｐゴシック"/>
            <family val="3"/>
            <charset val="128"/>
          </rPr>
          <t>２種類まで作成することができます。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1500-000001000000}">
      <text>
        <r>
          <rPr>
            <b/>
            <sz val="9"/>
            <color indexed="81"/>
            <rFont val="ＭＳ Ｐゴシック"/>
            <family val="3"/>
            <charset val="128"/>
          </rPr>
          <t>提出年月日は、入力後印刷するか、印刷後手書きで御記入くださるようお願いします。</t>
        </r>
      </text>
    </comment>
    <comment ref="N28" authorId="0" shapeId="0" xr:uid="{00000000-0006-0000-1500-000002000000}">
      <text>
        <r>
          <rPr>
            <b/>
            <sz val="9"/>
            <color indexed="81"/>
            <rFont val="ＭＳ Ｐゴシック"/>
            <family val="3"/>
            <charset val="128"/>
          </rPr>
          <t>開催日時、施設名称及び所在地は、入力後印刷するか、印刷後手書きで入力くださるようお願いします。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201user</author>
    <author>user</author>
  </authors>
  <commentList>
    <comment ref="D5" authorId="0" shapeId="0" xr:uid="{00000000-0006-0000-1700-000001000000}">
      <text>
        <r>
          <rPr>
            <b/>
            <sz val="12"/>
            <color indexed="81"/>
            <rFont val="MS P ゴシック"/>
            <family val="3"/>
            <charset val="128"/>
          </rPr>
          <t>選挙長に通称の使用を申請する場合には、通称に付したふりがなを記載してください。</t>
        </r>
      </text>
    </comment>
    <comment ref="D6" authorId="0" shapeId="0" xr:uid="{00000000-0006-0000-1700-000002000000}">
      <text>
        <r>
          <rPr>
            <b/>
            <sz val="12"/>
            <color indexed="81"/>
            <rFont val="MS P ゴシック"/>
            <family val="3"/>
            <charset val="128"/>
          </rPr>
          <t>選挙長に通称の使用を申請する場合には、その通称を記載してください。</t>
        </r>
        <r>
          <rPr>
            <sz val="9"/>
            <color indexed="81"/>
            <rFont val="MS P ゴシック"/>
            <family val="3"/>
            <charset val="128"/>
          </rPr>
          <t xml:space="preserve">
</t>
        </r>
      </text>
    </comment>
    <comment ref="E11" authorId="1" shapeId="0" xr:uid="{00000000-0006-0000-1700-000003000000}">
      <text>
        <r>
          <rPr>
            <b/>
            <sz val="9"/>
            <color indexed="81"/>
            <rFont val="ＭＳ Ｐゴシック"/>
            <family val="3"/>
            <charset val="128"/>
          </rPr>
          <t xml:space="preserve">　日本放送協会青森放送局は２回、それ以外の放送事業者は各１回となります。
</t>
        </r>
      </text>
    </comment>
    <comment ref="H11" authorId="1" shapeId="0" xr:uid="{00000000-0006-0000-1700-000004000000}">
      <text>
        <r>
          <rPr>
            <b/>
            <sz val="9"/>
            <color indexed="81"/>
            <rFont val="ＭＳ Ｐゴシック"/>
            <family val="3"/>
            <charset val="128"/>
          </rPr>
          <t>　日本放送協会青森放送局は２回、青森放送株式会社は１回となります。</t>
        </r>
      </text>
    </comment>
    <comment ref="E12" authorId="0" shapeId="0" xr:uid="{00000000-0006-0000-1700-000005000000}">
      <text>
        <r>
          <rPr>
            <b/>
            <sz val="9"/>
            <color indexed="81"/>
            <rFont val="MS P ゴシック"/>
            <family val="3"/>
            <charset val="128"/>
          </rPr>
          <t>持込みを選択する場合は、「○」を選択してください。ラジオにも使用する場合は、ラジオ使用「有」に○を付けてください。なお、持込みを選択できるかどうかは、お問い合わせください。</t>
        </r>
        <r>
          <rPr>
            <sz val="9"/>
            <color indexed="81"/>
            <rFont val="MS P ゴシック"/>
            <family val="3"/>
            <charset val="128"/>
          </rPr>
          <t xml:space="preserve">
</t>
        </r>
      </text>
    </comment>
    <comment ref="H12" authorId="0" shapeId="0" xr:uid="{00000000-0006-0000-1700-000006000000}">
      <text>
        <r>
          <rPr>
            <b/>
            <sz val="9"/>
            <color indexed="81"/>
            <rFont val="MS P ゴシック"/>
            <family val="3"/>
            <charset val="128"/>
          </rPr>
          <t>ラジオ録音政見を持込む場合は、「○」を選択してください。テレビ用の政見をラジオにも使用する場合は、そのままで結構です。</t>
        </r>
      </text>
    </comment>
    <comment ref="E14" authorId="0" shapeId="0" xr:uid="{00000000-0006-0000-1700-000007000000}">
      <text>
        <r>
          <rPr>
            <b/>
            <sz val="9"/>
            <color indexed="81"/>
            <rFont val="MS P ゴシック"/>
            <family val="3"/>
            <charset val="128"/>
          </rPr>
          <t>推薦団体がない場合は、記載不要です。</t>
        </r>
        <r>
          <rPr>
            <sz val="9"/>
            <color indexed="81"/>
            <rFont val="MS P ゴシック"/>
            <family val="3"/>
            <charset val="128"/>
          </rPr>
          <t xml:space="preserve">
</t>
        </r>
      </text>
    </comment>
    <comment ref="E17" authorId="0" shapeId="0" xr:uid="{00000000-0006-0000-1700-000008000000}">
      <text>
        <r>
          <rPr>
            <b/>
            <sz val="9"/>
            <color indexed="81"/>
            <rFont val="MS P ゴシック"/>
            <family val="3"/>
            <charset val="128"/>
          </rPr>
          <t>局収録を希望する場合は、「○」選択してください。</t>
        </r>
        <r>
          <rPr>
            <sz val="9"/>
            <color indexed="81"/>
            <rFont val="MS P ゴシック"/>
            <family val="3"/>
            <charset val="128"/>
          </rPr>
          <t xml:space="preserve">
</t>
        </r>
      </text>
    </comment>
    <comment ref="E18" authorId="0" shapeId="0" xr:uid="{00000000-0006-0000-1700-000009000000}">
      <text>
        <r>
          <rPr>
            <b/>
            <sz val="9"/>
            <color indexed="81"/>
            <rFont val="MS P ゴシック"/>
            <family val="3"/>
            <charset val="128"/>
          </rPr>
          <t>ＮＨＫで収録した政見を民放で利用したい場合は、「○」を選択してください。</t>
        </r>
        <r>
          <rPr>
            <sz val="9"/>
            <color indexed="81"/>
            <rFont val="MS P ゴシック"/>
            <family val="3"/>
            <charset val="128"/>
          </rPr>
          <t xml:space="preserve">
</t>
        </r>
      </text>
    </comment>
    <comment ref="E19" authorId="0" shapeId="0" xr:uid="{00000000-0006-0000-1700-00000A000000}">
      <text>
        <r>
          <rPr>
            <b/>
            <sz val="9"/>
            <color indexed="81"/>
            <rFont val="MS P ゴシック"/>
            <family val="3"/>
            <charset val="128"/>
          </rPr>
          <t>手話付きで政見放送を収録する際に記入してください。手話通訳士の派遣については、政見様式５を一般社団法人青森県ろうあ協会に提出してください。</t>
        </r>
        <r>
          <rPr>
            <sz val="9"/>
            <color indexed="81"/>
            <rFont val="MS P ゴシック"/>
            <family val="3"/>
            <charset val="128"/>
          </rPr>
          <t xml:space="preserve">
</t>
        </r>
      </text>
    </comment>
    <comment ref="D29" authorId="1" shapeId="0" xr:uid="{00000000-0006-0000-1700-00000B000000}">
      <text>
        <r>
          <rPr>
            <b/>
            <sz val="9"/>
            <color indexed="81"/>
            <rFont val="ＭＳ Ｐゴシック"/>
            <family val="3"/>
            <charset val="128"/>
          </rPr>
          <t>政見放送の録音又は録画を行う放送事業者名を記載してください。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201user</author>
  </authors>
  <commentList>
    <comment ref="I1" authorId="0" shapeId="0" xr:uid="{00000000-0006-0000-1800-000001000000}">
      <text>
        <r>
          <rPr>
            <b/>
            <sz val="9"/>
            <color indexed="81"/>
            <rFont val="ＭＳ Ｐゴシック"/>
            <family val="3"/>
            <charset val="128"/>
          </rPr>
          <t>政見放送の録音又は録画を行う放送事業者名を記載してください。</t>
        </r>
      </text>
    </comment>
    <comment ref="AF12" authorId="1" shapeId="0" xr:uid="{00000000-0006-0000-1800-000002000000}">
      <text>
        <r>
          <rPr>
            <b/>
            <sz val="12"/>
            <color indexed="81"/>
            <rFont val="MS P ゴシック"/>
            <family val="3"/>
            <charset val="128"/>
          </rPr>
          <t>選挙長に使用を申請する通称がある場合は、その通称を記入してください。</t>
        </r>
        <r>
          <rPr>
            <sz val="12"/>
            <color indexed="81"/>
            <rFont val="MS P ゴシック"/>
            <family val="3"/>
            <charset val="128"/>
          </rPr>
          <t xml:space="preserve">
</t>
        </r>
      </text>
    </comment>
    <comment ref="AG12" authorId="1" shapeId="0" xr:uid="{00000000-0006-0000-1800-000003000000}">
      <text>
        <r>
          <rPr>
            <b/>
            <sz val="12"/>
            <color indexed="81"/>
            <rFont val="MS P ゴシック"/>
            <family val="3"/>
            <charset val="128"/>
          </rPr>
          <t>選挙長に使用を申請する通称がある場合は、その通称に付したふりがなを記入してください。</t>
        </r>
      </text>
    </comment>
    <comment ref="AF15" authorId="1" shapeId="0" xr:uid="{00000000-0006-0000-1800-000004000000}">
      <text>
        <r>
          <rPr>
            <b/>
            <sz val="12"/>
            <color indexed="81"/>
            <rFont val="MS P ゴシック"/>
            <family val="3"/>
            <charset val="128"/>
          </rPr>
          <t>選挙長に使用を申請する通称がある場合は、その通称を記入してください。</t>
        </r>
      </text>
    </comment>
    <comment ref="AG15" authorId="1" shapeId="0" xr:uid="{00000000-0006-0000-1800-000005000000}">
      <text>
        <r>
          <rPr>
            <b/>
            <sz val="12"/>
            <color indexed="81"/>
            <rFont val="MS P ゴシック"/>
            <family val="3"/>
            <charset val="128"/>
          </rPr>
          <t>選挙長に使用を申請する通称がある場合は、その通称に付したふりがなを記入してください。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D18" authorId="0" shapeId="0" xr:uid="{00000000-0006-0000-1900-000001000000}">
      <text>
        <r>
          <rPr>
            <b/>
            <sz val="9"/>
            <color indexed="81"/>
            <rFont val="ＭＳ Ｐゴシック"/>
            <family val="3"/>
            <charset val="128"/>
          </rPr>
          <t>衆議院議員か参議院議員のいずれかをドロップダウンリストから選択してください。</t>
        </r>
        <r>
          <rPr>
            <sz val="9"/>
            <color indexed="81"/>
            <rFont val="ＭＳ Ｐゴシック"/>
            <family val="3"/>
            <charset val="128"/>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11" authorId="0" shapeId="0" xr:uid="{00000000-0006-0000-1A00-000001000000}">
      <text>
        <r>
          <rPr>
            <b/>
            <sz val="12"/>
            <color indexed="81"/>
            <rFont val="ＭＳ Ｐゴシック"/>
            <family val="3"/>
            <charset val="128"/>
          </rPr>
          <t>衆議院議員か参議院議員のいずれかを選択してください。</t>
        </r>
      </text>
    </comment>
    <comment ref="F18" authorId="0" shapeId="0" xr:uid="{00000000-0006-0000-1A00-000002000000}">
      <text>
        <r>
          <rPr>
            <b/>
            <sz val="12"/>
            <color indexed="81"/>
            <rFont val="ＭＳ Ｐゴシック"/>
            <family val="3"/>
            <charset val="128"/>
          </rPr>
          <t>衆議院議員か参議院議員のいずれかを選択してください。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1D00-000001000000}">
      <text>
        <r>
          <rPr>
            <b/>
            <sz val="9"/>
            <color indexed="81"/>
            <rFont val="ＭＳ Ｐゴシック"/>
            <family val="3"/>
            <charset val="128"/>
          </rPr>
          <t>申込年月日を記入してください。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3" authorId="0" shapeId="0" xr:uid="{00000000-0006-0000-1E00-000001000000}">
      <text>
        <r>
          <rPr>
            <b/>
            <sz val="9"/>
            <color indexed="81"/>
            <rFont val="ＭＳ Ｐゴシック"/>
            <family val="3"/>
            <charset val="128"/>
          </rPr>
          <t>申請年月日を記入してください。</t>
        </r>
      </text>
    </comment>
    <comment ref="A31" authorId="0" shapeId="0" xr:uid="{00000000-0006-0000-1E00-000002000000}">
      <text>
        <r>
          <rPr>
            <b/>
            <sz val="9"/>
            <color indexed="81"/>
            <rFont val="ＭＳ Ｐゴシック"/>
            <family val="3"/>
            <charset val="128"/>
          </rPr>
          <t>政見放送の録音又は録画を行う放送事業者名を記載してください。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HP Customer</author>
  </authors>
  <commentList>
    <comment ref="C1" authorId="0" shapeId="0" xr:uid="{00000000-0006-0000-0100-000001000000}">
      <text>
        <r>
          <rPr>
            <b/>
            <sz val="9"/>
            <color indexed="81"/>
            <rFont val="ＭＳ Ｐゴシック"/>
            <family val="3"/>
            <charset val="128"/>
          </rPr>
          <t>このセルは、修正しないでください。</t>
        </r>
      </text>
    </comment>
    <comment ref="C3" authorId="0" shapeId="0" xr:uid="{00000000-0006-0000-0100-000002000000}">
      <text>
        <r>
          <rPr>
            <b/>
            <sz val="9"/>
            <color indexed="81"/>
            <rFont val="ＭＳ Ｐゴシック"/>
            <family val="3"/>
            <charset val="128"/>
          </rPr>
          <t>このシートは修正しないでください。</t>
        </r>
      </text>
    </comment>
    <comment ref="C4" authorId="0" shapeId="0" xr:uid="{00000000-0006-0000-0100-000003000000}">
      <text>
        <r>
          <rPr>
            <b/>
            <sz val="9"/>
            <color indexed="81"/>
            <rFont val="ＭＳ Ｐゴシック"/>
            <family val="3"/>
            <charset val="128"/>
          </rPr>
          <t>このセルは修正しないでください。</t>
        </r>
      </text>
    </comment>
    <comment ref="C5" authorId="0" shapeId="0" xr:uid="{00000000-0006-0000-0100-000004000000}">
      <text>
        <r>
          <rPr>
            <b/>
            <sz val="9"/>
            <color indexed="81"/>
            <rFont val="ＭＳ Ｐゴシック"/>
            <family val="3"/>
            <charset val="128"/>
          </rPr>
          <t>このセルは修正しないでください。</t>
        </r>
      </text>
    </comment>
    <comment ref="C6" authorId="0" shapeId="0" xr:uid="{00000000-0006-0000-0100-000005000000}">
      <text>
        <r>
          <rPr>
            <b/>
            <sz val="9"/>
            <color indexed="81"/>
            <rFont val="ＭＳ Ｐゴシック"/>
            <family val="3"/>
            <charset val="128"/>
          </rPr>
          <t>このセルは修正しないでください。</t>
        </r>
      </text>
    </comment>
    <comment ref="C7" authorId="0" shapeId="0" xr:uid="{00000000-0006-0000-0100-000006000000}">
      <text>
        <r>
          <rPr>
            <b/>
            <sz val="9"/>
            <color indexed="81"/>
            <rFont val="ＭＳ Ｐゴシック"/>
            <family val="3"/>
            <charset val="128"/>
          </rPr>
          <t>このセルは修正しないでください。</t>
        </r>
      </text>
    </comment>
    <comment ref="E7" authorId="0" shapeId="0" xr:uid="{00000000-0006-0000-0100-000007000000}">
      <text>
        <r>
          <rPr>
            <b/>
            <sz val="9"/>
            <color indexed="81"/>
            <rFont val="ＭＳ Ｐゴシック"/>
            <family val="3"/>
            <charset val="128"/>
          </rPr>
          <t>このセルは修正しないでください。</t>
        </r>
      </text>
    </comment>
    <comment ref="C12" authorId="1" shapeId="0" xr:uid="{00000000-0006-0000-0100-000008000000}">
      <text>
        <r>
          <rPr>
            <b/>
            <sz val="9"/>
            <color indexed="81"/>
            <rFont val="ＭＳ Ｐゴシック"/>
            <family val="3"/>
            <charset val="128"/>
          </rPr>
          <t>男か女を選択</t>
        </r>
      </text>
    </comment>
    <comment ref="C13" authorId="1" shapeId="0" xr:uid="{00000000-0006-0000-0100-000009000000}">
      <text>
        <r>
          <rPr>
            <b/>
            <sz val="9"/>
            <color indexed="81"/>
            <rFont val="ＭＳ Ｐゴシック"/>
            <family val="3"/>
            <charset val="128"/>
          </rPr>
          <t>昭和は「S」、平成は「H」を選択。</t>
        </r>
      </text>
    </comment>
    <comment ref="E14" authorId="0" shapeId="0" xr:uid="{00000000-0006-0000-0100-00000A000000}">
      <text>
        <r>
          <rPr>
            <b/>
            <sz val="9"/>
            <color indexed="81"/>
            <rFont val="ＭＳ Ｐゴシック"/>
            <family val="3"/>
            <charset val="128"/>
          </rPr>
          <t>このセルは修正しないでください。</t>
        </r>
      </text>
    </comment>
    <comment ref="E16" authorId="0" shapeId="0" xr:uid="{00000000-0006-0000-0100-00000B000000}">
      <text>
        <r>
          <rPr>
            <b/>
            <sz val="9"/>
            <color indexed="81"/>
            <rFont val="ＭＳ Ｐゴシック"/>
            <family val="3"/>
            <charset val="128"/>
          </rPr>
          <t>このセルは修正しないでください。</t>
        </r>
      </text>
    </comment>
    <comment ref="E17" authorId="0" shapeId="0" xr:uid="{00000000-0006-0000-0100-00000C000000}">
      <text>
        <r>
          <rPr>
            <b/>
            <sz val="9"/>
            <color indexed="81"/>
            <rFont val="ＭＳ Ｐゴシック"/>
            <family val="3"/>
            <charset val="128"/>
          </rPr>
          <t>このセルは修正しないでください。</t>
        </r>
      </text>
    </comment>
    <comment ref="E18" authorId="0" shapeId="0" xr:uid="{00000000-0006-0000-0100-00000D000000}">
      <text>
        <r>
          <rPr>
            <b/>
            <sz val="9"/>
            <color indexed="81"/>
            <rFont val="ＭＳ Ｐゴシック"/>
            <family val="3"/>
            <charset val="128"/>
          </rPr>
          <t>このセルは修正しないでください。</t>
        </r>
      </text>
    </comment>
    <comment ref="E31" authorId="0" shapeId="0" xr:uid="{00000000-0006-0000-0100-00000E000000}">
      <text>
        <r>
          <rPr>
            <b/>
            <sz val="9"/>
            <color indexed="81"/>
            <rFont val="ＭＳ Ｐゴシック"/>
            <family val="3"/>
            <charset val="128"/>
          </rPr>
          <t>このセルは修正しないでください。</t>
        </r>
      </text>
    </comment>
    <comment ref="E32" authorId="0" shapeId="0" xr:uid="{00000000-0006-0000-0100-00000F000000}">
      <text>
        <r>
          <rPr>
            <b/>
            <sz val="9"/>
            <color indexed="81"/>
            <rFont val="ＭＳ Ｐゴシック"/>
            <family val="3"/>
            <charset val="128"/>
          </rPr>
          <t>このセルは修正しないでください。</t>
        </r>
      </text>
    </comment>
    <comment ref="C40" authorId="1" shapeId="0" xr:uid="{00000000-0006-0000-0100-000010000000}">
      <text>
        <r>
          <rPr>
            <b/>
            <sz val="9"/>
            <color indexed="81"/>
            <rFont val="ＭＳ Ｐゴシック"/>
            <family val="3"/>
            <charset val="128"/>
          </rPr>
          <t>市町村名を選択。</t>
        </r>
      </text>
    </comment>
    <comment ref="C41" authorId="1" shapeId="0" xr:uid="{00000000-0006-0000-0100-000011000000}">
      <text>
        <r>
          <rPr>
            <b/>
            <sz val="9"/>
            <color indexed="81"/>
            <rFont val="ＭＳ Ｐゴシック"/>
            <family val="3"/>
            <charset val="128"/>
          </rPr>
          <t>昭和は「S」、平成は「H」を選択。</t>
        </r>
      </text>
    </comment>
    <comment ref="E42" authorId="0" shapeId="0" xr:uid="{00000000-0006-0000-0100-000012000000}">
      <text>
        <r>
          <rPr>
            <b/>
            <sz val="9"/>
            <color indexed="81"/>
            <rFont val="ＭＳ Ｐゴシック"/>
            <family val="3"/>
            <charset val="128"/>
          </rPr>
          <t>このセルは修正しないでください。</t>
        </r>
      </text>
    </comment>
    <comment ref="E45" authorId="0" shapeId="0" xr:uid="{00000000-0006-0000-0100-000013000000}">
      <text>
        <r>
          <rPr>
            <b/>
            <sz val="9"/>
            <color indexed="81"/>
            <rFont val="ＭＳ Ｐゴシック"/>
            <family val="3"/>
            <charset val="128"/>
          </rPr>
          <t>このセルは修正しないでください。</t>
        </r>
      </text>
    </comment>
    <comment ref="E46" authorId="0" shapeId="0" xr:uid="{00000000-0006-0000-0100-000014000000}">
      <text>
        <r>
          <rPr>
            <b/>
            <sz val="9"/>
            <color indexed="81"/>
            <rFont val="ＭＳ Ｐゴシック"/>
            <family val="3"/>
            <charset val="128"/>
          </rPr>
          <t>このセルは修正しないでください。</t>
        </r>
      </text>
    </comment>
    <comment ref="C82" authorId="1" shapeId="0" xr:uid="{00000000-0006-0000-0100-000015000000}">
      <text>
        <r>
          <rPr>
            <b/>
            <sz val="9"/>
            <color indexed="81"/>
            <rFont val="ＭＳ Ｐゴシック"/>
            <family val="3"/>
            <charset val="128"/>
          </rPr>
          <t>市町村名を選択。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83" authorId="0" shapeId="0" xr:uid="{00000000-0006-0000-1F00-000001000000}">
      <text>
        <r>
          <rPr>
            <b/>
            <sz val="12"/>
            <color indexed="81"/>
            <rFont val="ＭＳ Ｐゴシック"/>
            <family val="3"/>
            <charset val="128"/>
          </rPr>
          <t>実施放送局名を入力してください。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11" authorId="0" shapeId="0" xr:uid="{00000000-0006-0000-2100-000001000000}">
      <text>
        <r>
          <rPr>
            <b/>
            <sz val="12"/>
            <color indexed="81"/>
            <rFont val="ＭＳ Ｐゴシック"/>
            <family val="3"/>
            <charset val="128"/>
          </rPr>
          <t>届出年月日を入力してください。</t>
        </r>
        <r>
          <rPr>
            <sz val="9"/>
            <color indexed="81"/>
            <rFont val="ＭＳ Ｐゴシック"/>
            <family val="3"/>
            <charset val="128"/>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9" authorId="0" shapeId="0" xr:uid="{00000000-0006-0000-2200-000001000000}">
      <text>
        <r>
          <rPr>
            <b/>
            <sz val="12"/>
            <color indexed="81"/>
            <rFont val="ＭＳ Ｐゴシック"/>
            <family val="3"/>
            <charset val="128"/>
          </rPr>
          <t>届出年月日を入力してください。</t>
        </r>
        <r>
          <rPr>
            <sz val="9"/>
            <color indexed="81"/>
            <rFont val="ＭＳ Ｐゴシック"/>
            <family val="3"/>
            <charset val="128"/>
          </rPr>
          <t xml:space="preserve">
</t>
        </r>
      </text>
    </comment>
    <comment ref="P61" authorId="0" shapeId="0" xr:uid="{00000000-0006-0000-2200-000002000000}">
      <text>
        <r>
          <rPr>
            <b/>
            <sz val="12"/>
            <color indexed="81"/>
            <rFont val="ＭＳ Ｐゴシック"/>
            <family val="3"/>
            <charset val="128"/>
          </rPr>
          <t>届出年月日を入力してください。</t>
        </r>
        <r>
          <rPr>
            <sz val="9"/>
            <color indexed="81"/>
            <rFont val="ＭＳ Ｐゴシック"/>
            <family val="3"/>
            <charset val="128"/>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7" authorId="0" shapeId="0" xr:uid="{00000000-0006-0000-2300-000001000000}">
      <text>
        <r>
          <rPr>
            <b/>
            <sz val="9"/>
            <color indexed="81"/>
            <rFont val="ＭＳ Ｐゴシック"/>
            <family val="3"/>
            <charset val="128"/>
          </rPr>
          <t>請求年月日を入力後印刷するか、印刷後手書きで御記入くださるようお願いします。</t>
        </r>
      </text>
    </comment>
    <comment ref="K12" authorId="0" shapeId="0" xr:uid="{00000000-0006-0000-2300-000002000000}">
      <text>
        <r>
          <rPr>
            <b/>
            <sz val="9"/>
            <color indexed="81"/>
            <rFont val="ＭＳ Ｐゴシック"/>
            <family val="3"/>
            <charset val="128"/>
          </rPr>
          <t>もれなく御記入くださるようお願いします。</t>
        </r>
      </text>
    </comment>
    <comment ref="K15" authorId="0" shapeId="0" xr:uid="{00000000-0006-0000-2300-000003000000}">
      <text>
        <r>
          <rPr>
            <b/>
            <sz val="9"/>
            <color indexed="81"/>
            <rFont val="ＭＳ Ｐゴシック"/>
            <family val="3"/>
            <charset val="128"/>
          </rPr>
          <t>電話番号を入力してくださるようお願いします。</t>
        </r>
      </text>
    </comment>
    <comment ref="E20" authorId="0" shapeId="0" xr:uid="{00000000-0006-0000-2300-000004000000}">
      <text>
        <r>
          <rPr>
            <b/>
            <sz val="12"/>
            <color indexed="81"/>
            <rFont val="ＭＳ Ｐゴシック"/>
            <family val="3"/>
            <charset val="128"/>
          </rPr>
          <t>　別紙請求内訳書に記載された請求額が自動計算後、転記されます。
　まず内訳を作成してください。</t>
        </r>
      </text>
    </comment>
    <comment ref="F36" authorId="0" shapeId="0" xr:uid="{00000000-0006-0000-2300-000005000000}">
      <text>
        <r>
          <rPr>
            <b/>
            <sz val="12"/>
            <color indexed="81"/>
            <rFont val="ＭＳ Ｐゴシック"/>
            <family val="3"/>
            <charset val="128"/>
          </rPr>
          <t>必要事項をもれなく入力後印刷するか、印刷後御記入くださるようお願いします。</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 authorId="0" shapeId="0" xr:uid="{00000000-0006-0000-2400-000001000000}">
      <text>
        <r>
          <rPr>
            <b/>
            <sz val="9"/>
            <color indexed="81"/>
            <rFont val="ＭＳ Ｐゴシック"/>
            <family val="3"/>
            <charset val="128"/>
          </rPr>
          <t xml:space="preserve">提出年月日は、入力後印刷するか、印刷後手書きで御記入くださるようお願いします。
</t>
        </r>
      </text>
    </comment>
    <comment ref="J17" authorId="0" shapeId="0" xr:uid="{00000000-0006-0000-2400-000002000000}">
      <text>
        <r>
          <rPr>
            <b/>
            <sz val="9"/>
            <color indexed="81"/>
            <rFont val="ＭＳ Ｐゴシック"/>
            <family val="3"/>
            <charset val="128"/>
          </rPr>
          <t>１か２のいずれか黄色いセルに必要事項を入力後印刷するか、印刷後手書きで御記入くださるようお願いします。</t>
        </r>
      </text>
    </comment>
    <comment ref="A24" authorId="0" shapeId="0" xr:uid="{00000000-0006-0000-2400-000003000000}">
      <text>
        <r>
          <rPr>
            <b/>
            <sz val="9"/>
            <color indexed="81"/>
            <rFont val="ＭＳ Ｐゴシック"/>
            <family val="3"/>
            <charset val="128"/>
          </rPr>
          <t xml:space="preserve">契約年月日を入力してください。
</t>
        </r>
      </text>
    </comment>
    <comment ref="F27" authorId="0" shapeId="0" xr:uid="{00000000-0006-0000-2400-000004000000}">
      <text>
        <r>
          <rPr>
            <b/>
            <sz val="9"/>
            <color indexed="81"/>
            <rFont val="ＭＳ Ｐゴシック"/>
            <family val="3"/>
            <charset val="128"/>
          </rPr>
          <t>１か２のいずれか黄色いセルに必要事項を入力後印刷するか、印刷後手書きで御記入くださるようお願いします。</t>
        </r>
      </text>
    </comment>
    <comment ref="O39" authorId="0" shapeId="0" xr:uid="{00000000-0006-0000-2400-000005000000}">
      <text>
        <r>
          <rPr>
            <b/>
            <sz val="9"/>
            <color indexed="81"/>
            <rFont val="ＭＳ Ｐゴシック"/>
            <family val="3"/>
            <charset val="128"/>
          </rPr>
          <t>自動車登録番号を入力してください。</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00000000-0006-0000-2500-000001000000}">
      <text>
        <r>
          <rPr>
            <b/>
            <sz val="9"/>
            <color indexed="81"/>
            <rFont val="ＭＳ Ｐゴシック"/>
            <family val="3"/>
            <charset val="128"/>
          </rPr>
          <t>証明年月日を入力してください。</t>
        </r>
      </text>
    </comment>
    <comment ref="F16" authorId="0" shapeId="0" xr:uid="{00000000-0006-0000-2500-000002000000}">
      <text>
        <r>
          <rPr>
            <b/>
            <sz val="9"/>
            <color indexed="81"/>
            <rFont val="ＭＳ Ｐゴシック"/>
            <family val="3"/>
            <charset val="128"/>
          </rPr>
          <t>１か２のいずれかに○をしてください。</t>
        </r>
      </text>
    </comment>
    <comment ref="K16" authorId="0" shapeId="0" xr:uid="{00000000-0006-0000-2500-000003000000}">
      <text>
        <r>
          <rPr>
            <b/>
            <sz val="9"/>
            <color indexed="81"/>
            <rFont val="ＭＳ Ｐゴシック"/>
            <family val="3"/>
            <charset val="128"/>
          </rPr>
          <t>１か２のいずれかに○をしてください。</t>
        </r>
      </text>
    </comment>
    <comment ref="F18" authorId="0" shapeId="0" xr:uid="{00000000-0006-0000-2500-000004000000}">
      <text>
        <r>
          <rPr>
            <b/>
            <sz val="9"/>
            <color indexed="81"/>
            <rFont val="ＭＳ Ｐゴシック"/>
            <family val="3"/>
            <charset val="128"/>
          </rPr>
          <t>もれなく入力してください。</t>
        </r>
      </text>
    </comment>
    <comment ref="A22" authorId="0" shapeId="0" xr:uid="{00000000-0006-0000-2500-000005000000}">
      <text>
        <r>
          <rPr>
            <b/>
            <sz val="9"/>
            <color indexed="81"/>
            <rFont val="ＭＳ Ｐゴシック"/>
            <family val="3"/>
            <charset val="128"/>
          </rPr>
          <t>もれなく入力してください。</t>
        </r>
      </text>
    </comment>
    <comment ref="E22" authorId="0" shapeId="0" xr:uid="{00000000-0006-0000-2500-000006000000}">
      <text>
        <r>
          <rPr>
            <b/>
            <sz val="9"/>
            <color indexed="81"/>
            <rFont val="ＭＳ Ｐゴシック"/>
            <family val="3"/>
            <charset val="128"/>
          </rPr>
          <t>運送開始年月日を入力してください。</t>
        </r>
      </text>
    </comment>
    <comment ref="H23" authorId="0" shapeId="0" xr:uid="{00000000-0006-0000-2500-000007000000}">
      <text>
        <r>
          <rPr>
            <b/>
            <sz val="9"/>
            <color indexed="81"/>
            <rFont val="ＭＳ Ｐゴシック"/>
            <family val="3"/>
            <charset val="128"/>
          </rPr>
          <t>金額を入力してください。</t>
        </r>
      </text>
    </comment>
    <comment ref="E24" authorId="0" shapeId="0" xr:uid="{00000000-0006-0000-2500-000008000000}">
      <text>
        <r>
          <rPr>
            <b/>
            <sz val="9"/>
            <color indexed="81"/>
            <rFont val="ＭＳ Ｐゴシック"/>
            <family val="3"/>
            <charset val="128"/>
          </rPr>
          <t>運送終了年月日を入力してください。</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2600-000001000000}">
      <text>
        <r>
          <rPr>
            <b/>
            <sz val="9"/>
            <color indexed="81"/>
            <rFont val="ＭＳ Ｐゴシック"/>
            <family val="3"/>
            <charset val="128"/>
          </rPr>
          <t>請求年月日を入力後印刷するか、印刷後手書きで御記入くださるようお願いします。</t>
        </r>
      </text>
    </comment>
    <comment ref="I9" authorId="0" shapeId="0" xr:uid="{00000000-0006-0000-2600-000002000000}">
      <text>
        <r>
          <rPr>
            <b/>
            <sz val="9"/>
            <color indexed="81"/>
            <rFont val="ＭＳ Ｐゴシック"/>
            <family val="3"/>
            <charset val="128"/>
          </rPr>
          <t>もれなく御記入くださるようお願いします。</t>
        </r>
      </text>
    </comment>
    <comment ref="I12" authorId="0" shapeId="0" xr:uid="{00000000-0006-0000-2600-000003000000}">
      <text>
        <r>
          <rPr>
            <b/>
            <sz val="9"/>
            <color indexed="81"/>
            <rFont val="ＭＳ Ｐゴシック"/>
            <family val="3"/>
            <charset val="128"/>
          </rPr>
          <t>電話番号を入力してくださるようお願いします。</t>
        </r>
      </text>
    </comment>
    <comment ref="D19" authorId="0" shapeId="0" xr:uid="{00000000-0006-0000-2600-000004000000}">
      <text>
        <r>
          <rPr>
            <b/>
            <sz val="9"/>
            <color indexed="81"/>
            <rFont val="ＭＳ Ｐゴシック"/>
            <family val="3"/>
            <charset val="128"/>
          </rPr>
          <t xml:space="preserve">　公営３内訳１の請求金額が自動表示されます。
　まず、公営３内訳１のシートを作成後、御使用ください。
</t>
        </r>
      </text>
    </comment>
    <comment ref="K29" authorId="0" shapeId="0" xr:uid="{00000000-0006-0000-2600-000005000000}">
      <text>
        <r>
          <rPr>
            <b/>
            <sz val="9"/>
            <color indexed="81"/>
            <rFont val="ＭＳ Ｐゴシック"/>
            <family val="3"/>
            <charset val="128"/>
          </rPr>
          <t>必要事項をもれなく入力後印刷するか、印刷後御記入くださるようお願いします。</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00000000-0006-0000-2700-000001000000}">
      <text>
        <r>
          <rPr>
            <b/>
            <sz val="9"/>
            <color indexed="81"/>
            <rFont val="ＭＳ Ｐゴシック"/>
            <family val="3"/>
            <charset val="128"/>
          </rPr>
          <t>本内訳書を作成した場合は、内訳２の方には数値を入力しないでくださるようお願いします。</t>
        </r>
      </text>
    </comment>
    <comment ref="A7" authorId="0" shapeId="0" xr:uid="{00000000-0006-0000-2700-000002000000}">
      <text>
        <r>
          <rPr>
            <b/>
            <sz val="9"/>
            <color indexed="81"/>
            <rFont val="ＭＳ Ｐゴシック"/>
            <family val="3"/>
            <charset val="128"/>
          </rPr>
          <t>日付を入力してください。</t>
        </r>
      </text>
    </comment>
    <comment ref="E7" authorId="0" shapeId="0" xr:uid="{00000000-0006-0000-2700-000003000000}">
      <text>
        <r>
          <rPr>
            <b/>
            <sz val="9"/>
            <color indexed="81"/>
            <rFont val="ＭＳ Ｐゴシック"/>
            <family val="3"/>
            <charset val="128"/>
          </rPr>
          <t>１日当たりの運送金額を入力してください。（以下同じ。）</t>
        </r>
      </text>
    </comment>
    <comment ref="I7" authorId="0" shapeId="0" xr:uid="{00000000-0006-0000-2700-000004000000}">
      <text>
        <r>
          <rPr>
            <b/>
            <sz val="9"/>
            <color indexed="81"/>
            <rFont val="ＭＳ Ｐゴシック"/>
            <family val="3"/>
            <charset val="128"/>
          </rPr>
          <t xml:space="preserve">自動計算されます。
</t>
        </r>
      </text>
    </comment>
    <comment ref="R7" authorId="0" shapeId="0" xr:uid="{00000000-0006-0000-2700-000005000000}">
      <text>
        <r>
          <rPr>
            <b/>
            <sz val="9"/>
            <color indexed="81"/>
            <rFont val="ＭＳ Ｐゴシック"/>
            <family val="3"/>
            <charset val="128"/>
          </rPr>
          <t>（イ）又は（ロ）のいずれか少ない方の額が自動表示されます。</t>
        </r>
      </text>
    </comment>
    <comment ref="A8" authorId="0" shapeId="0" xr:uid="{00000000-0006-0000-2700-000006000000}">
      <text>
        <r>
          <rPr>
            <b/>
            <sz val="9"/>
            <color indexed="81"/>
            <rFont val="ＭＳ Ｐゴシック"/>
            <family val="3"/>
            <charset val="128"/>
          </rPr>
          <t>日付を入力してください。</t>
        </r>
      </text>
    </comment>
    <comment ref="I8" authorId="0" shapeId="0" xr:uid="{00000000-0006-0000-2700-000007000000}">
      <text>
        <r>
          <rPr>
            <b/>
            <sz val="9"/>
            <color indexed="81"/>
            <rFont val="ＭＳ Ｐゴシック"/>
            <family val="3"/>
            <charset val="128"/>
          </rPr>
          <t>自動計算されます。</t>
        </r>
      </text>
    </comment>
    <comment ref="R8" authorId="0" shapeId="0" xr:uid="{00000000-0006-0000-2700-000008000000}">
      <text>
        <r>
          <rPr>
            <b/>
            <sz val="9"/>
            <color indexed="81"/>
            <rFont val="ＭＳ Ｐゴシック"/>
            <family val="3"/>
            <charset val="128"/>
          </rPr>
          <t>（イ）又は（ロ）のいずれか少ない方の額が自動表示されます。</t>
        </r>
      </text>
    </comment>
    <comment ref="A9" authorId="0" shapeId="0" xr:uid="{00000000-0006-0000-2700-000009000000}">
      <text>
        <r>
          <rPr>
            <b/>
            <sz val="9"/>
            <color indexed="81"/>
            <rFont val="ＭＳ Ｐゴシック"/>
            <family val="3"/>
            <charset val="128"/>
          </rPr>
          <t>日付を入力してください。</t>
        </r>
      </text>
    </comment>
    <comment ref="I9" authorId="0" shapeId="0" xr:uid="{00000000-0006-0000-2700-00000A000000}">
      <text>
        <r>
          <rPr>
            <b/>
            <sz val="9"/>
            <color indexed="81"/>
            <rFont val="ＭＳ Ｐゴシック"/>
            <family val="3"/>
            <charset val="128"/>
          </rPr>
          <t>自動計算されます。</t>
        </r>
      </text>
    </comment>
    <comment ref="R9" authorId="0" shapeId="0" xr:uid="{00000000-0006-0000-2700-00000B000000}">
      <text>
        <r>
          <rPr>
            <b/>
            <sz val="9"/>
            <color indexed="81"/>
            <rFont val="ＭＳ Ｐゴシック"/>
            <family val="3"/>
            <charset val="128"/>
          </rPr>
          <t>（イ）又は（ロ）のいずれか少ない方の額が自動表示されます。</t>
        </r>
      </text>
    </comment>
    <comment ref="A10" authorId="0" shapeId="0" xr:uid="{00000000-0006-0000-2700-00000C000000}">
      <text>
        <r>
          <rPr>
            <b/>
            <sz val="9"/>
            <color indexed="81"/>
            <rFont val="ＭＳ Ｐゴシック"/>
            <family val="3"/>
            <charset val="128"/>
          </rPr>
          <t>日付を入力してください。</t>
        </r>
      </text>
    </comment>
    <comment ref="I10" authorId="0" shapeId="0" xr:uid="{00000000-0006-0000-2700-00000D000000}">
      <text>
        <r>
          <rPr>
            <b/>
            <sz val="9"/>
            <color indexed="81"/>
            <rFont val="ＭＳ Ｐゴシック"/>
            <family val="3"/>
            <charset val="128"/>
          </rPr>
          <t>自動計算されます。</t>
        </r>
      </text>
    </comment>
    <comment ref="R10" authorId="0" shapeId="0" xr:uid="{00000000-0006-0000-2700-00000E000000}">
      <text>
        <r>
          <rPr>
            <b/>
            <sz val="9"/>
            <color indexed="81"/>
            <rFont val="ＭＳ Ｐゴシック"/>
            <family val="3"/>
            <charset val="128"/>
          </rPr>
          <t>（イ）又は（ロ）のいずれか少ない方の額が自動表示されます。</t>
        </r>
      </text>
    </comment>
    <comment ref="A11" authorId="0" shapeId="0" xr:uid="{00000000-0006-0000-2700-00000F000000}">
      <text>
        <r>
          <rPr>
            <b/>
            <sz val="9"/>
            <color indexed="81"/>
            <rFont val="ＭＳ Ｐゴシック"/>
            <family val="3"/>
            <charset val="128"/>
          </rPr>
          <t>日付を入力してください。</t>
        </r>
      </text>
    </comment>
    <comment ref="I11" authorId="0" shapeId="0" xr:uid="{00000000-0006-0000-2700-000010000000}">
      <text>
        <r>
          <rPr>
            <b/>
            <sz val="9"/>
            <color indexed="81"/>
            <rFont val="ＭＳ Ｐゴシック"/>
            <family val="3"/>
            <charset val="128"/>
          </rPr>
          <t>自動計算されます。</t>
        </r>
      </text>
    </comment>
    <comment ref="R11" authorId="0" shapeId="0" xr:uid="{00000000-0006-0000-2700-000011000000}">
      <text>
        <r>
          <rPr>
            <b/>
            <sz val="9"/>
            <color indexed="81"/>
            <rFont val="ＭＳ Ｐゴシック"/>
            <family val="3"/>
            <charset val="128"/>
          </rPr>
          <t>（イ）又は（ロ）のいずれか少ない方の額が自動表示されます。</t>
        </r>
      </text>
    </comment>
    <comment ref="A12" authorId="0" shapeId="0" xr:uid="{00000000-0006-0000-2700-000012000000}">
      <text>
        <r>
          <rPr>
            <b/>
            <sz val="9"/>
            <color indexed="81"/>
            <rFont val="ＭＳ Ｐゴシック"/>
            <family val="3"/>
            <charset val="128"/>
          </rPr>
          <t>日付を入力してください。</t>
        </r>
      </text>
    </comment>
    <comment ref="I12" authorId="0" shapeId="0" xr:uid="{00000000-0006-0000-2700-000013000000}">
      <text>
        <r>
          <rPr>
            <b/>
            <sz val="9"/>
            <color indexed="81"/>
            <rFont val="ＭＳ Ｐゴシック"/>
            <family val="3"/>
            <charset val="128"/>
          </rPr>
          <t>自動計算されます。</t>
        </r>
      </text>
    </comment>
    <comment ref="R12" authorId="0" shapeId="0" xr:uid="{00000000-0006-0000-2700-000014000000}">
      <text>
        <r>
          <rPr>
            <b/>
            <sz val="9"/>
            <color indexed="81"/>
            <rFont val="ＭＳ Ｐゴシック"/>
            <family val="3"/>
            <charset val="128"/>
          </rPr>
          <t>（イ）又は（ロ）のいずれか少ない方の額が自動表示されます。</t>
        </r>
      </text>
    </comment>
    <comment ref="A13" authorId="0" shapeId="0" xr:uid="{00000000-0006-0000-2700-000015000000}">
      <text>
        <r>
          <rPr>
            <b/>
            <sz val="9"/>
            <color indexed="81"/>
            <rFont val="ＭＳ Ｐゴシック"/>
            <family val="3"/>
            <charset val="128"/>
          </rPr>
          <t>日付を入力してください。</t>
        </r>
      </text>
    </comment>
    <comment ref="I13" authorId="0" shapeId="0" xr:uid="{00000000-0006-0000-2700-000016000000}">
      <text>
        <r>
          <rPr>
            <b/>
            <sz val="9"/>
            <color indexed="81"/>
            <rFont val="ＭＳ Ｐゴシック"/>
            <family val="3"/>
            <charset val="128"/>
          </rPr>
          <t>自動計算されます。</t>
        </r>
      </text>
    </comment>
    <comment ref="R13" authorId="0" shapeId="0" xr:uid="{00000000-0006-0000-2700-000017000000}">
      <text>
        <r>
          <rPr>
            <b/>
            <sz val="9"/>
            <color indexed="81"/>
            <rFont val="ＭＳ Ｐゴシック"/>
            <family val="3"/>
            <charset val="128"/>
          </rPr>
          <t>（イ）又は（ロ）のいずれか少ない方の額が自動表示されます。</t>
        </r>
      </text>
    </comment>
    <comment ref="A14" authorId="0" shapeId="0" xr:uid="{00000000-0006-0000-2700-000018000000}">
      <text>
        <r>
          <rPr>
            <b/>
            <sz val="9"/>
            <color indexed="81"/>
            <rFont val="ＭＳ Ｐゴシック"/>
            <family val="3"/>
            <charset val="128"/>
          </rPr>
          <t>日付を入力してください。</t>
        </r>
      </text>
    </comment>
    <comment ref="I14" authorId="0" shapeId="0" xr:uid="{00000000-0006-0000-2700-000019000000}">
      <text>
        <r>
          <rPr>
            <b/>
            <sz val="9"/>
            <color indexed="81"/>
            <rFont val="ＭＳ Ｐゴシック"/>
            <family val="3"/>
            <charset val="128"/>
          </rPr>
          <t>自動計算されます。</t>
        </r>
      </text>
    </comment>
    <comment ref="R14" authorId="0" shapeId="0" xr:uid="{00000000-0006-0000-2700-00001A000000}">
      <text>
        <r>
          <rPr>
            <b/>
            <sz val="9"/>
            <color indexed="81"/>
            <rFont val="ＭＳ Ｐゴシック"/>
            <family val="3"/>
            <charset val="128"/>
          </rPr>
          <t>（イ）又は（ロ）のいずれか少ない方の額が自動表示されます。</t>
        </r>
      </text>
    </comment>
    <comment ref="A15" authorId="0" shapeId="0" xr:uid="{00000000-0006-0000-2700-00001B000000}">
      <text>
        <r>
          <rPr>
            <b/>
            <sz val="9"/>
            <color indexed="81"/>
            <rFont val="ＭＳ Ｐゴシック"/>
            <family val="3"/>
            <charset val="128"/>
          </rPr>
          <t>日付を入力してください。</t>
        </r>
      </text>
    </comment>
    <comment ref="I15" authorId="0" shapeId="0" xr:uid="{00000000-0006-0000-2700-00001C000000}">
      <text>
        <r>
          <rPr>
            <b/>
            <sz val="9"/>
            <color indexed="81"/>
            <rFont val="ＭＳ Ｐゴシック"/>
            <family val="3"/>
            <charset val="128"/>
          </rPr>
          <t>自動計算されます。</t>
        </r>
      </text>
    </comment>
    <comment ref="R15" authorId="0" shapeId="0" xr:uid="{00000000-0006-0000-2700-00001D000000}">
      <text>
        <r>
          <rPr>
            <b/>
            <sz val="9"/>
            <color indexed="81"/>
            <rFont val="ＭＳ Ｐゴシック"/>
            <family val="3"/>
            <charset val="128"/>
          </rPr>
          <t>（イ）又は（ロ）のいずれか少ない方の額が自動表示されます。</t>
        </r>
      </text>
    </comment>
    <comment ref="A16" authorId="0" shapeId="0" xr:uid="{00000000-0006-0000-2700-00001E000000}">
      <text>
        <r>
          <rPr>
            <b/>
            <sz val="9"/>
            <color indexed="81"/>
            <rFont val="ＭＳ Ｐゴシック"/>
            <family val="3"/>
            <charset val="128"/>
          </rPr>
          <t>日付を入力してください。</t>
        </r>
      </text>
    </comment>
    <comment ref="I16" authorId="0" shapeId="0" xr:uid="{00000000-0006-0000-2700-00001F000000}">
      <text>
        <r>
          <rPr>
            <b/>
            <sz val="9"/>
            <color indexed="81"/>
            <rFont val="ＭＳ Ｐゴシック"/>
            <family val="3"/>
            <charset val="128"/>
          </rPr>
          <t>自動計算されます。</t>
        </r>
      </text>
    </comment>
    <comment ref="R16" authorId="0" shapeId="0" xr:uid="{00000000-0006-0000-2700-000020000000}">
      <text>
        <r>
          <rPr>
            <b/>
            <sz val="9"/>
            <color indexed="81"/>
            <rFont val="ＭＳ Ｐゴシック"/>
            <family val="3"/>
            <charset val="128"/>
          </rPr>
          <t>（イ）又は（ロ）のいずれか少ない方の額が自動表示されます。</t>
        </r>
      </text>
    </comment>
    <comment ref="A17" authorId="0" shapeId="0" xr:uid="{00000000-0006-0000-2700-000021000000}">
      <text>
        <r>
          <rPr>
            <b/>
            <sz val="9"/>
            <color indexed="81"/>
            <rFont val="ＭＳ Ｐゴシック"/>
            <family val="3"/>
            <charset val="128"/>
          </rPr>
          <t>日付を入力してください。</t>
        </r>
      </text>
    </comment>
    <comment ref="I17" authorId="0" shapeId="0" xr:uid="{00000000-0006-0000-2700-000022000000}">
      <text>
        <r>
          <rPr>
            <b/>
            <sz val="9"/>
            <color indexed="81"/>
            <rFont val="ＭＳ Ｐゴシック"/>
            <family val="3"/>
            <charset val="128"/>
          </rPr>
          <t>自動計算されます。</t>
        </r>
      </text>
    </comment>
    <comment ref="R17" authorId="0" shapeId="0" xr:uid="{00000000-0006-0000-2700-000023000000}">
      <text>
        <r>
          <rPr>
            <b/>
            <sz val="9"/>
            <color indexed="81"/>
            <rFont val="ＭＳ Ｐゴシック"/>
            <family val="3"/>
            <charset val="128"/>
          </rPr>
          <t>（イ）又は（ロ）のいずれか少ない方の額が自動表示されます。</t>
        </r>
      </text>
    </comment>
    <comment ref="A18" authorId="0" shapeId="0" xr:uid="{00000000-0006-0000-2700-000024000000}">
      <text>
        <r>
          <rPr>
            <b/>
            <sz val="9"/>
            <color indexed="81"/>
            <rFont val="ＭＳ Ｐゴシック"/>
            <family val="3"/>
            <charset val="128"/>
          </rPr>
          <t>日付を入力してください。</t>
        </r>
      </text>
    </comment>
    <comment ref="I18" authorId="0" shapeId="0" xr:uid="{00000000-0006-0000-2700-000025000000}">
      <text>
        <r>
          <rPr>
            <b/>
            <sz val="9"/>
            <color indexed="81"/>
            <rFont val="ＭＳ Ｐゴシック"/>
            <family val="3"/>
            <charset val="128"/>
          </rPr>
          <t>自動計算されます。</t>
        </r>
      </text>
    </comment>
    <comment ref="R18" authorId="0" shapeId="0" xr:uid="{00000000-0006-0000-2700-000026000000}">
      <text>
        <r>
          <rPr>
            <b/>
            <sz val="9"/>
            <color indexed="81"/>
            <rFont val="ＭＳ Ｐゴシック"/>
            <family val="3"/>
            <charset val="128"/>
          </rPr>
          <t>（イ）又は（ロ）のいずれか少ない方の額が自動表示されます。</t>
        </r>
      </text>
    </comment>
    <comment ref="A19" authorId="0" shapeId="0" xr:uid="{00000000-0006-0000-2700-000027000000}">
      <text>
        <r>
          <rPr>
            <b/>
            <sz val="9"/>
            <color indexed="81"/>
            <rFont val="ＭＳ Ｐゴシック"/>
            <family val="3"/>
            <charset val="128"/>
          </rPr>
          <t>日付を入力してください。</t>
        </r>
      </text>
    </comment>
    <comment ref="I19" authorId="0" shapeId="0" xr:uid="{00000000-0006-0000-2700-000028000000}">
      <text>
        <r>
          <rPr>
            <b/>
            <sz val="9"/>
            <color indexed="81"/>
            <rFont val="ＭＳ Ｐゴシック"/>
            <family val="3"/>
            <charset val="128"/>
          </rPr>
          <t>自動計算されます。</t>
        </r>
      </text>
    </comment>
    <comment ref="R19" authorId="0" shapeId="0" xr:uid="{00000000-0006-0000-2700-000029000000}">
      <text>
        <r>
          <rPr>
            <b/>
            <sz val="9"/>
            <color indexed="81"/>
            <rFont val="ＭＳ Ｐゴシック"/>
            <family val="3"/>
            <charset val="128"/>
          </rPr>
          <t>（イ）又は（ロ）のいずれか少ない方の額が自動表示されます。</t>
        </r>
      </text>
    </comment>
    <comment ref="A20" authorId="0" shapeId="0" xr:uid="{00000000-0006-0000-2700-00002A000000}">
      <text>
        <r>
          <rPr>
            <b/>
            <sz val="9"/>
            <color indexed="81"/>
            <rFont val="ＭＳ Ｐゴシック"/>
            <family val="3"/>
            <charset val="128"/>
          </rPr>
          <t>日付を入力してください。</t>
        </r>
      </text>
    </comment>
    <comment ref="R20" authorId="0" shapeId="0" xr:uid="{00000000-0006-0000-2700-00002B000000}">
      <text>
        <r>
          <rPr>
            <b/>
            <sz val="9"/>
            <color indexed="81"/>
            <rFont val="ＭＳ Ｐゴシック"/>
            <family val="3"/>
            <charset val="128"/>
          </rPr>
          <t>（イ）又は（ロ）のいずれか少ない方の額が自動表示されます。</t>
        </r>
      </text>
    </comment>
    <comment ref="A21" authorId="0" shapeId="0" xr:uid="{00000000-0006-0000-2700-00002C000000}">
      <text>
        <r>
          <rPr>
            <b/>
            <sz val="9"/>
            <color indexed="81"/>
            <rFont val="ＭＳ Ｐゴシック"/>
            <family val="3"/>
            <charset val="128"/>
          </rPr>
          <t>日付を入力してください。</t>
        </r>
      </text>
    </comment>
    <comment ref="I21" authorId="0" shapeId="0" xr:uid="{00000000-0006-0000-2700-00002D000000}">
      <text>
        <r>
          <rPr>
            <b/>
            <sz val="9"/>
            <color indexed="81"/>
            <rFont val="ＭＳ Ｐゴシック"/>
            <family val="3"/>
            <charset val="128"/>
          </rPr>
          <t>自動計算されます。</t>
        </r>
      </text>
    </comment>
    <comment ref="R21" authorId="0" shapeId="0" xr:uid="{00000000-0006-0000-2700-00002E000000}">
      <text>
        <r>
          <rPr>
            <b/>
            <sz val="9"/>
            <color indexed="81"/>
            <rFont val="ＭＳ Ｐゴシック"/>
            <family val="3"/>
            <charset val="128"/>
          </rPr>
          <t>（イ）又は（ロ）のいずれか少ない方の額が自動表示されます。</t>
        </r>
      </text>
    </comment>
    <comment ref="A22" authorId="0" shapeId="0" xr:uid="{00000000-0006-0000-2700-00002F000000}">
      <text>
        <r>
          <rPr>
            <b/>
            <sz val="9"/>
            <color indexed="81"/>
            <rFont val="ＭＳ Ｐゴシック"/>
            <family val="3"/>
            <charset val="128"/>
          </rPr>
          <t>日付を入力してください。</t>
        </r>
      </text>
    </comment>
    <comment ref="I22" authorId="0" shapeId="0" xr:uid="{00000000-0006-0000-2700-000030000000}">
      <text>
        <r>
          <rPr>
            <b/>
            <sz val="9"/>
            <color indexed="81"/>
            <rFont val="ＭＳ Ｐゴシック"/>
            <family val="3"/>
            <charset val="128"/>
          </rPr>
          <t>自動計算されます。</t>
        </r>
      </text>
    </comment>
    <comment ref="R22" authorId="0" shapeId="0" xr:uid="{00000000-0006-0000-2700-000031000000}">
      <text>
        <r>
          <rPr>
            <b/>
            <sz val="9"/>
            <color indexed="81"/>
            <rFont val="ＭＳ Ｐゴシック"/>
            <family val="3"/>
            <charset val="128"/>
          </rPr>
          <t>（イ）又は（ロ）のいずれか少ない方の額が自動表示されます。</t>
        </r>
      </text>
    </comment>
    <comment ref="A23" authorId="0" shapeId="0" xr:uid="{00000000-0006-0000-2700-000032000000}">
      <text>
        <r>
          <rPr>
            <b/>
            <sz val="9"/>
            <color indexed="81"/>
            <rFont val="ＭＳ Ｐゴシック"/>
            <family val="3"/>
            <charset val="128"/>
          </rPr>
          <t>日付を入力してください。</t>
        </r>
      </text>
    </comment>
    <comment ref="I23" authorId="0" shapeId="0" xr:uid="{00000000-0006-0000-2700-000033000000}">
      <text>
        <r>
          <rPr>
            <b/>
            <sz val="9"/>
            <color indexed="81"/>
            <rFont val="ＭＳ Ｐゴシック"/>
            <family val="3"/>
            <charset val="128"/>
          </rPr>
          <t>自動計算されます。</t>
        </r>
      </text>
    </comment>
    <comment ref="R23" authorId="0" shapeId="0" xr:uid="{00000000-0006-0000-2700-000034000000}">
      <text>
        <r>
          <rPr>
            <b/>
            <sz val="9"/>
            <color indexed="81"/>
            <rFont val="ＭＳ Ｐゴシック"/>
            <family val="3"/>
            <charset val="128"/>
          </rPr>
          <t>（イ）又は（ロ）のいずれか少ない方の額が自動表示されます。</t>
        </r>
      </text>
    </comment>
    <comment ref="R24" authorId="0" shapeId="0" xr:uid="{00000000-0006-0000-2700-000035000000}">
      <text>
        <r>
          <rPr>
            <b/>
            <sz val="9"/>
            <color indexed="81"/>
            <rFont val="ＭＳ Ｐゴシック"/>
            <family val="3"/>
            <charset val="128"/>
          </rPr>
          <t>　自動計算されます。
　この額は公営３その１の請求額に自動表示されます。</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2800-000001000000}">
      <text>
        <r>
          <rPr>
            <b/>
            <sz val="9"/>
            <color indexed="81"/>
            <rFont val="ＭＳ Ｐゴシック"/>
            <family val="3"/>
            <charset val="128"/>
          </rPr>
          <t>請求年月日を入力後印刷するか、印刷後手書きで御記入くださるようお願いします。</t>
        </r>
      </text>
    </comment>
    <comment ref="I9" authorId="0" shapeId="0" xr:uid="{00000000-0006-0000-2800-000002000000}">
      <text>
        <r>
          <rPr>
            <b/>
            <sz val="9"/>
            <color indexed="81"/>
            <rFont val="ＭＳ Ｐゴシック"/>
            <family val="3"/>
            <charset val="128"/>
          </rPr>
          <t>　１ページは自動車借入用、２ページは燃料供給用、３ページは運転手用です。
　もれなく御記入くださるようお願いします。</t>
        </r>
      </text>
    </comment>
    <comment ref="I12" authorId="0" shapeId="0" xr:uid="{00000000-0006-0000-2800-000003000000}">
      <text>
        <r>
          <rPr>
            <b/>
            <sz val="9"/>
            <color indexed="81"/>
            <rFont val="ＭＳ Ｐゴシック"/>
            <family val="3"/>
            <charset val="128"/>
          </rPr>
          <t>電話番号を入力してくださるようお願いします。</t>
        </r>
      </text>
    </comment>
    <comment ref="D19" authorId="0" shapeId="0" xr:uid="{00000000-0006-0000-2800-000004000000}">
      <text>
        <r>
          <rPr>
            <b/>
            <sz val="9"/>
            <color indexed="81"/>
            <rFont val="ＭＳ Ｐゴシック"/>
            <family val="3"/>
            <charset val="128"/>
          </rPr>
          <t>　公営３内訳２の自動車借入契約の請求額が自動表示されます。
　まず、公営３内訳２のシートを作成後、御使用ください。</t>
        </r>
      </text>
    </comment>
    <comment ref="K29" authorId="0" shapeId="0" xr:uid="{00000000-0006-0000-2800-000005000000}">
      <text>
        <r>
          <rPr>
            <b/>
            <sz val="9"/>
            <color indexed="81"/>
            <rFont val="ＭＳ Ｐゴシック"/>
            <family val="3"/>
            <charset val="128"/>
          </rPr>
          <t>必要事項をもれなく入力後印刷するか、印刷後御記入くださるようお願いします。</t>
        </r>
      </text>
    </comment>
    <comment ref="K52" authorId="0" shapeId="0" xr:uid="{00000000-0006-0000-2800-000006000000}">
      <text>
        <r>
          <rPr>
            <b/>
            <sz val="9"/>
            <color indexed="81"/>
            <rFont val="ＭＳ Ｐゴシック"/>
            <family val="3"/>
            <charset val="128"/>
          </rPr>
          <t>請求年月日を入力後印刷するか、印刷後手書きで御記入くださるようお願いします。</t>
        </r>
      </text>
    </comment>
    <comment ref="I56" authorId="0" shapeId="0" xr:uid="{00000000-0006-0000-2800-000007000000}">
      <text>
        <r>
          <rPr>
            <b/>
            <sz val="9"/>
            <color indexed="81"/>
            <rFont val="ＭＳ Ｐゴシック"/>
            <family val="3"/>
            <charset val="128"/>
          </rPr>
          <t>　１ページは自動車借入用、２ページは燃料供給用、３ページは運転手用です。
　もれなく御記入くださるようお願いします。</t>
        </r>
      </text>
    </comment>
    <comment ref="I59" authorId="0" shapeId="0" xr:uid="{00000000-0006-0000-2800-000008000000}">
      <text>
        <r>
          <rPr>
            <b/>
            <sz val="9"/>
            <color indexed="81"/>
            <rFont val="ＭＳ Ｐゴシック"/>
            <family val="3"/>
            <charset val="128"/>
          </rPr>
          <t>電話番号を入力してくださるようお願いします。</t>
        </r>
      </text>
    </comment>
    <comment ref="D66" authorId="0" shapeId="0" xr:uid="{00000000-0006-0000-2800-000009000000}">
      <text>
        <r>
          <rPr>
            <b/>
            <sz val="9"/>
            <color indexed="81"/>
            <rFont val="ＭＳ Ｐゴシック"/>
            <family val="3"/>
            <charset val="128"/>
          </rPr>
          <t>　公営３内訳２の燃料供給契約の請求額が自動表示されます。
　まず、公営３内訳２のシートを作成後、御使用ください。</t>
        </r>
      </text>
    </comment>
    <comment ref="K76" authorId="0" shapeId="0" xr:uid="{00000000-0006-0000-2800-00000A000000}">
      <text>
        <r>
          <rPr>
            <b/>
            <sz val="9"/>
            <color indexed="81"/>
            <rFont val="ＭＳ Ｐゴシック"/>
            <family val="3"/>
            <charset val="128"/>
          </rPr>
          <t>必要事項をもれなく入力後印刷するか、印刷後御記入くださるようお願いします。</t>
        </r>
      </text>
    </comment>
    <comment ref="K99" authorId="0" shapeId="0" xr:uid="{00000000-0006-0000-2800-00000B000000}">
      <text>
        <r>
          <rPr>
            <b/>
            <sz val="9"/>
            <color indexed="81"/>
            <rFont val="ＭＳ Ｐゴシック"/>
            <family val="3"/>
            <charset val="128"/>
          </rPr>
          <t>請求年月日を入力後印刷するか、印刷後手書きで御記入くださるようお願いします。</t>
        </r>
      </text>
    </comment>
    <comment ref="I103" authorId="0" shapeId="0" xr:uid="{00000000-0006-0000-2800-00000C000000}">
      <text>
        <r>
          <rPr>
            <b/>
            <sz val="9"/>
            <color indexed="81"/>
            <rFont val="ＭＳ Ｐゴシック"/>
            <family val="3"/>
            <charset val="128"/>
          </rPr>
          <t>　１ページは自動車借入用、２ページは燃料供給用、３ページは運転手用です。
　もれなく御記入くださるようお願いします。</t>
        </r>
      </text>
    </comment>
    <comment ref="I106" authorId="0" shapeId="0" xr:uid="{00000000-0006-0000-2800-00000D000000}">
      <text>
        <r>
          <rPr>
            <b/>
            <sz val="9"/>
            <color indexed="81"/>
            <rFont val="ＭＳ Ｐゴシック"/>
            <family val="3"/>
            <charset val="128"/>
          </rPr>
          <t>電話番号を入力してくださるようお願いします。</t>
        </r>
      </text>
    </comment>
    <comment ref="D113" authorId="0" shapeId="0" xr:uid="{00000000-0006-0000-2800-00000E000000}">
      <text>
        <r>
          <rPr>
            <b/>
            <sz val="9"/>
            <color indexed="81"/>
            <rFont val="ＭＳ Ｐゴシック"/>
            <family val="3"/>
            <charset val="128"/>
          </rPr>
          <t>　公営３内訳２の運転契約の請求金額が自動表示されます。
　まず、公営３内訳２のシートを作成後、御使用ください。</t>
        </r>
      </text>
    </comment>
    <comment ref="K123" authorId="0" shapeId="0" xr:uid="{00000000-0006-0000-2800-00000F000000}">
      <text>
        <r>
          <rPr>
            <b/>
            <sz val="9"/>
            <color indexed="81"/>
            <rFont val="ＭＳ Ｐゴシック"/>
            <family val="3"/>
            <charset val="128"/>
          </rPr>
          <t>必要事項をもれなく入力後印刷するか、印刷後御記入くださるようお願いします。</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00000000-0006-0000-2900-000001000000}">
      <text>
        <r>
          <rPr>
            <b/>
            <sz val="9"/>
            <color indexed="81"/>
            <rFont val="ＭＳ Ｐゴシック"/>
            <family val="3"/>
            <charset val="128"/>
          </rPr>
          <t>本内訳書を作成した場合は、内訳１に数値を入力しないでくださるようお願いします。</t>
        </r>
      </text>
    </comment>
    <comment ref="A9" authorId="0" shapeId="0" xr:uid="{00000000-0006-0000-2900-000002000000}">
      <text>
        <r>
          <rPr>
            <b/>
            <sz val="9"/>
            <color indexed="81"/>
            <rFont val="ＭＳ Ｐゴシック"/>
            <family val="3"/>
            <charset val="128"/>
          </rPr>
          <t>日付を入力してください。</t>
        </r>
      </text>
    </comment>
    <comment ref="E9" authorId="0" shapeId="0" xr:uid="{00000000-0006-0000-2900-000003000000}">
      <text>
        <r>
          <rPr>
            <b/>
            <sz val="9"/>
            <color indexed="81"/>
            <rFont val="ＭＳ Ｐゴシック"/>
            <family val="3"/>
            <charset val="128"/>
          </rPr>
          <t>借入金額を入力してください。</t>
        </r>
      </text>
    </comment>
    <comment ref="I9" authorId="0" shapeId="0" xr:uid="{00000000-0006-0000-2900-000004000000}">
      <text>
        <r>
          <rPr>
            <b/>
            <sz val="9"/>
            <color indexed="81"/>
            <rFont val="ＭＳ Ｐゴシック"/>
            <family val="3"/>
            <charset val="128"/>
          </rPr>
          <t>自動計算されます。</t>
        </r>
      </text>
    </comment>
    <comment ref="R9" authorId="0" shapeId="0" xr:uid="{00000000-0006-0000-2900-000005000000}">
      <text>
        <r>
          <rPr>
            <b/>
            <sz val="9"/>
            <color indexed="81"/>
            <rFont val="ＭＳ Ｐゴシック"/>
            <family val="3"/>
            <charset val="128"/>
          </rPr>
          <t xml:space="preserve">（イ）又は（ロ）のうちいずれか少ない方の額が自動表示されます。
</t>
        </r>
      </text>
    </comment>
    <comment ref="A10" authorId="0" shapeId="0" xr:uid="{00000000-0006-0000-2900-000006000000}">
      <text>
        <r>
          <rPr>
            <b/>
            <sz val="9"/>
            <color indexed="81"/>
            <rFont val="ＭＳ Ｐゴシック"/>
            <family val="3"/>
            <charset val="128"/>
          </rPr>
          <t>日付を入力してください。</t>
        </r>
      </text>
    </comment>
    <comment ref="E10" authorId="0" shapeId="0" xr:uid="{00000000-0006-0000-2900-000007000000}">
      <text>
        <r>
          <rPr>
            <b/>
            <sz val="9"/>
            <color indexed="81"/>
            <rFont val="ＭＳ Ｐゴシック"/>
            <family val="3"/>
            <charset val="128"/>
          </rPr>
          <t>借入金額を入力してください。</t>
        </r>
      </text>
    </comment>
    <comment ref="I10" authorId="0" shapeId="0" xr:uid="{00000000-0006-0000-2900-000008000000}">
      <text>
        <r>
          <rPr>
            <b/>
            <sz val="9"/>
            <color indexed="81"/>
            <rFont val="ＭＳ Ｐゴシック"/>
            <family val="3"/>
            <charset val="128"/>
          </rPr>
          <t>自動計算されます。</t>
        </r>
      </text>
    </comment>
    <comment ref="R10" authorId="0" shapeId="0" xr:uid="{00000000-0006-0000-2900-000009000000}">
      <text>
        <r>
          <rPr>
            <b/>
            <sz val="9"/>
            <color indexed="81"/>
            <rFont val="ＭＳ Ｐゴシック"/>
            <family val="3"/>
            <charset val="128"/>
          </rPr>
          <t xml:space="preserve">（イ）又は（ロ）のうちいずれか少ない方の額が自動表示されます。
</t>
        </r>
      </text>
    </comment>
    <comment ref="A11" authorId="0" shapeId="0" xr:uid="{00000000-0006-0000-2900-00000A000000}">
      <text>
        <r>
          <rPr>
            <b/>
            <sz val="9"/>
            <color indexed="81"/>
            <rFont val="ＭＳ Ｐゴシック"/>
            <family val="3"/>
            <charset val="128"/>
          </rPr>
          <t>日付を入力してください。</t>
        </r>
      </text>
    </comment>
    <comment ref="E11" authorId="0" shapeId="0" xr:uid="{00000000-0006-0000-2900-00000B000000}">
      <text>
        <r>
          <rPr>
            <b/>
            <sz val="9"/>
            <color indexed="81"/>
            <rFont val="ＭＳ Ｐゴシック"/>
            <family val="3"/>
            <charset val="128"/>
          </rPr>
          <t>借入金額を入力してください。</t>
        </r>
      </text>
    </comment>
    <comment ref="I11" authorId="0" shapeId="0" xr:uid="{00000000-0006-0000-2900-00000C000000}">
      <text>
        <r>
          <rPr>
            <b/>
            <sz val="9"/>
            <color indexed="81"/>
            <rFont val="ＭＳ Ｐゴシック"/>
            <family val="3"/>
            <charset val="128"/>
          </rPr>
          <t>自動計算されます。</t>
        </r>
      </text>
    </comment>
    <comment ref="R11" authorId="0" shapeId="0" xr:uid="{00000000-0006-0000-2900-00000D000000}">
      <text>
        <r>
          <rPr>
            <b/>
            <sz val="9"/>
            <color indexed="81"/>
            <rFont val="ＭＳ Ｐゴシック"/>
            <family val="3"/>
            <charset val="128"/>
          </rPr>
          <t xml:space="preserve">（イ）又は（ロ）のうちいずれか少ない方の額が自動表示されます。
</t>
        </r>
      </text>
    </comment>
    <comment ref="A12" authorId="0" shapeId="0" xr:uid="{00000000-0006-0000-2900-00000E000000}">
      <text>
        <r>
          <rPr>
            <b/>
            <sz val="9"/>
            <color indexed="81"/>
            <rFont val="ＭＳ Ｐゴシック"/>
            <family val="3"/>
            <charset val="128"/>
          </rPr>
          <t>日付を入力してください。</t>
        </r>
      </text>
    </comment>
    <comment ref="E12" authorId="0" shapeId="0" xr:uid="{00000000-0006-0000-2900-00000F000000}">
      <text>
        <r>
          <rPr>
            <b/>
            <sz val="9"/>
            <color indexed="81"/>
            <rFont val="ＭＳ Ｐゴシック"/>
            <family val="3"/>
            <charset val="128"/>
          </rPr>
          <t>借入金額を入力してください。</t>
        </r>
      </text>
    </comment>
    <comment ref="I12" authorId="0" shapeId="0" xr:uid="{00000000-0006-0000-2900-000010000000}">
      <text>
        <r>
          <rPr>
            <b/>
            <sz val="9"/>
            <color indexed="81"/>
            <rFont val="ＭＳ Ｐゴシック"/>
            <family val="3"/>
            <charset val="128"/>
          </rPr>
          <t>自動計算されます。</t>
        </r>
      </text>
    </comment>
    <comment ref="R12" authorId="0" shapeId="0" xr:uid="{00000000-0006-0000-2900-000011000000}">
      <text>
        <r>
          <rPr>
            <b/>
            <sz val="9"/>
            <color indexed="81"/>
            <rFont val="ＭＳ Ｐゴシック"/>
            <family val="3"/>
            <charset val="128"/>
          </rPr>
          <t xml:space="preserve">（イ）又は（ロ）のうちいずれか少ない方の額が自動表示されます。
</t>
        </r>
      </text>
    </comment>
    <comment ref="A13" authorId="0" shapeId="0" xr:uid="{00000000-0006-0000-2900-000012000000}">
      <text>
        <r>
          <rPr>
            <b/>
            <sz val="9"/>
            <color indexed="81"/>
            <rFont val="ＭＳ Ｐゴシック"/>
            <family val="3"/>
            <charset val="128"/>
          </rPr>
          <t>日付を入力してください。</t>
        </r>
      </text>
    </comment>
    <comment ref="E13" authorId="0" shapeId="0" xr:uid="{00000000-0006-0000-2900-000013000000}">
      <text>
        <r>
          <rPr>
            <b/>
            <sz val="9"/>
            <color indexed="81"/>
            <rFont val="ＭＳ Ｐゴシック"/>
            <family val="3"/>
            <charset val="128"/>
          </rPr>
          <t>借入金額を入力してください。</t>
        </r>
      </text>
    </comment>
    <comment ref="I13" authorId="0" shapeId="0" xr:uid="{00000000-0006-0000-2900-000014000000}">
      <text>
        <r>
          <rPr>
            <b/>
            <sz val="9"/>
            <color indexed="81"/>
            <rFont val="ＭＳ Ｐゴシック"/>
            <family val="3"/>
            <charset val="128"/>
          </rPr>
          <t>自動計算されます。</t>
        </r>
      </text>
    </comment>
    <comment ref="R13" authorId="0" shapeId="0" xr:uid="{00000000-0006-0000-2900-000015000000}">
      <text>
        <r>
          <rPr>
            <b/>
            <sz val="9"/>
            <color indexed="81"/>
            <rFont val="ＭＳ Ｐゴシック"/>
            <family val="3"/>
            <charset val="128"/>
          </rPr>
          <t xml:space="preserve">（イ）又は（ロ）のうちいずれか少ない方の額が自動表示されます。
</t>
        </r>
      </text>
    </comment>
    <comment ref="A14" authorId="0" shapeId="0" xr:uid="{00000000-0006-0000-2900-000016000000}">
      <text>
        <r>
          <rPr>
            <b/>
            <sz val="9"/>
            <color indexed="81"/>
            <rFont val="ＭＳ Ｐゴシック"/>
            <family val="3"/>
            <charset val="128"/>
          </rPr>
          <t>日付を入力してください。</t>
        </r>
      </text>
    </comment>
    <comment ref="E14" authorId="0" shapeId="0" xr:uid="{00000000-0006-0000-2900-000017000000}">
      <text>
        <r>
          <rPr>
            <b/>
            <sz val="9"/>
            <color indexed="81"/>
            <rFont val="ＭＳ Ｐゴシック"/>
            <family val="3"/>
            <charset val="128"/>
          </rPr>
          <t>借入金額を入力してください。</t>
        </r>
      </text>
    </comment>
    <comment ref="I14" authorId="0" shapeId="0" xr:uid="{00000000-0006-0000-2900-000018000000}">
      <text>
        <r>
          <rPr>
            <b/>
            <sz val="9"/>
            <color indexed="81"/>
            <rFont val="ＭＳ Ｐゴシック"/>
            <family val="3"/>
            <charset val="128"/>
          </rPr>
          <t>自動計算されます。</t>
        </r>
      </text>
    </comment>
    <comment ref="R14" authorId="0" shapeId="0" xr:uid="{00000000-0006-0000-2900-000019000000}">
      <text>
        <r>
          <rPr>
            <b/>
            <sz val="9"/>
            <color indexed="81"/>
            <rFont val="ＭＳ Ｐゴシック"/>
            <family val="3"/>
            <charset val="128"/>
          </rPr>
          <t xml:space="preserve">（イ）又は（ロ）のうちいずれか少ない方の額が自動表示されます。
</t>
        </r>
      </text>
    </comment>
    <comment ref="A15" authorId="0" shapeId="0" xr:uid="{00000000-0006-0000-2900-00001A000000}">
      <text>
        <r>
          <rPr>
            <b/>
            <sz val="9"/>
            <color indexed="81"/>
            <rFont val="ＭＳ Ｐゴシック"/>
            <family val="3"/>
            <charset val="128"/>
          </rPr>
          <t>日付を入力してください。</t>
        </r>
      </text>
    </comment>
    <comment ref="E15" authorId="0" shapeId="0" xr:uid="{00000000-0006-0000-2900-00001B000000}">
      <text>
        <r>
          <rPr>
            <b/>
            <sz val="9"/>
            <color indexed="81"/>
            <rFont val="ＭＳ Ｐゴシック"/>
            <family val="3"/>
            <charset val="128"/>
          </rPr>
          <t>借入金額を入力してください。</t>
        </r>
      </text>
    </comment>
    <comment ref="I15" authorId="0" shapeId="0" xr:uid="{00000000-0006-0000-2900-00001C000000}">
      <text>
        <r>
          <rPr>
            <b/>
            <sz val="9"/>
            <color indexed="81"/>
            <rFont val="ＭＳ Ｐゴシック"/>
            <family val="3"/>
            <charset val="128"/>
          </rPr>
          <t>自動計算されます。</t>
        </r>
      </text>
    </comment>
    <comment ref="R15" authorId="0" shapeId="0" xr:uid="{00000000-0006-0000-2900-00001D000000}">
      <text>
        <r>
          <rPr>
            <b/>
            <sz val="9"/>
            <color indexed="81"/>
            <rFont val="ＭＳ Ｐゴシック"/>
            <family val="3"/>
            <charset val="128"/>
          </rPr>
          <t xml:space="preserve">（イ）又は（ロ）のうちいずれか少ない方の額が自動表示されます。
</t>
        </r>
      </text>
    </comment>
    <comment ref="A16" authorId="0" shapeId="0" xr:uid="{00000000-0006-0000-2900-00001E000000}">
      <text>
        <r>
          <rPr>
            <b/>
            <sz val="9"/>
            <color indexed="81"/>
            <rFont val="ＭＳ Ｐゴシック"/>
            <family val="3"/>
            <charset val="128"/>
          </rPr>
          <t>日付を入力してください。</t>
        </r>
      </text>
    </comment>
    <comment ref="E16" authorId="0" shapeId="0" xr:uid="{00000000-0006-0000-2900-00001F000000}">
      <text>
        <r>
          <rPr>
            <b/>
            <sz val="9"/>
            <color indexed="81"/>
            <rFont val="ＭＳ Ｐゴシック"/>
            <family val="3"/>
            <charset val="128"/>
          </rPr>
          <t>借入金額を入力してください。</t>
        </r>
      </text>
    </comment>
    <comment ref="I16" authorId="0" shapeId="0" xr:uid="{00000000-0006-0000-2900-000020000000}">
      <text>
        <r>
          <rPr>
            <b/>
            <sz val="9"/>
            <color indexed="81"/>
            <rFont val="ＭＳ Ｐゴシック"/>
            <family val="3"/>
            <charset val="128"/>
          </rPr>
          <t>自動計算されます。</t>
        </r>
      </text>
    </comment>
    <comment ref="R16" authorId="0" shapeId="0" xr:uid="{00000000-0006-0000-2900-000021000000}">
      <text>
        <r>
          <rPr>
            <b/>
            <sz val="9"/>
            <color indexed="81"/>
            <rFont val="ＭＳ Ｐゴシック"/>
            <family val="3"/>
            <charset val="128"/>
          </rPr>
          <t xml:space="preserve">（イ）又は（ロ）のうちいずれか少ない方の額が自動表示されます。
</t>
        </r>
      </text>
    </comment>
    <comment ref="A17" authorId="0" shapeId="0" xr:uid="{00000000-0006-0000-2900-000022000000}">
      <text>
        <r>
          <rPr>
            <b/>
            <sz val="9"/>
            <color indexed="81"/>
            <rFont val="ＭＳ Ｐゴシック"/>
            <family val="3"/>
            <charset val="128"/>
          </rPr>
          <t>日付を入力してください。</t>
        </r>
      </text>
    </comment>
    <comment ref="E17" authorId="0" shapeId="0" xr:uid="{00000000-0006-0000-2900-000023000000}">
      <text>
        <r>
          <rPr>
            <b/>
            <sz val="9"/>
            <color indexed="81"/>
            <rFont val="ＭＳ Ｐゴシック"/>
            <family val="3"/>
            <charset val="128"/>
          </rPr>
          <t>借入金額を入力してください。</t>
        </r>
      </text>
    </comment>
    <comment ref="I17" authorId="0" shapeId="0" xr:uid="{00000000-0006-0000-2900-000024000000}">
      <text>
        <r>
          <rPr>
            <b/>
            <sz val="9"/>
            <color indexed="81"/>
            <rFont val="ＭＳ Ｐゴシック"/>
            <family val="3"/>
            <charset val="128"/>
          </rPr>
          <t>自動計算されます。</t>
        </r>
      </text>
    </comment>
    <comment ref="R17" authorId="0" shapeId="0" xr:uid="{00000000-0006-0000-2900-000025000000}">
      <text>
        <r>
          <rPr>
            <b/>
            <sz val="9"/>
            <color indexed="81"/>
            <rFont val="ＭＳ Ｐゴシック"/>
            <family val="3"/>
            <charset val="128"/>
          </rPr>
          <t xml:space="preserve">（イ）又は（ロ）のうちいずれか少ない方の額が自動表示されます。
</t>
        </r>
      </text>
    </comment>
    <comment ref="A18" authorId="0" shapeId="0" xr:uid="{00000000-0006-0000-2900-000026000000}">
      <text>
        <r>
          <rPr>
            <b/>
            <sz val="9"/>
            <color indexed="81"/>
            <rFont val="ＭＳ Ｐゴシック"/>
            <family val="3"/>
            <charset val="128"/>
          </rPr>
          <t>日付を入力してください。</t>
        </r>
      </text>
    </comment>
    <comment ref="E18" authorId="0" shapeId="0" xr:uid="{00000000-0006-0000-2900-000027000000}">
      <text>
        <r>
          <rPr>
            <b/>
            <sz val="9"/>
            <color indexed="81"/>
            <rFont val="ＭＳ Ｐゴシック"/>
            <family val="3"/>
            <charset val="128"/>
          </rPr>
          <t>借入金額を入力してください。</t>
        </r>
      </text>
    </comment>
    <comment ref="I18" authorId="0" shapeId="0" xr:uid="{00000000-0006-0000-2900-000028000000}">
      <text>
        <r>
          <rPr>
            <b/>
            <sz val="9"/>
            <color indexed="81"/>
            <rFont val="ＭＳ Ｐゴシック"/>
            <family val="3"/>
            <charset val="128"/>
          </rPr>
          <t>自動計算されます。</t>
        </r>
      </text>
    </comment>
    <comment ref="R18" authorId="0" shapeId="0" xr:uid="{00000000-0006-0000-2900-000029000000}">
      <text>
        <r>
          <rPr>
            <b/>
            <sz val="9"/>
            <color indexed="81"/>
            <rFont val="ＭＳ Ｐゴシック"/>
            <family val="3"/>
            <charset val="128"/>
          </rPr>
          <t xml:space="preserve">（イ）又は（ロ）のうちいずれか少ない方の額が自動表示されます。
</t>
        </r>
      </text>
    </comment>
    <comment ref="A19" authorId="0" shapeId="0" xr:uid="{00000000-0006-0000-2900-00002A000000}">
      <text>
        <r>
          <rPr>
            <b/>
            <sz val="9"/>
            <color indexed="81"/>
            <rFont val="ＭＳ Ｐゴシック"/>
            <family val="3"/>
            <charset val="128"/>
          </rPr>
          <t>日付を入力してください。</t>
        </r>
      </text>
    </comment>
    <comment ref="E19" authorId="0" shapeId="0" xr:uid="{00000000-0006-0000-2900-00002B000000}">
      <text>
        <r>
          <rPr>
            <b/>
            <sz val="9"/>
            <color indexed="81"/>
            <rFont val="ＭＳ Ｐゴシック"/>
            <family val="3"/>
            <charset val="128"/>
          </rPr>
          <t>借入金額を入力してください。</t>
        </r>
      </text>
    </comment>
    <comment ref="I19" authorId="0" shapeId="0" xr:uid="{00000000-0006-0000-2900-00002C000000}">
      <text>
        <r>
          <rPr>
            <b/>
            <sz val="9"/>
            <color indexed="81"/>
            <rFont val="ＭＳ Ｐゴシック"/>
            <family val="3"/>
            <charset val="128"/>
          </rPr>
          <t>自動計算されます。</t>
        </r>
      </text>
    </comment>
    <comment ref="R19" authorId="0" shapeId="0" xr:uid="{00000000-0006-0000-2900-00002D000000}">
      <text>
        <r>
          <rPr>
            <b/>
            <sz val="9"/>
            <color indexed="81"/>
            <rFont val="ＭＳ Ｐゴシック"/>
            <family val="3"/>
            <charset val="128"/>
          </rPr>
          <t xml:space="preserve">（イ）又は（ロ）のうちいずれか少ない方の額が自動表示されます。
</t>
        </r>
      </text>
    </comment>
    <comment ref="A20" authorId="0" shapeId="0" xr:uid="{00000000-0006-0000-2900-00002E000000}">
      <text>
        <r>
          <rPr>
            <b/>
            <sz val="9"/>
            <color indexed="81"/>
            <rFont val="ＭＳ Ｐゴシック"/>
            <family val="3"/>
            <charset val="128"/>
          </rPr>
          <t>日付を入力してください。</t>
        </r>
      </text>
    </comment>
    <comment ref="E20" authorId="0" shapeId="0" xr:uid="{00000000-0006-0000-2900-00002F000000}">
      <text>
        <r>
          <rPr>
            <b/>
            <sz val="9"/>
            <color indexed="81"/>
            <rFont val="ＭＳ Ｐゴシック"/>
            <family val="3"/>
            <charset val="128"/>
          </rPr>
          <t>借入金額を入力してください。</t>
        </r>
      </text>
    </comment>
    <comment ref="I20" authorId="0" shapeId="0" xr:uid="{00000000-0006-0000-2900-000030000000}">
      <text>
        <r>
          <rPr>
            <b/>
            <sz val="9"/>
            <color indexed="81"/>
            <rFont val="ＭＳ Ｐゴシック"/>
            <family val="3"/>
            <charset val="128"/>
          </rPr>
          <t>自動計算されます。</t>
        </r>
      </text>
    </comment>
    <comment ref="R20" authorId="0" shapeId="0" xr:uid="{00000000-0006-0000-2900-000031000000}">
      <text>
        <r>
          <rPr>
            <b/>
            <sz val="9"/>
            <color indexed="81"/>
            <rFont val="ＭＳ Ｐゴシック"/>
            <family val="3"/>
            <charset val="128"/>
          </rPr>
          <t xml:space="preserve">（イ）又は（ロ）のうちいずれか少ない方の額が自動表示されます。
</t>
        </r>
      </text>
    </comment>
    <comment ref="A21" authorId="0" shapeId="0" xr:uid="{00000000-0006-0000-2900-000032000000}">
      <text>
        <r>
          <rPr>
            <b/>
            <sz val="9"/>
            <color indexed="81"/>
            <rFont val="ＭＳ Ｐゴシック"/>
            <family val="3"/>
            <charset val="128"/>
          </rPr>
          <t>日付を入力してください。</t>
        </r>
      </text>
    </comment>
    <comment ref="E21" authorId="0" shapeId="0" xr:uid="{00000000-0006-0000-2900-000033000000}">
      <text>
        <r>
          <rPr>
            <b/>
            <sz val="9"/>
            <color indexed="81"/>
            <rFont val="ＭＳ Ｐゴシック"/>
            <family val="3"/>
            <charset val="128"/>
          </rPr>
          <t>借入金額を入力してください。</t>
        </r>
      </text>
    </comment>
    <comment ref="I21" authorId="0" shapeId="0" xr:uid="{00000000-0006-0000-2900-000034000000}">
      <text>
        <r>
          <rPr>
            <b/>
            <sz val="9"/>
            <color indexed="81"/>
            <rFont val="ＭＳ Ｐゴシック"/>
            <family val="3"/>
            <charset val="128"/>
          </rPr>
          <t>自動計算されます。</t>
        </r>
      </text>
    </comment>
    <comment ref="R21" authorId="0" shapeId="0" xr:uid="{00000000-0006-0000-2900-000035000000}">
      <text>
        <r>
          <rPr>
            <b/>
            <sz val="9"/>
            <color indexed="81"/>
            <rFont val="ＭＳ Ｐゴシック"/>
            <family val="3"/>
            <charset val="128"/>
          </rPr>
          <t xml:space="preserve">（イ）又は（ロ）のうちいずれか少ない方の額が自動表示されます。
</t>
        </r>
      </text>
    </comment>
    <comment ref="A22" authorId="0" shapeId="0" xr:uid="{00000000-0006-0000-2900-000036000000}">
      <text>
        <r>
          <rPr>
            <b/>
            <sz val="9"/>
            <color indexed="81"/>
            <rFont val="ＭＳ Ｐゴシック"/>
            <family val="3"/>
            <charset val="128"/>
          </rPr>
          <t>日付を入力してください。</t>
        </r>
      </text>
    </comment>
    <comment ref="E22" authorId="0" shapeId="0" xr:uid="{00000000-0006-0000-2900-000037000000}">
      <text>
        <r>
          <rPr>
            <b/>
            <sz val="9"/>
            <color indexed="81"/>
            <rFont val="ＭＳ Ｐゴシック"/>
            <family val="3"/>
            <charset val="128"/>
          </rPr>
          <t>借入金額を入力してください。</t>
        </r>
      </text>
    </comment>
    <comment ref="I22" authorId="0" shapeId="0" xr:uid="{00000000-0006-0000-2900-000038000000}">
      <text>
        <r>
          <rPr>
            <b/>
            <sz val="9"/>
            <color indexed="81"/>
            <rFont val="ＭＳ Ｐゴシック"/>
            <family val="3"/>
            <charset val="128"/>
          </rPr>
          <t>自動計算されます。</t>
        </r>
      </text>
    </comment>
    <comment ref="R22" authorId="0" shapeId="0" xr:uid="{00000000-0006-0000-2900-000039000000}">
      <text>
        <r>
          <rPr>
            <b/>
            <sz val="9"/>
            <color indexed="81"/>
            <rFont val="ＭＳ Ｐゴシック"/>
            <family val="3"/>
            <charset val="128"/>
          </rPr>
          <t xml:space="preserve">（イ）又は（ロ）のうちいずれか少ない方の額が自動表示されます。
</t>
        </r>
      </text>
    </comment>
    <comment ref="A23" authorId="0" shapeId="0" xr:uid="{00000000-0006-0000-2900-00003A000000}">
      <text>
        <r>
          <rPr>
            <b/>
            <sz val="9"/>
            <color indexed="81"/>
            <rFont val="ＭＳ Ｐゴシック"/>
            <family val="3"/>
            <charset val="128"/>
          </rPr>
          <t>日付を入力してください。</t>
        </r>
      </text>
    </comment>
    <comment ref="E23" authorId="0" shapeId="0" xr:uid="{00000000-0006-0000-2900-00003B000000}">
      <text>
        <r>
          <rPr>
            <b/>
            <sz val="9"/>
            <color indexed="81"/>
            <rFont val="ＭＳ Ｐゴシック"/>
            <family val="3"/>
            <charset val="128"/>
          </rPr>
          <t>借入金額を入力してください。</t>
        </r>
      </text>
    </comment>
    <comment ref="I23" authorId="0" shapeId="0" xr:uid="{00000000-0006-0000-2900-00003C000000}">
      <text>
        <r>
          <rPr>
            <b/>
            <sz val="9"/>
            <color indexed="81"/>
            <rFont val="ＭＳ Ｐゴシック"/>
            <family val="3"/>
            <charset val="128"/>
          </rPr>
          <t>自動計算されます。</t>
        </r>
      </text>
    </comment>
    <comment ref="R23" authorId="0" shapeId="0" xr:uid="{00000000-0006-0000-2900-00003D000000}">
      <text>
        <r>
          <rPr>
            <b/>
            <sz val="9"/>
            <color indexed="81"/>
            <rFont val="ＭＳ Ｐゴシック"/>
            <family val="3"/>
            <charset val="128"/>
          </rPr>
          <t xml:space="preserve">（イ）又は（ロ）のうちいずれか少ない方の額が自動表示されます。
</t>
        </r>
      </text>
    </comment>
    <comment ref="A24" authorId="0" shapeId="0" xr:uid="{00000000-0006-0000-2900-00003E000000}">
      <text>
        <r>
          <rPr>
            <b/>
            <sz val="9"/>
            <color indexed="81"/>
            <rFont val="ＭＳ Ｐゴシック"/>
            <family val="3"/>
            <charset val="128"/>
          </rPr>
          <t>日付を入力してください。</t>
        </r>
      </text>
    </comment>
    <comment ref="E24" authorId="0" shapeId="0" xr:uid="{00000000-0006-0000-2900-00003F000000}">
      <text>
        <r>
          <rPr>
            <b/>
            <sz val="9"/>
            <color indexed="81"/>
            <rFont val="ＭＳ Ｐゴシック"/>
            <family val="3"/>
            <charset val="128"/>
          </rPr>
          <t>借入金額を入力してください。</t>
        </r>
      </text>
    </comment>
    <comment ref="I24" authorId="0" shapeId="0" xr:uid="{00000000-0006-0000-2900-000040000000}">
      <text>
        <r>
          <rPr>
            <b/>
            <sz val="9"/>
            <color indexed="81"/>
            <rFont val="ＭＳ Ｐゴシック"/>
            <family val="3"/>
            <charset val="128"/>
          </rPr>
          <t>自動計算されます。</t>
        </r>
      </text>
    </comment>
    <comment ref="R24" authorId="0" shapeId="0" xr:uid="{00000000-0006-0000-2900-000041000000}">
      <text>
        <r>
          <rPr>
            <b/>
            <sz val="9"/>
            <color indexed="81"/>
            <rFont val="ＭＳ Ｐゴシック"/>
            <family val="3"/>
            <charset val="128"/>
          </rPr>
          <t xml:space="preserve">（イ）又は（ロ）のうちいずれか少ない方の額が自動表示されます。
</t>
        </r>
      </text>
    </comment>
    <comment ref="A25" authorId="0" shapeId="0" xr:uid="{00000000-0006-0000-2900-000042000000}">
      <text>
        <r>
          <rPr>
            <b/>
            <sz val="9"/>
            <color indexed="81"/>
            <rFont val="ＭＳ Ｐゴシック"/>
            <family val="3"/>
            <charset val="128"/>
          </rPr>
          <t>日付を入力してください。</t>
        </r>
      </text>
    </comment>
    <comment ref="E25" authorId="0" shapeId="0" xr:uid="{00000000-0006-0000-2900-000043000000}">
      <text>
        <r>
          <rPr>
            <b/>
            <sz val="9"/>
            <color indexed="81"/>
            <rFont val="ＭＳ Ｐゴシック"/>
            <family val="3"/>
            <charset val="128"/>
          </rPr>
          <t>借入金額を入力してください。</t>
        </r>
      </text>
    </comment>
    <comment ref="I25" authorId="0" shapeId="0" xr:uid="{00000000-0006-0000-2900-000044000000}">
      <text>
        <r>
          <rPr>
            <b/>
            <sz val="9"/>
            <color indexed="81"/>
            <rFont val="ＭＳ Ｐゴシック"/>
            <family val="3"/>
            <charset val="128"/>
          </rPr>
          <t>自動計算されます。</t>
        </r>
      </text>
    </comment>
    <comment ref="R25" authorId="0" shapeId="0" xr:uid="{00000000-0006-0000-2900-000045000000}">
      <text>
        <r>
          <rPr>
            <b/>
            <sz val="9"/>
            <color indexed="81"/>
            <rFont val="ＭＳ Ｐゴシック"/>
            <family val="3"/>
            <charset val="128"/>
          </rPr>
          <t xml:space="preserve">（イ）又は（ロ）のうちいずれか少ない方の額が自動表示されます。
</t>
        </r>
      </text>
    </comment>
    <comment ref="R26" authorId="0" shapeId="0" xr:uid="{00000000-0006-0000-2900-000046000000}">
      <text>
        <r>
          <rPr>
            <b/>
            <sz val="9"/>
            <color indexed="81"/>
            <rFont val="ＭＳ Ｐゴシック"/>
            <family val="3"/>
            <charset val="128"/>
          </rPr>
          <t xml:space="preserve">自動計算されます。
</t>
        </r>
      </text>
    </comment>
    <comment ref="A34" authorId="0" shapeId="0" xr:uid="{00000000-0006-0000-2900-000047000000}">
      <text>
        <r>
          <rPr>
            <b/>
            <sz val="9"/>
            <color indexed="81"/>
            <rFont val="ＭＳ Ｐゴシック"/>
            <family val="3"/>
            <charset val="128"/>
          </rPr>
          <t>日付を入力してください。</t>
        </r>
      </text>
    </comment>
    <comment ref="D34" authorId="0" shapeId="0" xr:uid="{00000000-0006-0000-2900-000048000000}">
      <text>
        <r>
          <rPr>
            <b/>
            <sz val="9"/>
            <color indexed="81"/>
            <rFont val="ＭＳ Ｐゴシック"/>
            <family val="3"/>
            <charset val="128"/>
          </rPr>
          <t>自動車登録番号を入力してください。</t>
        </r>
      </text>
    </comment>
    <comment ref="G34" authorId="0" shapeId="0" xr:uid="{00000000-0006-0000-2900-000049000000}">
      <text>
        <r>
          <rPr>
            <b/>
            <sz val="9"/>
            <color indexed="81"/>
            <rFont val="ＭＳ Ｐゴシック"/>
            <family val="3"/>
            <charset val="128"/>
          </rPr>
          <t xml:space="preserve">単価を入力してください。
</t>
        </r>
      </text>
    </comment>
    <comment ref="K34" authorId="0" shapeId="0" xr:uid="{00000000-0006-0000-2900-00004A000000}">
      <text>
        <r>
          <rPr>
            <b/>
            <sz val="9"/>
            <color indexed="81"/>
            <rFont val="ＭＳ Ｐゴシック"/>
            <family val="3"/>
            <charset val="128"/>
          </rPr>
          <t>給油数量を入力してください。</t>
        </r>
      </text>
    </comment>
    <comment ref="M34" authorId="0" shapeId="0" xr:uid="{00000000-0006-0000-2900-00004B000000}">
      <text>
        <r>
          <rPr>
            <b/>
            <sz val="9"/>
            <color indexed="81"/>
            <rFont val="ＭＳ Ｐゴシック"/>
            <family val="3"/>
            <charset val="128"/>
          </rPr>
          <t xml:space="preserve">自動計算されます。
</t>
        </r>
      </text>
    </comment>
    <comment ref="A35" authorId="0" shapeId="0" xr:uid="{00000000-0006-0000-2900-00004C000000}">
      <text>
        <r>
          <rPr>
            <b/>
            <sz val="9"/>
            <color indexed="81"/>
            <rFont val="ＭＳ Ｐゴシック"/>
            <family val="3"/>
            <charset val="128"/>
          </rPr>
          <t>日付を入力してください。</t>
        </r>
      </text>
    </comment>
    <comment ref="D35" authorId="0" shapeId="0" xr:uid="{00000000-0006-0000-2900-00004D000000}">
      <text>
        <r>
          <rPr>
            <b/>
            <sz val="9"/>
            <color indexed="81"/>
            <rFont val="ＭＳ Ｐゴシック"/>
            <family val="3"/>
            <charset val="128"/>
          </rPr>
          <t>自動車登録番号を入力してください。</t>
        </r>
      </text>
    </comment>
    <comment ref="G35" authorId="0" shapeId="0" xr:uid="{00000000-0006-0000-2900-00004E000000}">
      <text>
        <r>
          <rPr>
            <b/>
            <sz val="9"/>
            <color indexed="81"/>
            <rFont val="ＭＳ Ｐゴシック"/>
            <family val="3"/>
            <charset val="128"/>
          </rPr>
          <t xml:space="preserve">単価を入力してください。
</t>
        </r>
      </text>
    </comment>
    <comment ref="K35" authorId="0" shapeId="0" xr:uid="{00000000-0006-0000-2900-00004F000000}">
      <text>
        <r>
          <rPr>
            <b/>
            <sz val="9"/>
            <color indexed="81"/>
            <rFont val="ＭＳ Ｐゴシック"/>
            <family val="3"/>
            <charset val="128"/>
          </rPr>
          <t>給油数量を入力してください。</t>
        </r>
      </text>
    </comment>
    <comment ref="M35" authorId="0" shapeId="0" xr:uid="{00000000-0006-0000-2900-000050000000}">
      <text>
        <r>
          <rPr>
            <b/>
            <sz val="9"/>
            <color indexed="81"/>
            <rFont val="ＭＳ Ｐゴシック"/>
            <family val="3"/>
            <charset val="128"/>
          </rPr>
          <t>自動計算されます。</t>
        </r>
      </text>
    </comment>
    <comment ref="A36" authorId="0" shapeId="0" xr:uid="{00000000-0006-0000-2900-000051000000}">
      <text>
        <r>
          <rPr>
            <b/>
            <sz val="9"/>
            <color indexed="81"/>
            <rFont val="ＭＳ Ｐゴシック"/>
            <family val="3"/>
            <charset val="128"/>
          </rPr>
          <t>日付を入力してください。</t>
        </r>
      </text>
    </comment>
    <comment ref="D36" authorId="0" shapeId="0" xr:uid="{00000000-0006-0000-2900-000052000000}">
      <text>
        <r>
          <rPr>
            <b/>
            <sz val="9"/>
            <color indexed="81"/>
            <rFont val="ＭＳ Ｐゴシック"/>
            <family val="3"/>
            <charset val="128"/>
          </rPr>
          <t>自動車登録番号を入力してください。</t>
        </r>
      </text>
    </comment>
    <comment ref="G36" authorId="0" shapeId="0" xr:uid="{00000000-0006-0000-2900-000053000000}">
      <text>
        <r>
          <rPr>
            <b/>
            <sz val="9"/>
            <color indexed="81"/>
            <rFont val="ＭＳ Ｐゴシック"/>
            <family val="3"/>
            <charset val="128"/>
          </rPr>
          <t xml:space="preserve">単価を入力してください。
</t>
        </r>
      </text>
    </comment>
    <comment ref="K36" authorId="0" shapeId="0" xr:uid="{00000000-0006-0000-2900-000054000000}">
      <text>
        <r>
          <rPr>
            <b/>
            <sz val="9"/>
            <color indexed="81"/>
            <rFont val="ＭＳ Ｐゴシック"/>
            <family val="3"/>
            <charset val="128"/>
          </rPr>
          <t>給油数量を入力してください。</t>
        </r>
      </text>
    </comment>
    <comment ref="M36" authorId="0" shapeId="0" xr:uid="{00000000-0006-0000-2900-000055000000}">
      <text>
        <r>
          <rPr>
            <b/>
            <sz val="9"/>
            <color indexed="81"/>
            <rFont val="ＭＳ Ｐゴシック"/>
            <family val="3"/>
            <charset val="128"/>
          </rPr>
          <t>自動計算されます。</t>
        </r>
      </text>
    </comment>
    <comment ref="A37" authorId="0" shapeId="0" xr:uid="{00000000-0006-0000-2900-000056000000}">
      <text>
        <r>
          <rPr>
            <b/>
            <sz val="9"/>
            <color indexed="81"/>
            <rFont val="ＭＳ Ｐゴシック"/>
            <family val="3"/>
            <charset val="128"/>
          </rPr>
          <t>日付を入力してください。</t>
        </r>
      </text>
    </comment>
    <comment ref="D37" authorId="0" shapeId="0" xr:uid="{00000000-0006-0000-2900-000057000000}">
      <text>
        <r>
          <rPr>
            <b/>
            <sz val="9"/>
            <color indexed="81"/>
            <rFont val="ＭＳ Ｐゴシック"/>
            <family val="3"/>
            <charset val="128"/>
          </rPr>
          <t>自動車登録番号を入力してください。</t>
        </r>
      </text>
    </comment>
    <comment ref="G37" authorId="0" shapeId="0" xr:uid="{00000000-0006-0000-2900-000058000000}">
      <text>
        <r>
          <rPr>
            <b/>
            <sz val="9"/>
            <color indexed="81"/>
            <rFont val="ＭＳ Ｐゴシック"/>
            <family val="3"/>
            <charset val="128"/>
          </rPr>
          <t xml:space="preserve">単価を入力してください。
</t>
        </r>
      </text>
    </comment>
    <comment ref="K37" authorId="0" shapeId="0" xr:uid="{00000000-0006-0000-2900-000059000000}">
      <text>
        <r>
          <rPr>
            <b/>
            <sz val="9"/>
            <color indexed="81"/>
            <rFont val="ＭＳ Ｐゴシック"/>
            <family val="3"/>
            <charset val="128"/>
          </rPr>
          <t>給油数量を入力してください。</t>
        </r>
      </text>
    </comment>
    <comment ref="M37" authorId="0" shapeId="0" xr:uid="{00000000-0006-0000-2900-00005A000000}">
      <text>
        <r>
          <rPr>
            <b/>
            <sz val="9"/>
            <color indexed="81"/>
            <rFont val="ＭＳ Ｐゴシック"/>
            <family val="3"/>
            <charset val="128"/>
          </rPr>
          <t>自動計算されます。</t>
        </r>
      </text>
    </comment>
    <comment ref="A38" authorId="0" shapeId="0" xr:uid="{00000000-0006-0000-2900-00005B000000}">
      <text>
        <r>
          <rPr>
            <b/>
            <sz val="9"/>
            <color indexed="81"/>
            <rFont val="ＭＳ Ｐゴシック"/>
            <family val="3"/>
            <charset val="128"/>
          </rPr>
          <t>日付を入力してください。</t>
        </r>
      </text>
    </comment>
    <comment ref="D38" authorId="0" shapeId="0" xr:uid="{00000000-0006-0000-2900-00005C000000}">
      <text>
        <r>
          <rPr>
            <b/>
            <sz val="9"/>
            <color indexed="81"/>
            <rFont val="ＭＳ Ｐゴシック"/>
            <family val="3"/>
            <charset val="128"/>
          </rPr>
          <t>自動車登録番号を入力してください。</t>
        </r>
      </text>
    </comment>
    <comment ref="G38" authorId="0" shapeId="0" xr:uid="{00000000-0006-0000-2900-00005D000000}">
      <text>
        <r>
          <rPr>
            <b/>
            <sz val="9"/>
            <color indexed="81"/>
            <rFont val="ＭＳ Ｐゴシック"/>
            <family val="3"/>
            <charset val="128"/>
          </rPr>
          <t xml:space="preserve">単価を入力してください。
</t>
        </r>
      </text>
    </comment>
    <comment ref="K38" authorId="0" shapeId="0" xr:uid="{00000000-0006-0000-2900-00005E000000}">
      <text>
        <r>
          <rPr>
            <b/>
            <sz val="9"/>
            <color indexed="81"/>
            <rFont val="ＭＳ Ｐゴシック"/>
            <family val="3"/>
            <charset val="128"/>
          </rPr>
          <t>給油数量を入力してください。</t>
        </r>
      </text>
    </comment>
    <comment ref="M38" authorId="0" shapeId="0" xr:uid="{00000000-0006-0000-2900-00005F000000}">
      <text>
        <r>
          <rPr>
            <b/>
            <sz val="9"/>
            <color indexed="81"/>
            <rFont val="ＭＳ Ｐゴシック"/>
            <family val="3"/>
            <charset val="128"/>
          </rPr>
          <t>自動計算されます。</t>
        </r>
      </text>
    </comment>
    <comment ref="A39" authorId="0" shapeId="0" xr:uid="{00000000-0006-0000-2900-000060000000}">
      <text>
        <r>
          <rPr>
            <b/>
            <sz val="9"/>
            <color indexed="81"/>
            <rFont val="ＭＳ Ｐゴシック"/>
            <family val="3"/>
            <charset val="128"/>
          </rPr>
          <t>日付を入力してください。</t>
        </r>
      </text>
    </comment>
    <comment ref="D39" authorId="0" shapeId="0" xr:uid="{00000000-0006-0000-2900-000061000000}">
      <text>
        <r>
          <rPr>
            <b/>
            <sz val="9"/>
            <color indexed="81"/>
            <rFont val="ＭＳ Ｐゴシック"/>
            <family val="3"/>
            <charset val="128"/>
          </rPr>
          <t>自動車登録番号を入力してください。</t>
        </r>
      </text>
    </comment>
    <comment ref="G39" authorId="0" shapeId="0" xr:uid="{00000000-0006-0000-2900-000062000000}">
      <text>
        <r>
          <rPr>
            <b/>
            <sz val="9"/>
            <color indexed="81"/>
            <rFont val="ＭＳ Ｐゴシック"/>
            <family val="3"/>
            <charset val="128"/>
          </rPr>
          <t xml:space="preserve">単価を入力してください。
</t>
        </r>
      </text>
    </comment>
    <comment ref="K39" authorId="0" shapeId="0" xr:uid="{00000000-0006-0000-2900-000063000000}">
      <text>
        <r>
          <rPr>
            <b/>
            <sz val="9"/>
            <color indexed="81"/>
            <rFont val="ＭＳ Ｐゴシック"/>
            <family val="3"/>
            <charset val="128"/>
          </rPr>
          <t>給油数量を入力してください。</t>
        </r>
      </text>
    </comment>
    <comment ref="M39" authorId="0" shapeId="0" xr:uid="{00000000-0006-0000-2900-000064000000}">
      <text>
        <r>
          <rPr>
            <b/>
            <sz val="9"/>
            <color indexed="81"/>
            <rFont val="ＭＳ Ｐゴシック"/>
            <family val="3"/>
            <charset val="128"/>
          </rPr>
          <t>自動計算されます。</t>
        </r>
      </text>
    </comment>
    <comment ref="A40" authorId="0" shapeId="0" xr:uid="{00000000-0006-0000-2900-000065000000}">
      <text>
        <r>
          <rPr>
            <b/>
            <sz val="9"/>
            <color indexed="81"/>
            <rFont val="ＭＳ Ｐゴシック"/>
            <family val="3"/>
            <charset val="128"/>
          </rPr>
          <t>日付を入力してください。</t>
        </r>
      </text>
    </comment>
    <comment ref="D40" authorId="0" shapeId="0" xr:uid="{00000000-0006-0000-2900-000066000000}">
      <text>
        <r>
          <rPr>
            <b/>
            <sz val="9"/>
            <color indexed="81"/>
            <rFont val="ＭＳ Ｐゴシック"/>
            <family val="3"/>
            <charset val="128"/>
          </rPr>
          <t>自動車登録番号を入力してください。</t>
        </r>
      </text>
    </comment>
    <comment ref="G40" authorId="0" shapeId="0" xr:uid="{00000000-0006-0000-2900-000067000000}">
      <text>
        <r>
          <rPr>
            <b/>
            <sz val="9"/>
            <color indexed="81"/>
            <rFont val="ＭＳ Ｐゴシック"/>
            <family val="3"/>
            <charset val="128"/>
          </rPr>
          <t xml:space="preserve">単価を入力してください。
</t>
        </r>
      </text>
    </comment>
    <comment ref="K40" authorId="0" shapeId="0" xr:uid="{00000000-0006-0000-2900-000068000000}">
      <text>
        <r>
          <rPr>
            <b/>
            <sz val="9"/>
            <color indexed="81"/>
            <rFont val="ＭＳ Ｐゴシック"/>
            <family val="3"/>
            <charset val="128"/>
          </rPr>
          <t>給油数量を入力してください。</t>
        </r>
      </text>
    </comment>
    <comment ref="M40" authorId="0" shapeId="0" xr:uid="{00000000-0006-0000-2900-000069000000}">
      <text>
        <r>
          <rPr>
            <b/>
            <sz val="9"/>
            <color indexed="81"/>
            <rFont val="ＭＳ Ｐゴシック"/>
            <family val="3"/>
            <charset val="128"/>
          </rPr>
          <t>自動計算されます。</t>
        </r>
      </text>
    </comment>
    <comment ref="A41" authorId="0" shapeId="0" xr:uid="{00000000-0006-0000-2900-00006A000000}">
      <text>
        <r>
          <rPr>
            <b/>
            <sz val="9"/>
            <color indexed="81"/>
            <rFont val="ＭＳ Ｐゴシック"/>
            <family val="3"/>
            <charset val="128"/>
          </rPr>
          <t>日付を入力してください。</t>
        </r>
      </text>
    </comment>
    <comment ref="D41" authorId="0" shapeId="0" xr:uid="{00000000-0006-0000-2900-00006B000000}">
      <text>
        <r>
          <rPr>
            <b/>
            <sz val="9"/>
            <color indexed="81"/>
            <rFont val="ＭＳ Ｐゴシック"/>
            <family val="3"/>
            <charset val="128"/>
          </rPr>
          <t>自動車登録番号を入力してください。</t>
        </r>
      </text>
    </comment>
    <comment ref="G41" authorId="0" shapeId="0" xr:uid="{00000000-0006-0000-2900-00006C000000}">
      <text>
        <r>
          <rPr>
            <b/>
            <sz val="9"/>
            <color indexed="81"/>
            <rFont val="ＭＳ Ｐゴシック"/>
            <family val="3"/>
            <charset val="128"/>
          </rPr>
          <t xml:space="preserve">単価を入力してください。
</t>
        </r>
      </text>
    </comment>
    <comment ref="K41" authorId="0" shapeId="0" xr:uid="{00000000-0006-0000-2900-00006D000000}">
      <text>
        <r>
          <rPr>
            <b/>
            <sz val="9"/>
            <color indexed="81"/>
            <rFont val="ＭＳ Ｐゴシック"/>
            <family val="3"/>
            <charset val="128"/>
          </rPr>
          <t>給油数量を入力してください。</t>
        </r>
      </text>
    </comment>
    <comment ref="M41" authorId="0" shapeId="0" xr:uid="{00000000-0006-0000-2900-00006E000000}">
      <text>
        <r>
          <rPr>
            <b/>
            <sz val="9"/>
            <color indexed="81"/>
            <rFont val="ＭＳ Ｐゴシック"/>
            <family val="3"/>
            <charset val="128"/>
          </rPr>
          <t>自動計算されます。</t>
        </r>
      </text>
    </comment>
    <comment ref="A42" authorId="0" shapeId="0" xr:uid="{00000000-0006-0000-2900-00006F000000}">
      <text>
        <r>
          <rPr>
            <b/>
            <sz val="9"/>
            <color indexed="81"/>
            <rFont val="ＭＳ Ｐゴシック"/>
            <family val="3"/>
            <charset val="128"/>
          </rPr>
          <t>日付を入力してください。</t>
        </r>
      </text>
    </comment>
    <comment ref="D42" authorId="0" shapeId="0" xr:uid="{00000000-0006-0000-2900-000070000000}">
      <text>
        <r>
          <rPr>
            <b/>
            <sz val="9"/>
            <color indexed="81"/>
            <rFont val="ＭＳ Ｐゴシック"/>
            <family val="3"/>
            <charset val="128"/>
          </rPr>
          <t>自動車登録番号を入力してください。</t>
        </r>
      </text>
    </comment>
    <comment ref="G42" authorId="0" shapeId="0" xr:uid="{00000000-0006-0000-2900-000071000000}">
      <text>
        <r>
          <rPr>
            <b/>
            <sz val="9"/>
            <color indexed="81"/>
            <rFont val="ＭＳ Ｐゴシック"/>
            <family val="3"/>
            <charset val="128"/>
          </rPr>
          <t xml:space="preserve">単価を入力してください。
</t>
        </r>
      </text>
    </comment>
    <comment ref="K42" authorId="0" shapeId="0" xr:uid="{00000000-0006-0000-2900-000072000000}">
      <text>
        <r>
          <rPr>
            <b/>
            <sz val="9"/>
            <color indexed="81"/>
            <rFont val="ＭＳ Ｐゴシック"/>
            <family val="3"/>
            <charset val="128"/>
          </rPr>
          <t>給油数量を入力してください。</t>
        </r>
      </text>
    </comment>
    <comment ref="M42" authorId="0" shapeId="0" xr:uid="{00000000-0006-0000-2900-000073000000}">
      <text>
        <r>
          <rPr>
            <b/>
            <sz val="9"/>
            <color indexed="81"/>
            <rFont val="ＭＳ Ｐゴシック"/>
            <family val="3"/>
            <charset val="128"/>
          </rPr>
          <t>自動計算されます。</t>
        </r>
      </text>
    </comment>
    <comment ref="A43" authorId="0" shapeId="0" xr:uid="{00000000-0006-0000-2900-000074000000}">
      <text>
        <r>
          <rPr>
            <b/>
            <sz val="9"/>
            <color indexed="81"/>
            <rFont val="ＭＳ Ｐゴシック"/>
            <family val="3"/>
            <charset val="128"/>
          </rPr>
          <t>日付を入力してください。</t>
        </r>
      </text>
    </comment>
    <comment ref="D43" authorId="0" shapeId="0" xr:uid="{00000000-0006-0000-2900-000075000000}">
      <text>
        <r>
          <rPr>
            <b/>
            <sz val="9"/>
            <color indexed="81"/>
            <rFont val="ＭＳ Ｐゴシック"/>
            <family val="3"/>
            <charset val="128"/>
          </rPr>
          <t>自動車登録番号を入力してください。</t>
        </r>
      </text>
    </comment>
    <comment ref="G43" authorId="0" shapeId="0" xr:uid="{00000000-0006-0000-2900-000076000000}">
      <text>
        <r>
          <rPr>
            <b/>
            <sz val="9"/>
            <color indexed="81"/>
            <rFont val="ＭＳ Ｐゴシック"/>
            <family val="3"/>
            <charset val="128"/>
          </rPr>
          <t xml:space="preserve">単価を入力してください。
</t>
        </r>
      </text>
    </comment>
    <comment ref="K43" authorId="0" shapeId="0" xr:uid="{00000000-0006-0000-2900-000077000000}">
      <text>
        <r>
          <rPr>
            <b/>
            <sz val="9"/>
            <color indexed="81"/>
            <rFont val="ＭＳ Ｐゴシック"/>
            <family val="3"/>
            <charset val="128"/>
          </rPr>
          <t>給油数量を入力してください。</t>
        </r>
      </text>
    </comment>
    <comment ref="M43" authorId="0" shapeId="0" xr:uid="{00000000-0006-0000-2900-000078000000}">
      <text>
        <r>
          <rPr>
            <b/>
            <sz val="9"/>
            <color indexed="81"/>
            <rFont val="ＭＳ Ｐゴシック"/>
            <family val="3"/>
            <charset val="128"/>
          </rPr>
          <t>自動計算されます。</t>
        </r>
      </text>
    </comment>
    <comment ref="A44" authorId="0" shapeId="0" xr:uid="{00000000-0006-0000-2900-000079000000}">
      <text>
        <r>
          <rPr>
            <b/>
            <sz val="9"/>
            <color indexed="81"/>
            <rFont val="ＭＳ Ｐゴシック"/>
            <family val="3"/>
            <charset val="128"/>
          </rPr>
          <t>日付を入力してください。</t>
        </r>
      </text>
    </comment>
    <comment ref="D44" authorId="0" shapeId="0" xr:uid="{00000000-0006-0000-2900-00007A000000}">
      <text>
        <r>
          <rPr>
            <b/>
            <sz val="9"/>
            <color indexed="81"/>
            <rFont val="ＭＳ Ｐゴシック"/>
            <family val="3"/>
            <charset val="128"/>
          </rPr>
          <t>自動車登録番号を入力してください。</t>
        </r>
      </text>
    </comment>
    <comment ref="G44" authorId="0" shapeId="0" xr:uid="{00000000-0006-0000-2900-00007B000000}">
      <text>
        <r>
          <rPr>
            <b/>
            <sz val="9"/>
            <color indexed="81"/>
            <rFont val="ＭＳ Ｐゴシック"/>
            <family val="3"/>
            <charset val="128"/>
          </rPr>
          <t xml:space="preserve">単価を入力してください。
</t>
        </r>
      </text>
    </comment>
    <comment ref="K44" authorId="0" shapeId="0" xr:uid="{00000000-0006-0000-2900-00007C000000}">
      <text>
        <r>
          <rPr>
            <b/>
            <sz val="9"/>
            <color indexed="81"/>
            <rFont val="ＭＳ Ｐゴシック"/>
            <family val="3"/>
            <charset val="128"/>
          </rPr>
          <t>給油数量を入力してください。</t>
        </r>
      </text>
    </comment>
    <comment ref="M44" authorId="0" shapeId="0" xr:uid="{00000000-0006-0000-2900-00007D000000}">
      <text>
        <r>
          <rPr>
            <b/>
            <sz val="9"/>
            <color indexed="81"/>
            <rFont val="ＭＳ Ｐゴシック"/>
            <family val="3"/>
            <charset val="128"/>
          </rPr>
          <t>自動計算されます。</t>
        </r>
      </text>
    </comment>
    <comment ref="A45" authorId="0" shapeId="0" xr:uid="{00000000-0006-0000-2900-00007E000000}">
      <text>
        <r>
          <rPr>
            <b/>
            <sz val="9"/>
            <color indexed="81"/>
            <rFont val="ＭＳ Ｐゴシック"/>
            <family val="3"/>
            <charset val="128"/>
          </rPr>
          <t>日付を入力してください。</t>
        </r>
      </text>
    </comment>
    <comment ref="D45" authorId="0" shapeId="0" xr:uid="{00000000-0006-0000-2900-00007F000000}">
      <text>
        <r>
          <rPr>
            <b/>
            <sz val="9"/>
            <color indexed="81"/>
            <rFont val="ＭＳ Ｐゴシック"/>
            <family val="3"/>
            <charset val="128"/>
          </rPr>
          <t>自動車登録番号を入力してください。</t>
        </r>
      </text>
    </comment>
    <comment ref="G45" authorId="0" shapeId="0" xr:uid="{00000000-0006-0000-2900-000080000000}">
      <text>
        <r>
          <rPr>
            <b/>
            <sz val="9"/>
            <color indexed="81"/>
            <rFont val="ＭＳ Ｐゴシック"/>
            <family val="3"/>
            <charset val="128"/>
          </rPr>
          <t xml:space="preserve">単価を入力してください。
</t>
        </r>
      </text>
    </comment>
    <comment ref="K45" authorId="0" shapeId="0" xr:uid="{00000000-0006-0000-2900-000081000000}">
      <text>
        <r>
          <rPr>
            <b/>
            <sz val="9"/>
            <color indexed="81"/>
            <rFont val="ＭＳ Ｐゴシック"/>
            <family val="3"/>
            <charset val="128"/>
          </rPr>
          <t>給油数量を入力してください。</t>
        </r>
      </text>
    </comment>
    <comment ref="M45" authorId="0" shapeId="0" xr:uid="{00000000-0006-0000-2900-000082000000}">
      <text>
        <r>
          <rPr>
            <b/>
            <sz val="9"/>
            <color indexed="81"/>
            <rFont val="ＭＳ Ｐゴシック"/>
            <family val="3"/>
            <charset val="128"/>
          </rPr>
          <t>自動計算されます。</t>
        </r>
      </text>
    </comment>
    <comment ref="A46" authorId="0" shapeId="0" xr:uid="{00000000-0006-0000-2900-000083000000}">
      <text>
        <r>
          <rPr>
            <b/>
            <sz val="9"/>
            <color indexed="81"/>
            <rFont val="ＭＳ Ｐゴシック"/>
            <family val="3"/>
            <charset val="128"/>
          </rPr>
          <t>日付を入力してください。</t>
        </r>
      </text>
    </comment>
    <comment ref="D46" authorId="0" shapeId="0" xr:uid="{00000000-0006-0000-2900-000084000000}">
      <text>
        <r>
          <rPr>
            <b/>
            <sz val="9"/>
            <color indexed="81"/>
            <rFont val="ＭＳ Ｐゴシック"/>
            <family val="3"/>
            <charset val="128"/>
          </rPr>
          <t>自動車登録番号を入力してください。</t>
        </r>
      </text>
    </comment>
    <comment ref="G46" authorId="0" shapeId="0" xr:uid="{00000000-0006-0000-2900-000085000000}">
      <text>
        <r>
          <rPr>
            <b/>
            <sz val="9"/>
            <color indexed="81"/>
            <rFont val="ＭＳ Ｐゴシック"/>
            <family val="3"/>
            <charset val="128"/>
          </rPr>
          <t xml:space="preserve">単価を入力してください。
</t>
        </r>
      </text>
    </comment>
    <comment ref="K46" authorId="0" shapeId="0" xr:uid="{00000000-0006-0000-2900-000086000000}">
      <text>
        <r>
          <rPr>
            <b/>
            <sz val="9"/>
            <color indexed="81"/>
            <rFont val="ＭＳ Ｐゴシック"/>
            <family val="3"/>
            <charset val="128"/>
          </rPr>
          <t>給油数量を入力してください。</t>
        </r>
      </text>
    </comment>
    <comment ref="M46" authorId="0" shapeId="0" xr:uid="{00000000-0006-0000-2900-000087000000}">
      <text>
        <r>
          <rPr>
            <b/>
            <sz val="9"/>
            <color indexed="81"/>
            <rFont val="ＭＳ Ｐゴシック"/>
            <family val="3"/>
            <charset val="128"/>
          </rPr>
          <t>自動計算されます。</t>
        </r>
      </text>
    </comment>
    <comment ref="A47" authorId="0" shapeId="0" xr:uid="{00000000-0006-0000-2900-000088000000}">
      <text>
        <r>
          <rPr>
            <b/>
            <sz val="9"/>
            <color indexed="81"/>
            <rFont val="ＭＳ Ｐゴシック"/>
            <family val="3"/>
            <charset val="128"/>
          </rPr>
          <t>日付を入力してください。</t>
        </r>
      </text>
    </comment>
    <comment ref="D47" authorId="0" shapeId="0" xr:uid="{00000000-0006-0000-2900-000089000000}">
      <text>
        <r>
          <rPr>
            <b/>
            <sz val="9"/>
            <color indexed="81"/>
            <rFont val="ＭＳ Ｐゴシック"/>
            <family val="3"/>
            <charset val="128"/>
          </rPr>
          <t>自動車登録番号を入力してください。</t>
        </r>
      </text>
    </comment>
    <comment ref="G47" authorId="0" shapeId="0" xr:uid="{00000000-0006-0000-2900-00008A000000}">
      <text>
        <r>
          <rPr>
            <b/>
            <sz val="9"/>
            <color indexed="81"/>
            <rFont val="ＭＳ Ｐゴシック"/>
            <family val="3"/>
            <charset val="128"/>
          </rPr>
          <t xml:space="preserve">単価を入力してください。
</t>
        </r>
      </text>
    </comment>
    <comment ref="K47" authorId="0" shapeId="0" xr:uid="{00000000-0006-0000-2900-00008B000000}">
      <text>
        <r>
          <rPr>
            <b/>
            <sz val="9"/>
            <color indexed="81"/>
            <rFont val="ＭＳ Ｐゴシック"/>
            <family val="3"/>
            <charset val="128"/>
          </rPr>
          <t>給油数量を入力してください。</t>
        </r>
      </text>
    </comment>
    <comment ref="M47" authorId="0" shapeId="0" xr:uid="{00000000-0006-0000-2900-00008C000000}">
      <text>
        <r>
          <rPr>
            <b/>
            <sz val="9"/>
            <color indexed="81"/>
            <rFont val="ＭＳ Ｐゴシック"/>
            <family val="3"/>
            <charset val="128"/>
          </rPr>
          <t>自動計算されます。</t>
        </r>
      </text>
    </comment>
    <comment ref="A48" authorId="0" shapeId="0" xr:uid="{00000000-0006-0000-2900-00008D000000}">
      <text>
        <r>
          <rPr>
            <b/>
            <sz val="9"/>
            <color indexed="81"/>
            <rFont val="ＭＳ Ｐゴシック"/>
            <family val="3"/>
            <charset val="128"/>
          </rPr>
          <t>日付を入力してください。</t>
        </r>
      </text>
    </comment>
    <comment ref="D48" authorId="0" shapeId="0" xr:uid="{00000000-0006-0000-2900-00008E000000}">
      <text>
        <r>
          <rPr>
            <b/>
            <sz val="9"/>
            <color indexed="81"/>
            <rFont val="ＭＳ Ｐゴシック"/>
            <family val="3"/>
            <charset val="128"/>
          </rPr>
          <t>自動車登録番号を入力してください。</t>
        </r>
      </text>
    </comment>
    <comment ref="G48" authorId="0" shapeId="0" xr:uid="{00000000-0006-0000-2900-00008F000000}">
      <text>
        <r>
          <rPr>
            <b/>
            <sz val="9"/>
            <color indexed="81"/>
            <rFont val="ＭＳ Ｐゴシック"/>
            <family val="3"/>
            <charset val="128"/>
          </rPr>
          <t xml:space="preserve">単価を入力してください。
</t>
        </r>
      </text>
    </comment>
    <comment ref="K48" authorId="0" shapeId="0" xr:uid="{00000000-0006-0000-2900-000090000000}">
      <text>
        <r>
          <rPr>
            <b/>
            <sz val="9"/>
            <color indexed="81"/>
            <rFont val="ＭＳ Ｐゴシック"/>
            <family val="3"/>
            <charset val="128"/>
          </rPr>
          <t>給油数量を入力してください。</t>
        </r>
      </text>
    </comment>
    <comment ref="M48" authorId="0" shapeId="0" xr:uid="{00000000-0006-0000-2900-000091000000}">
      <text>
        <r>
          <rPr>
            <b/>
            <sz val="9"/>
            <color indexed="81"/>
            <rFont val="ＭＳ Ｐゴシック"/>
            <family val="3"/>
            <charset val="128"/>
          </rPr>
          <t>自動計算されます。</t>
        </r>
      </text>
    </comment>
    <comment ref="A49" authorId="0" shapeId="0" xr:uid="{00000000-0006-0000-2900-000092000000}">
      <text>
        <r>
          <rPr>
            <b/>
            <sz val="9"/>
            <color indexed="81"/>
            <rFont val="ＭＳ Ｐゴシック"/>
            <family val="3"/>
            <charset val="128"/>
          </rPr>
          <t>日付を入力してください。</t>
        </r>
      </text>
    </comment>
    <comment ref="D49" authorId="0" shapeId="0" xr:uid="{00000000-0006-0000-2900-000093000000}">
      <text>
        <r>
          <rPr>
            <b/>
            <sz val="9"/>
            <color indexed="81"/>
            <rFont val="ＭＳ Ｐゴシック"/>
            <family val="3"/>
            <charset val="128"/>
          </rPr>
          <t>自動車登録番号を入力してください。</t>
        </r>
      </text>
    </comment>
    <comment ref="G49" authorId="0" shapeId="0" xr:uid="{00000000-0006-0000-2900-000094000000}">
      <text>
        <r>
          <rPr>
            <b/>
            <sz val="9"/>
            <color indexed="81"/>
            <rFont val="ＭＳ Ｐゴシック"/>
            <family val="3"/>
            <charset val="128"/>
          </rPr>
          <t xml:space="preserve">単価を入力してください。
</t>
        </r>
      </text>
    </comment>
    <comment ref="K49" authorId="0" shapeId="0" xr:uid="{00000000-0006-0000-2900-000095000000}">
      <text>
        <r>
          <rPr>
            <b/>
            <sz val="9"/>
            <color indexed="81"/>
            <rFont val="ＭＳ Ｐゴシック"/>
            <family val="3"/>
            <charset val="128"/>
          </rPr>
          <t>給油数量を入力してください。</t>
        </r>
      </text>
    </comment>
    <comment ref="M49" authorId="0" shapeId="0" xr:uid="{00000000-0006-0000-2900-000096000000}">
      <text>
        <r>
          <rPr>
            <b/>
            <sz val="9"/>
            <color indexed="81"/>
            <rFont val="ＭＳ Ｐゴシック"/>
            <family val="3"/>
            <charset val="128"/>
          </rPr>
          <t>自動計算されます。</t>
        </r>
      </text>
    </comment>
    <comment ref="A50" authorId="0" shapeId="0" xr:uid="{00000000-0006-0000-2900-000097000000}">
      <text>
        <r>
          <rPr>
            <b/>
            <sz val="9"/>
            <color indexed="81"/>
            <rFont val="ＭＳ Ｐゴシック"/>
            <family val="3"/>
            <charset val="128"/>
          </rPr>
          <t>日付を入力してください。</t>
        </r>
      </text>
    </comment>
    <comment ref="D50" authorId="0" shapeId="0" xr:uid="{00000000-0006-0000-2900-000098000000}">
      <text>
        <r>
          <rPr>
            <b/>
            <sz val="9"/>
            <color indexed="81"/>
            <rFont val="ＭＳ Ｐゴシック"/>
            <family val="3"/>
            <charset val="128"/>
          </rPr>
          <t>自動車登録番号を入力してください。</t>
        </r>
      </text>
    </comment>
    <comment ref="G50" authorId="0" shapeId="0" xr:uid="{00000000-0006-0000-2900-000099000000}">
      <text>
        <r>
          <rPr>
            <b/>
            <sz val="9"/>
            <color indexed="81"/>
            <rFont val="ＭＳ Ｐゴシック"/>
            <family val="3"/>
            <charset val="128"/>
          </rPr>
          <t xml:space="preserve">単価を入力してください。
</t>
        </r>
      </text>
    </comment>
    <comment ref="K50" authorId="0" shapeId="0" xr:uid="{00000000-0006-0000-2900-00009A000000}">
      <text>
        <r>
          <rPr>
            <b/>
            <sz val="9"/>
            <color indexed="81"/>
            <rFont val="ＭＳ Ｐゴシック"/>
            <family val="3"/>
            <charset val="128"/>
          </rPr>
          <t>給油数量を入力してください。</t>
        </r>
      </text>
    </comment>
    <comment ref="M50" authorId="0" shapeId="0" xr:uid="{00000000-0006-0000-2900-00009B000000}">
      <text>
        <r>
          <rPr>
            <b/>
            <sz val="9"/>
            <color indexed="81"/>
            <rFont val="ＭＳ Ｐゴシック"/>
            <family val="3"/>
            <charset val="128"/>
          </rPr>
          <t>自動計算されます。</t>
        </r>
      </text>
    </comment>
    <comment ref="M51" authorId="0" shapeId="0" xr:uid="{00000000-0006-0000-2900-00009C000000}">
      <text>
        <r>
          <rPr>
            <b/>
            <sz val="9"/>
            <color indexed="81"/>
            <rFont val="ＭＳ Ｐゴシック"/>
            <family val="3"/>
            <charset val="128"/>
          </rPr>
          <t>自動計算されます。</t>
        </r>
      </text>
    </comment>
    <comment ref="O51" authorId="0" shapeId="0" xr:uid="{00000000-0006-0000-2900-00009D000000}">
      <text>
        <r>
          <rPr>
            <b/>
            <sz val="9"/>
            <color indexed="81"/>
            <rFont val="ＭＳ Ｐゴシック"/>
            <family val="3"/>
            <charset val="128"/>
          </rPr>
          <t>確認書に記載された額の合計を入力してください。</t>
        </r>
      </text>
    </comment>
    <comment ref="R51" authorId="0" shapeId="0" xr:uid="{00000000-0006-0000-2900-00009E000000}">
      <text>
        <r>
          <rPr>
            <b/>
            <sz val="9"/>
            <color indexed="81"/>
            <rFont val="ＭＳ Ｐゴシック"/>
            <family val="3"/>
            <charset val="128"/>
          </rPr>
          <t>（イ）の計又は（ロ）の計のいずれか少ない方の額が自動表示されます。</t>
        </r>
      </text>
    </comment>
    <comment ref="A65" authorId="0" shapeId="0" xr:uid="{00000000-0006-0000-2900-00009F000000}">
      <text>
        <r>
          <rPr>
            <b/>
            <sz val="9"/>
            <color indexed="81"/>
            <rFont val="ＭＳ Ｐゴシック"/>
            <family val="3"/>
            <charset val="128"/>
          </rPr>
          <t>日付を入力してください。</t>
        </r>
      </text>
    </comment>
    <comment ref="D65" authorId="0" shapeId="0" xr:uid="{00000000-0006-0000-2900-0000A0000000}">
      <text>
        <r>
          <rPr>
            <b/>
            <sz val="9"/>
            <color indexed="81"/>
            <rFont val="ＭＳ Ｐゴシック"/>
            <family val="3"/>
            <charset val="128"/>
          </rPr>
          <t xml:space="preserve">支払った報酬額を御記入くださるようお願いします。
</t>
        </r>
      </text>
    </comment>
    <comment ref="N65" authorId="0" shapeId="0" xr:uid="{00000000-0006-0000-2900-0000A1000000}">
      <text>
        <r>
          <rPr>
            <b/>
            <sz val="9"/>
            <color indexed="81"/>
            <rFont val="ＭＳ Ｐゴシック"/>
            <family val="3"/>
            <charset val="128"/>
          </rPr>
          <t>（イ）又は（ロ）のいずれか少ない方の額が自動表示されます。</t>
        </r>
      </text>
    </comment>
    <comment ref="A66" authorId="0" shapeId="0" xr:uid="{00000000-0006-0000-2900-0000A2000000}">
      <text>
        <r>
          <rPr>
            <b/>
            <sz val="9"/>
            <color indexed="81"/>
            <rFont val="ＭＳ Ｐゴシック"/>
            <family val="3"/>
            <charset val="128"/>
          </rPr>
          <t>日付を入力してください。</t>
        </r>
      </text>
    </comment>
    <comment ref="D66" authorId="0" shapeId="0" xr:uid="{00000000-0006-0000-2900-0000A3000000}">
      <text>
        <r>
          <rPr>
            <b/>
            <sz val="9"/>
            <color indexed="81"/>
            <rFont val="ＭＳ Ｐゴシック"/>
            <family val="3"/>
            <charset val="128"/>
          </rPr>
          <t xml:space="preserve">支払った報酬額を御記入くださるようお願いします。
</t>
        </r>
      </text>
    </comment>
    <comment ref="N66" authorId="0" shapeId="0" xr:uid="{00000000-0006-0000-2900-0000A4000000}">
      <text>
        <r>
          <rPr>
            <b/>
            <sz val="9"/>
            <color indexed="81"/>
            <rFont val="ＭＳ Ｐゴシック"/>
            <family val="3"/>
            <charset val="128"/>
          </rPr>
          <t>（イ）又は（ロ）のいずれか少ない方の額が自動表示されます。</t>
        </r>
      </text>
    </comment>
    <comment ref="A67" authorId="0" shapeId="0" xr:uid="{00000000-0006-0000-2900-0000A5000000}">
      <text>
        <r>
          <rPr>
            <b/>
            <sz val="9"/>
            <color indexed="81"/>
            <rFont val="ＭＳ Ｐゴシック"/>
            <family val="3"/>
            <charset val="128"/>
          </rPr>
          <t>日付を入力してください。</t>
        </r>
      </text>
    </comment>
    <comment ref="D67" authorId="0" shapeId="0" xr:uid="{00000000-0006-0000-2900-0000A6000000}">
      <text>
        <r>
          <rPr>
            <b/>
            <sz val="9"/>
            <color indexed="81"/>
            <rFont val="ＭＳ Ｐゴシック"/>
            <family val="3"/>
            <charset val="128"/>
          </rPr>
          <t xml:space="preserve">支払った報酬額を御記入くださるようお願いします。
</t>
        </r>
      </text>
    </comment>
    <comment ref="N67" authorId="0" shapeId="0" xr:uid="{00000000-0006-0000-2900-0000A7000000}">
      <text>
        <r>
          <rPr>
            <b/>
            <sz val="9"/>
            <color indexed="81"/>
            <rFont val="ＭＳ Ｐゴシック"/>
            <family val="3"/>
            <charset val="128"/>
          </rPr>
          <t>（イ）又は（ロ）のいずれか少ない方の額が自動表示されます。</t>
        </r>
      </text>
    </comment>
    <comment ref="A68" authorId="0" shapeId="0" xr:uid="{00000000-0006-0000-2900-0000A8000000}">
      <text>
        <r>
          <rPr>
            <b/>
            <sz val="9"/>
            <color indexed="81"/>
            <rFont val="ＭＳ Ｐゴシック"/>
            <family val="3"/>
            <charset val="128"/>
          </rPr>
          <t>日付を入力してください。</t>
        </r>
      </text>
    </comment>
    <comment ref="D68" authorId="0" shapeId="0" xr:uid="{00000000-0006-0000-2900-0000A9000000}">
      <text>
        <r>
          <rPr>
            <b/>
            <sz val="9"/>
            <color indexed="81"/>
            <rFont val="ＭＳ Ｐゴシック"/>
            <family val="3"/>
            <charset val="128"/>
          </rPr>
          <t xml:space="preserve">支払った報酬額を御記入くださるようお願いします。
</t>
        </r>
      </text>
    </comment>
    <comment ref="N68" authorId="0" shapeId="0" xr:uid="{00000000-0006-0000-2900-0000AA000000}">
      <text>
        <r>
          <rPr>
            <b/>
            <sz val="9"/>
            <color indexed="81"/>
            <rFont val="ＭＳ Ｐゴシック"/>
            <family val="3"/>
            <charset val="128"/>
          </rPr>
          <t>（イ）又は（ロ）のいずれか少ない方の額が自動表示されます。</t>
        </r>
      </text>
    </comment>
    <comment ref="A69" authorId="0" shapeId="0" xr:uid="{00000000-0006-0000-2900-0000AB000000}">
      <text>
        <r>
          <rPr>
            <b/>
            <sz val="9"/>
            <color indexed="81"/>
            <rFont val="ＭＳ Ｐゴシック"/>
            <family val="3"/>
            <charset val="128"/>
          </rPr>
          <t>日付を入力してください。</t>
        </r>
      </text>
    </comment>
    <comment ref="D69" authorId="0" shapeId="0" xr:uid="{00000000-0006-0000-2900-0000AC000000}">
      <text>
        <r>
          <rPr>
            <b/>
            <sz val="9"/>
            <color indexed="81"/>
            <rFont val="ＭＳ Ｐゴシック"/>
            <family val="3"/>
            <charset val="128"/>
          </rPr>
          <t xml:space="preserve">支払った報酬額を御記入くださるようお願いします。
</t>
        </r>
      </text>
    </comment>
    <comment ref="N69" authorId="0" shapeId="0" xr:uid="{00000000-0006-0000-2900-0000AD000000}">
      <text>
        <r>
          <rPr>
            <b/>
            <sz val="9"/>
            <color indexed="81"/>
            <rFont val="ＭＳ Ｐゴシック"/>
            <family val="3"/>
            <charset val="128"/>
          </rPr>
          <t>（イ）又は（ロ）のいずれか少ない方の額が自動表示されます。</t>
        </r>
      </text>
    </comment>
    <comment ref="A70" authorId="0" shapeId="0" xr:uid="{00000000-0006-0000-2900-0000AE000000}">
      <text>
        <r>
          <rPr>
            <b/>
            <sz val="9"/>
            <color indexed="81"/>
            <rFont val="ＭＳ Ｐゴシック"/>
            <family val="3"/>
            <charset val="128"/>
          </rPr>
          <t>日付を入力してください。</t>
        </r>
      </text>
    </comment>
    <comment ref="D70" authorId="0" shapeId="0" xr:uid="{00000000-0006-0000-2900-0000AF000000}">
      <text>
        <r>
          <rPr>
            <b/>
            <sz val="9"/>
            <color indexed="81"/>
            <rFont val="ＭＳ Ｐゴシック"/>
            <family val="3"/>
            <charset val="128"/>
          </rPr>
          <t xml:space="preserve">支払った報酬額を御記入くださるようお願いします。
</t>
        </r>
      </text>
    </comment>
    <comment ref="N70" authorId="0" shapeId="0" xr:uid="{00000000-0006-0000-2900-0000B0000000}">
      <text>
        <r>
          <rPr>
            <b/>
            <sz val="9"/>
            <color indexed="81"/>
            <rFont val="ＭＳ Ｐゴシック"/>
            <family val="3"/>
            <charset val="128"/>
          </rPr>
          <t>（イ）又は（ロ）のいずれか少ない方の額が自動表示されます。</t>
        </r>
      </text>
    </comment>
    <comment ref="A71" authorId="0" shapeId="0" xr:uid="{00000000-0006-0000-2900-0000B1000000}">
      <text>
        <r>
          <rPr>
            <b/>
            <sz val="9"/>
            <color indexed="81"/>
            <rFont val="ＭＳ Ｐゴシック"/>
            <family val="3"/>
            <charset val="128"/>
          </rPr>
          <t>日付を入力してください。</t>
        </r>
      </text>
    </comment>
    <comment ref="D71" authorId="0" shapeId="0" xr:uid="{00000000-0006-0000-2900-0000B2000000}">
      <text>
        <r>
          <rPr>
            <b/>
            <sz val="9"/>
            <color indexed="81"/>
            <rFont val="ＭＳ Ｐゴシック"/>
            <family val="3"/>
            <charset val="128"/>
          </rPr>
          <t xml:space="preserve">支払った報酬額を御記入くださるようお願いします。
</t>
        </r>
      </text>
    </comment>
    <comment ref="N71" authorId="0" shapeId="0" xr:uid="{00000000-0006-0000-2900-0000B3000000}">
      <text>
        <r>
          <rPr>
            <b/>
            <sz val="9"/>
            <color indexed="81"/>
            <rFont val="ＭＳ Ｐゴシック"/>
            <family val="3"/>
            <charset val="128"/>
          </rPr>
          <t>（イ）又は（ロ）のいずれか少ない方の額が自動表示されます。</t>
        </r>
      </text>
    </comment>
    <comment ref="A72" authorId="0" shapeId="0" xr:uid="{00000000-0006-0000-2900-0000B4000000}">
      <text>
        <r>
          <rPr>
            <b/>
            <sz val="9"/>
            <color indexed="81"/>
            <rFont val="ＭＳ Ｐゴシック"/>
            <family val="3"/>
            <charset val="128"/>
          </rPr>
          <t>日付を入力してください。</t>
        </r>
      </text>
    </comment>
    <comment ref="D72" authorId="0" shapeId="0" xr:uid="{00000000-0006-0000-2900-0000B5000000}">
      <text>
        <r>
          <rPr>
            <b/>
            <sz val="9"/>
            <color indexed="81"/>
            <rFont val="ＭＳ Ｐゴシック"/>
            <family val="3"/>
            <charset val="128"/>
          </rPr>
          <t xml:space="preserve">支払った報酬額を御記入くださるようお願いします。
</t>
        </r>
      </text>
    </comment>
    <comment ref="N72" authorId="0" shapeId="0" xr:uid="{00000000-0006-0000-2900-0000B6000000}">
      <text>
        <r>
          <rPr>
            <b/>
            <sz val="9"/>
            <color indexed="81"/>
            <rFont val="ＭＳ Ｐゴシック"/>
            <family val="3"/>
            <charset val="128"/>
          </rPr>
          <t>（イ）又は（ロ）のいずれか少ない方の額が自動表示されます。</t>
        </r>
      </text>
    </comment>
    <comment ref="A73" authorId="0" shapeId="0" xr:uid="{00000000-0006-0000-2900-0000B7000000}">
      <text>
        <r>
          <rPr>
            <b/>
            <sz val="9"/>
            <color indexed="81"/>
            <rFont val="ＭＳ Ｐゴシック"/>
            <family val="3"/>
            <charset val="128"/>
          </rPr>
          <t>日付を入力してください。</t>
        </r>
      </text>
    </comment>
    <comment ref="D73" authorId="0" shapeId="0" xr:uid="{00000000-0006-0000-2900-0000B8000000}">
      <text>
        <r>
          <rPr>
            <b/>
            <sz val="9"/>
            <color indexed="81"/>
            <rFont val="ＭＳ Ｐゴシック"/>
            <family val="3"/>
            <charset val="128"/>
          </rPr>
          <t xml:space="preserve">支払った報酬額を御記入くださるようお願いします。
</t>
        </r>
      </text>
    </comment>
    <comment ref="N73" authorId="0" shapeId="0" xr:uid="{00000000-0006-0000-2900-0000B9000000}">
      <text>
        <r>
          <rPr>
            <b/>
            <sz val="9"/>
            <color indexed="81"/>
            <rFont val="ＭＳ Ｐゴシック"/>
            <family val="3"/>
            <charset val="128"/>
          </rPr>
          <t>（イ）又は（ロ）のいずれか少ない方の額が自動表示されます。</t>
        </r>
      </text>
    </comment>
    <comment ref="A74" authorId="0" shapeId="0" xr:uid="{00000000-0006-0000-2900-0000BA000000}">
      <text>
        <r>
          <rPr>
            <b/>
            <sz val="9"/>
            <color indexed="81"/>
            <rFont val="ＭＳ Ｐゴシック"/>
            <family val="3"/>
            <charset val="128"/>
          </rPr>
          <t>日付を入力してください。</t>
        </r>
      </text>
    </comment>
    <comment ref="D74" authorId="0" shapeId="0" xr:uid="{00000000-0006-0000-2900-0000BB000000}">
      <text>
        <r>
          <rPr>
            <b/>
            <sz val="9"/>
            <color indexed="81"/>
            <rFont val="ＭＳ Ｐゴシック"/>
            <family val="3"/>
            <charset val="128"/>
          </rPr>
          <t xml:space="preserve">支払った報酬額を御記入くださるようお願いします。
</t>
        </r>
      </text>
    </comment>
    <comment ref="N74" authorId="0" shapeId="0" xr:uid="{00000000-0006-0000-2900-0000BC000000}">
      <text>
        <r>
          <rPr>
            <b/>
            <sz val="9"/>
            <color indexed="81"/>
            <rFont val="ＭＳ Ｐゴシック"/>
            <family val="3"/>
            <charset val="128"/>
          </rPr>
          <t>（イ）又は（ロ）のいずれか少ない方の額が自動表示されます。</t>
        </r>
      </text>
    </comment>
    <comment ref="A75" authorId="0" shapeId="0" xr:uid="{00000000-0006-0000-2900-0000BD000000}">
      <text>
        <r>
          <rPr>
            <b/>
            <sz val="9"/>
            <color indexed="81"/>
            <rFont val="ＭＳ Ｐゴシック"/>
            <family val="3"/>
            <charset val="128"/>
          </rPr>
          <t>日付を入力してください。</t>
        </r>
      </text>
    </comment>
    <comment ref="D75" authorId="0" shapeId="0" xr:uid="{00000000-0006-0000-2900-0000BE000000}">
      <text>
        <r>
          <rPr>
            <b/>
            <sz val="9"/>
            <color indexed="81"/>
            <rFont val="ＭＳ Ｐゴシック"/>
            <family val="3"/>
            <charset val="128"/>
          </rPr>
          <t xml:space="preserve">支払った報酬額を御記入くださるようお願いします。
</t>
        </r>
      </text>
    </comment>
    <comment ref="N75" authorId="0" shapeId="0" xr:uid="{00000000-0006-0000-2900-0000BF000000}">
      <text>
        <r>
          <rPr>
            <b/>
            <sz val="9"/>
            <color indexed="81"/>
            <rFont val="ＭＳ Ｐゴシック"/>
            <family val="3"/>
            <charset val="128"/>
          </rPr>
          <t>（イ）又は（ロ）のいずれか少ない方の額が自動表示されます。</t>
        </r>
      </text>
    </comment>
    <comment ref="A76" authorId="0" shapeId="0" xr:uid="{00000000-0006-0000-2900-0000C0000000}">
      <text>
        <r>
          <rPr>
            <b/>
            <sz val="9"/>
            <color indexed="81"/>
            <rFont val="ＭＳ Ｐゴシック"/>
            <family val="3"/>
            <charset val="128"/>
          </rPr>
          <t>日付を入力してください。</t>
        </r>
      </text>
    </comment>
    <comment ref="D76" authorId="0" shapeId="0" xr:uid="{00000000-0006-0000-2900-0000C1000000}">
      <text>
        <r>
          <rPr>
            <b/>
            <sz val="9"/>
            <color indexed="81"/>
            <rFont val="ＭＳ Ｐゴシック"/>
            <family val="3"/>
            <charset val="128"/>
          </rPr>
          <t xml:space="preserve">支払った報酬額を御記入くださるようお願いします。
</t>
        </r>
      </text>
    </comment>
    <comment ref="N76" authorId="0" shapeId="0" xr:uid="{00000000-0006-0000-2900-0000C2000000}">
      <text>
        <r>
          <rPr>
            <b/>
            <sz val="9"/>
            <color indexed="81"/>
            <rFont val="ＭＳ Ｐゴシック"/>
            <family val="3"/>
            <charset val="128"/>
          </rPr>
          <t>（イ）又は（ロ）のいずれか少ない方の額が自動表示されます。</t>
        </r>
      </text>
    </comment>
    <comment ref="A77" authorId="0" shapeId="0" xr:uid="{00000000-0006-0000-2900-0000C3000000}">
      <text>
        <r>
          <rPr>
            <b/>
            <sz val="9"/>
            <color indexed="81"/>
            <rFont val="ＭＳ Ｐゴシック"/>
            <family val="3"/>
            <charset val="128"/>
          </rPr>
          <t>日付を入力してください。</t>
        </r>
      </text>
    </comment>
    <comment ref="D77" authorId="0" shapeId="0" xr:uid="{00000000-0006-0000-2900-0000C4000000}">
      <text>
        <r>
          <rPr>
            <b/>
            <sz val="9"/>
            <color indexed="81"/>
            <rFont val="ＭＳ Ｐゴシック"/>
            <family val="3"/>
            <charset val="128"/>
          </rPr>
          <t xml:space="preserve">支払った報酬額を御記入くださるようお願いします。
</t>
        </r>
      </text>
    </comment>
    <comment ref="N77" authorId="0" shapeId="0" xr:uid="{00000000-0006-0000-2900-0000C5000000}">
      <text>
        <r>
          <rPr>
            <b/>
            <sz val="9"/>
            <color indexed="81"/>
            <rFont val="ＭＳ Ｐゴシック"/>
            <family val="3"/>
            <charset val="128"/>
          </rPr>
          <t>（イ）又は（ロ）のいずれか少ない方の額が自動表示されます。</t>
        </r>
      </text>
    </comment>
    <comment ref="A78" authorId="0" shapeId="0" xr:uid="{00000000-0006-0000-2900-0000C6000000}">
      <text>
        <r>
          <rPr>
            <b/>
            <sz val="9"/>
            <color indexed="81"/>
            <rFont val="ＭＳ Ｐゴシック"/>
            <family val="3"/>
            <charset val="128"/>
          </rPr>
          <t>日付を入力してください。</t>
        </r>
      </text>
    </comment>
    <comment ref="D78" authorId="0" shapeId="0" xr:uid="{00000000-0006-0000-2900-0000C7000000}">
      <text>
        <r>
          <rPr>
            <b/>
            <sz val="9"/>
            <color indexed="81"/>
            <rFont val="ＭＳ Ｐゴシック"/>
            <family val="3"/>
            <charset val="128"/>
          </rPr>
          <t xml:space="preserve">支払った報酬額を御記入くださるようお願いします。
</t>
        </r>
      </text>
    </comment>
    <comment ref="N78" authorId="0" shapeId="0" xr:uid="{00000000-0006-0000-2900-0000C8000000}">
      <text>
        <r>
          <rPr>
            <b/>
            <sz val="9"/>
            <color indexed="81"/>
            <rFont val="ＭＳ Ｐゴシック"/>
            <family val="3"/>
            <charset val="128"/>
          </rPr>
          <t>（イ）又は（ロ）のいずれか少ない方の額が自動表示されます。</t>
        </r>
      </text>
    </comment>
    <comment ref="A79" authorId="0" shapeId="0" xr:uid="{00000000-0006-0000-2900-0000C9000000}">
      <text>
        <r>
          <rPr>
            <b/>
            <sz val="9"/>
            <color indexed="81"/>
            <rFont val="ＭＳ Ｐゴシック"/>
            <family val="3"/>
            <charset val="128"/>
          </rPr>
          <t>日付を入力してください。</t>
        </r>
      </text>
    </comment>
    <comment ref="D79" authorId="0" shapeId="0" xr:uid="{00000000-0006-0000-2900-0000CA000000}">
      <text>
        <r>
          <rPr>
            <b/>
            <sz val="9"/>
            <color indexed="81"/>
            <rFont val="ＭＳ Ｐゴシック"/>
            <family val="3"/>
            <charset val="128"/>
          </rPr>
          <t xml:space="preserve">支払った報酬額を御記入くださるようお願いします。
</t>
        </r>
      </text>
    </comment>
    <comment ref="N79" authorId="0" shapeId="0" xr:uid="{00000000-0006-0000-2900-0000CB000000}">
      <text>
        <r>
          <rPr>
            <b/>
            <sz val="9"/>
            <color indexed="81"/>
            <rFont val="ＭＳ Ｐゴシック"/>
            <family val="3"/>
            <charset val="128"/>
          </rPr>
          <t>（イ）又は（ロ）のいずれか少ない方の額が自動表示されます。</t>
        </r>
      </text>
    </comment>
    <comment ref="A80" authorId="0" shapeId="0" xr:uid="{00000000-0006-0000-2900-0000CC000000}">
      <text>
        <r>
          <rPr>
            <b/>
            <sz val="9"/>
            <color indexed="81"/>
            <rFont val="ＭＳ Ｐゴシック"/>
            <family val="3"/>
            <charset val="128"/>
          </rPr>
          <t>日付を入力してください。</t>
        </r>
      </text>
    </comment>
    <comment ref="D80" authorId="0" shapeId="0" xr:uid="{00000000-0006-0000-2900-0000CD000000}">
      <text>
        <r>
          <rPr>
            <b/>
            <sz val="9"/>
            <color indexed="81"/>
            <rFont val="ＭＳ Ｐゴシック"/>
            <family val="3"/>
            <charset val="128"/>
          </rPr>
          <t xml:space="preserve">支払った報酬額を御記入くださるようお願いします。
</t>
        </r>
      </text>
    </comment>
    <comment ref="N80" authorId="0" shapeId="0" xr:uid="{00000000-0006-0000-2900-0000CE000000}">
      <text>
        <r>
          <rPr>
            <b/>
            <sz val="9"/>
            <color indexed="81"/>
            <rFont val="ＭＳ Ｐゴシック"/>
            <family val="3"/>
            <charset val="128"/>
          </rPr>
          <t>（イ）又は（ロ）のいずれか少ない方の額が自動表示されます。</t>
        </r>
      </text>
    </comment>
    <comment ref="A81" authorId="0" shapeId="0" xr:uid="{00000000-0006-0000-2900-0000CF000000}">
      <text>
        <r>
          <rPr>
            <b/>
            <sz val="9"/>
            <color indexed="81"/>
            <rFont val="ＭＳ Ｐゴシック"/>
            <family val="3"/>
            <charset val="128"/>
          </rPr>
          <t>日付を入力してください。</t>
        </r>
      </text>
    </comment>
    <comment ref="D81" authorId="0" shapeId="0" xr:uid="{00000000-0006-0000-2900-0000D0000000}">
      <text>
        <r>
          <rPr>
            <b/>
            <sz val="9"/>
            <color indexed="81"/>
            <rFont val="ＭＳ Ｐゴシック"/>
            <family val="3"/>
            <charset val="128"/>
          </rPr>
          <t xml:space="preserve">支払った報酬額を御記入くださるようお願いします。
</t>
        </r>
      </text>
    </comment>
    <comment ref="N81" authorId="0" shapeId="0" xr:uid="{00000000-0006-0000-2900-0000D1000000}">
      <text>
        <r>
          <rPr>
            <b/>
            <sz val="9"/>
            <color indexed="81"/>
            <rFont val="ＭＳ Ｐゴシック"/>
            <family val="3"/>
            <charset val="128"/>
          </rPr>
          <t>（イ）又は（ロ）のいずれか少ない方の額が自動表示されます。</t>
        </r>
      </text>
    </comment>
    <comment ref="N82" authorId="0" shapeId="0" xr:uid="{00000000-0006-0000-2900-0000D2000000}">
      <text>
        <r>
          <rPr>
            <b/>
            <sz val="9"/>
            <color indexed="81"/>
            <rFont val="ＭＳ Ｐゴシック"/>
            <family val="3"/>
            <charset val="128"/>
          </rPr>
          <t>合計額が自動表示されます。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201user</author>
    <author>HP Customer</author>
  </authors>
  <commentList>
    <comment ref="C2" authorId="0" shapeId="0" xr:uid="{00000000-0006-0000-0200-000001000000}">
      <text>
        <r>
          <rPr>
            <b/>
            <sz val="9"/>
            <color indexed="81"/>
            <rFont val="ＭＳ Ｐゴシック"/>
            <family val="3"/>
            <charset val="128"/>
          </rPr>
          <t>西暦で入力してください。</t>
        </r>
      </text>
    </comment>
    <comment ref="D2" authorId="1" shapeId="0" xr:uid="{00000000-0006-0000-0200-000002000000}">
      <text>
        <r>
          <rPr>
            <b/>
            <sz val="9"/>
            <color indexed="81"/>
            <rFont val="MS P ゴシック"/>
            <family val="3"/>
            <charset val="128"/>
          </rPr>
          <t>令和への対応は暫定であり、2019年を和暦変換すると、すべて令和となってしまう設定なので、御留意ください。（本シートにおいて同じ。）</t>
        </r>
      </text>
    </comment>
    <comment ref="E2" authorId="0" shapeId="0" xr:uid="{00000000-0006-0000-0200-000003000000}">
      <text>
        <r>
          <rPr>
            <b/>
            <sz val="9"/>
            <color indexed="81"/>
            <rFont val="ＭＳ Ｐゴシック"/>
            <family val="3"/>
            <charset val="128"/>
          </rPr>
          <t>西暦で入力してください。</t>
        </r>
      </text>
    </comment>
    <comment ref="F2" authorId="1" shapeId="0" xr:uid="{00000000-0006-0000-0200-000004000000}">
      <text>
        <r>
          <rPr>
            <b/>
            <sz val="9"/>
            <color indexed="81"/>
            <rFont val="MS P ゴシック"/>
            <family val="3"/>
            <charset val="128"/>
          </rPr>
          <t>令和への対応は暫定であり、2019年を和暦変換すると、すべて令和となってしまう設定なので、御留意ください。（本シートにおいて同じ。）</t>
        </r>
      </text>
    </comment>
    <comment ref="G2" authorId="0" shapeId="0" xr:uid="{00000000-0006-0000-0200-000005000000}">
      <text>
        <r>
          <rPr>
            <b/>
            <sz val="9"/>
            <color indexed="81"/>
            <rFont val="ＭＳ Ｐゴシック"/>
            <family val="3"/>
            <charset val="128"/>
          </rPr>
          <t>　開票立会人は、候補者が各開票区における選挙人名簿に登録された者から本人の承諾を得て、１人を定め、６月２日（木）１７時までに届け出ることとなっています。</t>
        </r>
      </text>
    </comment>
    <comment ref="M2" authorId="0" shapeId="0" xr:uid="{00000000-0006-0000-0200-000006000000}">
      <text>
        <r>
          <rPr>
            <b/>
            <sz val="9"/>
            <color indexed="81"/>
            <rFont val="ＭＳ Ｐゴシック"/>
            <family val="3"/>
            <charset val="128"/>
          </rPr>
          <t>　和暦で入力してください。</t>
        </r>
        <r>
          <rPr>
            <sz val="9"/>
            <color indexed="81"/>
            <rFont val="ＭＳ Ｐゴシック"/>
            <family val="3"/>
            <charset val="128"/>
          </rPr>
          <t xml:space="preserve">
</t>
        </r>
      </text>
    </comment>
    <comment ref="C3" authorId="0" shapeId="0" xr:uid="{00000000-0006-0000-0200-000007000000}">
      <text>
        <r>
          <rPr>
            <b/>
            <sz val="9"/>
            <color indexed="81"/>
            <rFont val="ＭＳ Ｐゴシック"/>
            <family val="3"/>
            <charset val="128"/>
          </rPr>
          <t xml:space="preserve">西暦で入力してください。
</t>
        </r>
      </text>
    </comment>
    <comment ref="L3" authorId="2" shapeId="0" xr:uid="{00000000-0006-0000-0200-000008000000}">
      <text>
        <r>
          <rPr>
            <b/>
            <sz val="9"/>
            <color indexed="81"/>
            <rFont val="ＭＳ Ｐゴシック"/>
            <family val="3"/>
            <charset val="128"/>
          </rPr>
          <t>昭和は「S」、平成は「H」を選択。</t>
        </r>
      </text>
    </comment>
    <comment ref="M3" authorId="0" shapeId="0" xr:uid="{00000000-0006-0000-0200-000009000000}">
      <text>
        <r>
          <rPr>
            <b/>
            <sz val="9"/>
            <color indexed="81"/>
            <rFont val="ＭＳ Ｐゴシック"/>
            <family val="3"/>
            <charset val="128"/>
          </rPr>
          <t>和暦で入力してください。以下同じ。</t>
        </r>
      </text>
    </comment>
    <comment ref="P3" authorId="0" shapeId="0" xr:uid="{00000000-0006-0000-0200-00000A000000}">
      <text>
        <r>
          <rPr>
            <b/>
            <sz val="9"/>
            <color indexed="81"/>
            <rFont val="ＭＳ Ｐゴシック"/>
            <family val="3"/>
            <charset val="128"/>
          </rPr>
          <t>このセルは修正しないでください。</t>
        </r>
      </text>
    </comment>
    <comment ref="Q3" authorId="0" shapeId="0" xr:uid="{00000000-0006-0000-0200-00000B000000}">
      <text>
        <r>
          <rPr>
            <b/>
            <sz val="9"/>
            <color indexed="81"/>
            <rFont val="ＭＳ Ｐゴシック"/>
            <family val="3"/>
            <charset val="128"/>
          </rPr>
          <t>このセルは修正しないでください。</t>
        </r>
      </text>
    </comment>
    <comment ref="R3" authorId="0" shapeId="0" xr:uid="{00000000-0006-0000-0200-00000C000000}">
      <text>
        <r>
          <rPr>
            <b/>
            <sz val="9"/>
            <color indexed="81"/>
            <rFont val="ＭＳ Ｐゴシック"/>
            <family val="3"/>
            <charset val="128"/>
          </rPr>
          <t>このセルは修正しないでください。</t>
        </r>
      </text>
    </comment>
    <comment ref="L4" authorId="2" shapeId="0" xr:uid="{00000000-0006-0000-0200-00000D000000}">
      <text>
        <r>
          <rPr>
            <b/>
            <sz val="9"/>
            <color indexed="81"/>
            <rFont val="ＭＳ Ｐゴシック"/>
            <family val="3"/>
            <charset val="128"/>
          </rPr>
          <t>昭和は「S」、平成は「H」を選択。</t>
        </r>
      </text>
    </comment>
    <comment ref="L5" authorId="2" shapeId="0" xr:uid="{00000000-0006-0000-0200-00000E000000}">
      <text>
        <r>
          <rPr>
            <b/>
            <sz val="9"/>
            <color indexed="81"/>
            <rFont val="ＭＳ Ｐゴシック"/>
            <family val="3"/>
            <charset val="128"/>
          </rPr>
          <t>昭和は「S」、平成は「H」を選択。</t>
        </r>
      </text>
    </comment>
    <comment ref="L6" authorId="2" shapeId="0" xr:uid="{00000000-0006-0000-0200-00000F000000}">
      <text>
        <r>
          <rPr>
            <b/>
            <sz val="9"/>
            <color indexed="81"/>
            <rFont val="ＭＳ Ｐゴシック"/>
            <family val="3"/>
            <charset val="128"/>
          </rPr>
          <t>昭和は「S」、平成は「H」を選択。</t>
        </r>
      </text>
    </comment>
    <comment ref="L7" authorId="2" shapeId="0" xr:uid="{00000000-0006-0000-0200-000010000000}">
      <text>
        <r>
          <rPr>
            <b/>
            <sz val="9"/>
            <color indexed="81"/>
            <rFont val="ＭＳ Ｐゴシック"/>
            <family val="3"/>
            <charset val="128"/>
          </rPr>
          <t>昭和は「S」、平成は「H」を選択。</t>
        </r>
      </text>
    </comment>
    <comment ref="L8" authorId="2" shapeId="0" xr:uid="{00000000-0006-0000-0200-000011000000}">
      <text>
        <r>
          <rPr>
            <b/>
            <sz val="9"/>
            <color indexed="81"/>
            <rFont val="ＭＳ Ｐゴシック"/>
            <family val="3"/>
            <charset val="128"/>
          </rPr>
          <t>昭和は「S」、平成は「H」を選択。</t>
        </r>
      </text>
    </comment>
    <comment ref="L9" authorId="2" shapeId="0" xr:uid="{00000000-0006-0000-0200-000012000000}">
      <text>
        <r>
          <rPr>
            <b/>
            <sz val="9"/>
            <color indexed="81"/>
            <rFont val="ＭＳ Ｐゴシック"/>
            <family val="3"/>
            <charset val="128"/>
          </rPr>
          <t>昭和は「S」、平成は「H」を選択。</t>
        </r>
      </text>
    </comment>
    <comment ref="L10" authorId="2" shapeId="0" xr:uid="{00000000-0006-0000-0200-000013000000}">
      <text>
        <r>
          <rPr>
            <b/>
            <sz val="9"/>
            <color indexed="81"/>
            <rFont val="ＭＳ Ｐゴシック"/>
            <family val="3"/>
            <charset val="128"/>
          </rPr>
          <t>昭和は「S」、平成は「H」を選択。</t>
        </r>
      </text>
    </comment>
    <comment ref="L11" authorId="2" shapeId="0" xr:uid="{00000000-0006-0000-0200-000014000000}">
      <text>
        <r>
          <rPr>
            <b/>
            <sz val="9"/>
            <color indexed="81"/>
            <rFont val="ＭＳ Ｐゴシック"/>
            <family val="3"/>
            <charset val="128"/>
          </rPr>
          <t>昭和は「S」、平成は「H」を選択。</t>
        </r>
      </text>
    </comment>
    <comment ref="L12" authorId="2" shapeId="0" xr:uid="{00000000-0006-0000-0200-000015000000}">
      <text>
        <r>
          <rPr>
            <b/>
            <sz val="9"/>
            <color indexed="81"/>
            <rFont val="ＭＳ Ｐゴシック"/>
            <family val="3"/>
            <charset val="128"/>
          </rPr>
          <t>昭和は「S」、平成は「H」を選択。</t>
        </r>
      </text>
    </comment>
    <comment ref="L13" authorId="2" shapeId="0" xr:uid="{00000000-0006-0000-0200-000016000000}">
      <text>
        <r>
          <rPr>
            <b/>
            <sz val="9"/>
            <color indexed="81"/>
            <rFont val="ＭＳ Ｐゴシック"/>
            <family val="3"/>
            <charset val="128"/>
          </rPr>
          <t>昭和は「S」、平成は「H」を選択。</t>
        </r>
      </text>
    </comment>
    <comment ref="L14" authorId="2" shapeId="0" xr:uid="{00000000-0006-0000-0200-000017000000}">
      <text>
        <r>
          <rPr>
            <b/>
            <sz val="9"/>
            <color indexed="81"/>
            <rFont val="ＭＳ Ｐゴシック"/>
            <family val="3"/>
            <charset val="128"/>
          </rPr>
          <t>昭和は「S」、平成は「H」を選択。</t>
        </r>
      </text>
    </comment>
    <comment ref="L15" authorId="2" shapeId="0" xr:uid="{00000000-0006-0000-0200-000018000000}">
      <text>
        <r>
          <rPr>
            <b/>
            <sz val="9"/>
            <color indexed="81"/>
            <rFont val="ＭＳ Ｐゴシック"/>
            <family val="3"/>
            <charset val="128"/>
          </rPr>
          <t>昭和は「S」、平成は「H」を選択。</t>
        </r>
      </text>
    </comment>
    <comment ref="L16" authorId="2" shapeId="0" xr:uid="{00000000-0006-0000-0200-000019000000}">
      <text>
        <r>
          <rPr>
            <b/>
            <sz val="9"/>
            <color indexed="81"/>
            <rFont val="ＭＳ Ｐゴシック"/>
            <family val="3"/>
            <charset val="128"/>
          </rPr>
          <t>昭和は「S」、平成は「H」を選択。</t>
        </r>
      </text>
    </comment>
    <comment ref="L17" authorId="2" shapeId="0" xr:uid="{00000000-0006-0000-0200-00001A000000}">
      <text>
        <r>
          <rPr>
            <b/>
            <sz val="9"/>
            <color indexed="81"/>
            <rFont val="ＭＳ Ｐゴシック"/>
            <family val="3"/>
            <charset val="128"/>
          </rPr>
          <t>昭和は「S」、平成は「H」を選択。</t>
        </r>
      </text>
    </comment>
    <comment ref="L18" authorId="2" shapeId="0" xr:uid="{00000000-0006-0000-0200-00001B000000}">
      <text>
        <r>
          <rPr>
            <b/>
            <sz val="9"/>
            <color indexed="81"/>
            <rFont val="ＭＳ Ｐゴシック"/>
            <family val="3"/>
            <charset val="128"/>
          </rPr>
          <t>昭和は「S」、平成は「H」を選択。</t>
        </r>
      </text>
    </comment>
    <comment ref="L19" authorId="2" shapeId="0" xr:uid="{00000000-0006-0000-0200-00001C000000}">
      <text>
        <r>
          <rPr>
            <b/>
            <sz val="9"/>
            <color indexed="81"/>
            <rFont val="ＭＳ Ｐゴシック"/>
            <family val="3"/>
            <charset val="128"/>
          </rPr>
          <t>昭和は「S」、平成は「H」を選択。</t>
        </r>
      </text>
    </comment>
    <comment ref="L20" authorId="2" shapeId="0" xr:uid="{00000000-0006-0000-0200-00001D000000}">
      <text>
        <r>
          <rPr>
            <b/>
            <sz val="9"/>
            <color indexed="81"/>
            <rFont val="ＭＳ Ｐゴシック"/>
            <family val="3"/>
            <charset val="128"/>
          </rPr>
          <t>昭和は「S」、平成は「H」を選択。</t>
        </r>
      </text>
    </comment>
    <comment ref="L21" authorId="2" shapeId="0" xr:uid="{00000000-0006-0000-0200-00001E000000}">
      <text>
        <r>
          <rPr>
            <b/>
            <sz val="9"/>
            <color indexed="81"/>
            <rFont val="ＭＳ Ｐゴシック"/>
            <family val="3"/>
            <charset val="128"/>
          </rPr>
          <t>昭和は「S」、平成は「H」を選択。</t>
        </r>
      </text>
    </comment>
    <comment ref="L22" authorId="2" shapeId="0" xr:uid="{00000000-0006-0000-0200-00001F000000}">
      <text>
        <r>
          <rPr>
            <b/>
            <sz val="9"/>
            <color indexed="81"/>
            <rFont val="ＭＳ Ｐゴシック"/>
            <family val="3"/>
            <charset val="128"/>
          </rPr>
          <t>昭和は「S」、平成は「H」を選択。</t>
        </r>
      </text>
    </comment>
    <comment ref="L23" authorId="2" shapeId="0" xr:uid="{00000000-0006-0000-0200-000020000000}">
      <text>
        <r>
          <rPr>
            <b/>
            <sz val="9"/>
            <color indexed="81"/>
            <rFont val="ＭＳ Ｐゴシック"/>
            <family val="3"/>
            <charset val="128"/>
          </rPr>
          <t>昭和は「S」、平成は「H」を選択。</t>
        </r>
      </text>
    </comment>
    <comment ref="L24" authorId="2" shapeId="0" xr:uid="{00000000-0006-0000-0200-000021000000}">
      <text>
        <r>
          <rPr>
            <b/>
            <sz val="9"/>
            <color indexed="81"/>
            <rFont val="ＭＳ Ｐゴシック"/>
            <family val="3"/>
            <charset val="128"/>
          </rPr>
          <t>昭和は「S」、平成は「H」を選択。</t>
        </r>
      </text>
    </comment>
    <comment ref="L25" authorId="2" shapeId="0" xr:uid="{00000000-0006-0000-0200-000022000000}">
      <text>
        <r>
          <rPr>
            <b/>
            <sz val="9"/>
            <color indexed="81"/>
            <rFont val="ＭＳ Ｐゴシック"/>
            <family val="3"/>
            <charset val="128"/>
          </rPr>
          <t>昭和は「S」、平成は「H」を選択。</t>
        </r>
      </text>
    </comment>
    <comment ref="L26" authorId="2" shapeId="0" xr:uid="{00000000-0006-0000-0200-000023000000}">
      <text>
        <r>
          <rPr>
            <b/>
            <sz val="9"/>
            <color indexed="81"/>
            <rFont val="ＭＳ Ｐゴシック"/>
            <family val="3"/>
            <charset val="128"/>
          </rPr>
          <t>昭和は「S」、平成は「H」を選択。</t>
        </r>
      </text>
    </comment>
    <comment ref="L27" authorId="2" shapeId="0" xr:uid="{00000000-0006-0000-0200-000024000000}">
      <text>
        <r>
          <rPr>
            <b/>
            <sz val="9"/>
            <color indexed="81"/>
            <rFont val="ＭＳ Ｐゴシック"/>
            <family val="3"/>
            <charset val="128"/>
          </rPr>
          <t>昭和は「S」、平成は「H」を選択。</t>
        </r>
      </text>
    </comment>
    <comment ref="L28" authorId="2" shapeId="0" xr:uid="{00000000-0006-0000-0200-000025000000}">
      <text>
        <r>
          <rPr>
            <b/>
            <sz val="9"/>
            <color indexed="81"/>
            <rFont val="ＭＳ Ｐゴシック"/>
            <family val="3"/>
            <charset val="128"/>
          </rPr>
          <t>昭和は「S」、平成は「H」を選択。</t>
        </r>
      </text>
    </comment>
    <comment ref="L29" authorId="2" shapeId="0" xr:uid="{00000000-0006-0000-0200-000026000000}">
      <text>
        <r>
          <rPr>
            <b/>
            <sz val="9"/>
            <color indexed="81"/>
            <rFont val="ＭＳ Ｐゴシック"/>
            <family val="3"/>
            <charset val="128"/>
          </rPr>
          <t>昭和は「S」、平成は「H」を選択。</t>
        </r>
      </text>
    </comment>
    <comment ref="L30" authorId="2" shapeId="0" xr:uid="{00000000-0006-0000-0200-000027000000}">
      <text>
        <r>
          <rPr>
            <b/>
            <sz val="9"/>
            <color indexed="81"/>
            <rFont val="ＭＳ Ｐゴシック"/>
            <family val="3"/>
            <charset val="128"/>
          </rPr>
          <t>昭和は「S」、平成は「H」を選択。</t>
        </r>
      </text>
    </comment>
    <comment ref="L31" authorId="2" shapeId="0" xr:uid="{00000000-0006-0000-0200-000028000000}">
      <text>
        <r>
          <rPr>
            <b/>
            <sz val="9"/>
            <color indexed="81"/>
            <rFont val="ＭＳ Ｐゴシック"/>
            <family val="3"/>
            <charset val="128"/>
          </rPr>
          <t>昭和は「S」、平成は「H」を選択。</t>
        </r>
      </text>
    </comment>
    <comment ref="L32" authorId="2" shapeId="0" xr:uid="{00000000-0006-0000-0200-000029000000}">
      <text>
        <r>
          <rPr>
            <b/>
            <sz val="9"/>
            <color indexed="81"/>
            <rFont val="ＭＳ Ｐゴシック"/>
            <family val="3"/>
            <charset val="128"/>
          </rPr>
          <t>昭和は「S」、平成は「H」を選択。</t>
        </r>
      </text>
    </comment>
    <comment ref="L33" authorId="2" shapeId="0" xr:uid="{00000000-0006-0000-0200-00002A000000}">
      <text>
        <r>
          <rPr>
            <b/>
            <sz val="9"/>
            <color indexed="81"/>
            <rFont val="ＭＳ Ｐゴシック"/>
            <family val="3"/>
            <charset val="128"/>
          </rPr>
          <t>昭和は「S」、平成は「H」を選択。</t>
        </r>
      </text>
    </comment>
    <comment ref="L34" authorId="2" shapeId="0" xr:uid="{00000000-0006-0000-0200-00002B000000}">
      <text>
        <r>
          <rPr>
            <b/>
            <sz val="9"/>
            <color indexed="81"/>
            <rFont val="ＭＳ Ｐゴシック"/>
            <family val="3"/>
            <charset val="128"/>
          </rPr>
          <t>昭和は「S」、平成は「H」を選択。</t>
        </r>
      </text>
    </comment>
    <comment ref="L35" authorId="2" shapeId="0" xr:uid="{00000000-0006-0000-0200-00002C000000}">
      <text>
        <r>
          <rPr>
            <b/>
            <sz val="9"/>
            <color indexed="81"/>
            <rFont val="ＭＳ Ｐゴシック"/>
            <family val="3"/>
            <charset val="128"/>
          </rPr>
          <t>昭和は「S」、平成は「H」を選択。</t>
        </r>
      </text>
    </comment>
    <comment ref="L36" authorId="2" shapeId="0" xr:uid="{00000000-0006-0000-0200-00002D000000}">
      <text>
        <r>
          <rPr>
            <b/>
            <sz val="9"/>
            <color indexed="81"/>
            <rFont val="ＭＳ Ｐゴシック"/>
            <family val="3"/>
            <charset val="128"/>
          </rPr>
          <t>昭和は「S」、平成は「H」を選択。</t>
        </r>
      </text>
    </comment>
    <comment ref="L37" authorId="2" shapeId="0" xr:uid="{00000000-0006-0000-0200-00002E000000}">
      <text>
        <r>
          <rPr>
            <b/>
            <sz val="9"/>
            <color indexed="81"/>
            <rFont val="ＭＳ Ｐゴシック"/>
            <family val="3"/>
            <charset val="128"/>
          </rPr>
          <t>昭和は「S」、平成は「H」を選択。</t>
        </r>
      </text>
    </comment>
    <comment ref="L38" authorId="2" shapeId="0" xr:uid="{00000000-0006-0000-0200-00002F000000}">
      <text>
        <r>
          <rPr>
            <b/>
            <sz val="9"/>
            <color indexed="81"/>
            <rFont val="ＭＳ Ｐゴシック"/>
            <family val="3"/>
            <charset val="128"/>
          </rPr>
          <t>昭和は「S」、平成は「H」を選択。</t>
        </r>
      </text>
    </comment>
    <comment ref="L39" authorId="2" shapeId="0" xr:uid="{00000000-0006-0000-0200-000030000000}">
      <text>
        <r>
          <rPr>
            <b/>
            <sz val="9"/>
            <color indexed="81"/>
            <rFont val="ＭＳ Ｐゴシック"/>
            <family val="3"/>
            <charset val="128"/>
          </rPr>
          <t>昭和は「S」、平成は「H」を選択。</t>
        </r>
      </text>
    </comment>
    <comment ref="L40" authorId="2" shapeId="0" xr:uid="{00000000-0006-0000-0200-000031000000}">
      <text>
        <r>
          <rPr>
            <b/>
            <sz val="9"/>
            <color indexed="81"/>
            <rFont val="ＭＳ Ｐゴシック"/>
            <family val="3"/>
            <charset val="128"/>
          </rPr>
          <t>昭和は「S」、平成は「H」を選択。</t>
        </r>
      </text>
    </comment>
    <comment ref="L41" authorId="2" shapeId="0" xr:uid="{00000000-0006-0000-0200-000032000000}">
      <text>
        <r>
          <rPr>
            <b/>
            <sz val="9"/>
            <color indexed="81"/>
            <rFont val="ＭＳ Ｐゴシック"/>
            <family val="3"/>
            <charset val="128"/>
          </rPr>
          <t>昭和は「S」、平成は「H」を選択。</t>
        </r>
      </text>
    </comment>
    <comment ref="L42" authorId="2" shapeId="0" xr:uid="{00000000-0006-0000-0200-000033000000}">
      <text>
        <r>
          <rPr>
            <b/>
            <sz val="9"/>
            <color indexed="81"/>
            <rFont val="ＭＳ Ｐゴシック"/>
            <family val="3"/>
            <charset val="128"/>
          </rPr>
          <t>昭和は「S」、平成は「H」を選択。</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5" authorId="0" shapeId="0" xr:uid="{00000000-0006-0000-2A00-000001000000}">
      <text>
        <r>
          <rPr>
            <b/>
            <sz val="9"/>
            <color indexed="81"/>
            <rFont val="ＭＳ Ｐゴシック"/>
            <family val="3"/>
            <charset val="128"/>
          </rPr>
          <t>申請年月日を記入してください。</t>
        </r>
      </text>
    </comment>
    <comment ref="G19" authorId="0" shapeId="0" xr:uid="{00000000-0006-0000-2A00-000002000000}">
      <text>
        <r>
          <rPr>
            <b/>
            <sz val="9"/>
            <color indexed="81"/>
            <rFont val="ＭＳ Ｐゴシック"/>
            <family val="3"/>
            <charset val="128"/>
          </rPr>
          <t>契約年月日を入力してください。</t>
        </r>
      </text>
    </comment>
    <comment ref="O25" authorId="0" shapeId="0" xr:uid="{00000000-0006-0000-2A00-000003000000}">
      <text>
        <r>
          <rPr>
            <b/>
            <sz val="9"/>
            <color indexed="81"/>
            <rFont val="ＭＳ Ｐゴシック"/>
            <family val="3"/>
            <charset val="128"/>
          </rPr>
          <t>もれなく入力してください。</t>
        </r>
      </text>
    </comment>
    <comment ref="B28" authorId="0" shapeId="0" xr:uid="{00000000-0006-0000-2A00-000004000000}">
      <text>
        <r>
          <rPr>
            <b/>
            <sz val="9"/>
            <color indexed="81"/>
            <rFont val="ＭＳ Ｐゴシック"/>
            <family val="3"/>
            <charset val="128"/>
          </rPr>
          <t>入力してください。</t>
        </r>
      </text>
    </comment>
    <comment ref="E31" authorId="0" shapeId="0" xr:uid="{00000000-0006-0000-2A00-000005000000}">
      <text>
        <r>
          <rPr>
            <b/>
            <sz val="9"/>
            <color indexed="81"/>
            <rFont val="ＭＳ Ｐゴシック"/>
            <family val="3"/>
            <charset val="128"/>
          </rPr>
          <t>確認申請金額を記入してください。</t>
        </r>
      </text>
    </comment>
    <comment ref="F34" authorId="0" shapeId="0" xr:uid="{00000000-0006-0000-2A00-000006000000}">
      <text>
        <r>
          <rPr>
            <b/>
            <sz val="9"/>
            <color indexed="81"/>
            <rFont val="ＭＳ Ｐゴシック"/>
            <family val="3"/>
            <charset val="128"/>
          </rPr>
          <t>入力してください。</t>
        </r>
      </text>
    </comment>
    <comment ref="J34" authorId="0" shapeId="0" xr:uid="{00000000-0006-0000-2A00-000007000000}">
      <text>
        <r>
          <rPr>
            <b/>
            <sz val="9"/>
            <color indexed="81"/>
            <rFont val="ＭＳ Ｐゴシック"/>
            <family val="3"/>
            <charset val="128"/>
          </rPr>
          <t>入力してください。</t>
        </r>
      </text>
    </comment>
    <comment ref="F35" authorId="0" shapeId="0" xr:uid="{00000000-0006-0000-2A00-000008000000}">
      <text>
        <r>
          <rPr>
            <b/>
            <sz val="9"/>
            <color indexed="81"/>
            <rFont val="ＭＳ Ｐゴシック"/>
            <family val="3"/>
            <charset val="128"/>
          </rPr>
          <t>入力してください。</t>
        </r>
      </text>
    </comment>
    <comment ref="J35" authorId="0" shapeId="0" xr:uid="{00000000-0006-0000-2A00-000009000000}">
      <text>
        <r>
          <rPr>
            <b/>
            <sz val="9"/>
            <color indexed="81"/>
            <rFont val="ＭＳ Ｐゴシック"/>
            <family val="3"/>
            <charset val="128"/>
          </rPr>
          <t>入力してください。</t>
        </r>
      </text>
    </comment>
    <comment ref="F36" authorId="0" shapeId="0" xr:uid="{00000000-0006-0000-2A00-00000A000000}">
      <text>
        <r>
          <rPr>
            <b/>
            <sz val="9"/>
            <color indexed="81"/>
            <rFont val="ＭＳ Ｐゴシック"/>
            <family val="3"/>
            <charset val="128"/>
          </rPr>
          <t>入力してください。</t>
        </r>
      </text>
    </comment>
    <comment ref="J36" authorId="0" shapeId="0" xr:uid="{00000000-0006-0000-2A00-00000B000000}">
      <text>
        <r>
          <rPr>
            <b/>
            <sz val="9"/>
            <color indexed="81"/>
            <rFont val="ＭＳ Ｐゴシック"/>
            <family val="3"/>
            <charset val="128"/>
          </rPr>
          <t>入力してください。</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30" authorId="0" shapeId="0" xr:uid="{00000000-0006-0000-2B00-000001000000}">
      <text>
        <r>
          <rPr>
            <b/>
            <sz val="9"/>
            <color indexed="81"/>
            <rFont val="ＭＳ Ｐゴシック"/>
            <family val="3"/>
            <charset val="128"/>
          </rPr>
          <t>各候補者において入力してください。</t>
        </r>
      </text>
    </comment>
    <comment ref="E33" authorId="0" shapeId="0" xr:uid="{00000000-0006-0000-2B00-000002000000}">
      <text>
        <r>
          <rPr>
            <b/>
            <sz val="9"/>
            <color indexed="81"/>
            <rFont val="ＭＳ Ｐゴシック"/>
            <family val="3"/>
            <charset val="128"/>
          </rPr>
          <t>候補者において金額を入力してください。</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00000000-0006-0000-2C00-000001000000}">
      <text>
        <r>
          <rPr>
            <b/>
            <sz val="9"/>
            <color indexed="81"/>
            <rFont val="ＭＳ Ｐゴシック"/>
            <family val="3"/>
            <charset val="128"/>
          </rPr>
          <t>証明年月日を入力してください。</t>
        </r>
      </text>
    </comment>
    <comment ref="F15" authorId="0" shapeId="0" xr:uid="{00000000-0006-0000-2C00-000002000000}">
      <text>
        <r>
          <rPr>
            <b/>
            <sz val="9"/>
            <color indexed="81"/>
            <rFont val="ＭＳ Ｐゴシック"/>
            <family val="3"/>
            <charset val="128"/>
          </rPr>
          <t>入力してください。</t>
        </r>
      </text>
    </comment>
    <comment ref="A19" authorId="0" shapeId="0" xr:uid="{00000000-0006-0000-2C00-000003000000}">
      <text>
        <r>
          <rPr>
            <b/>
            <sz val="9"/>
            <color indexed="81"/>
            <rFont val="ＭＳ Ｐゴシック"/>
            <family val="3"/>
            <charset val="128"/>
          </rPr>
          <t>燃料供給年月日を入力してください。</t>
        </r>
      </text>
    </comment>
    <comment ref="E19" authorId="0" shapeId="0" xr:uid="{00000000-0006-0000-2C00-000004000000}">
      <text>
        <r>
          <rPr>
            <b/>
            <sz val="9"/>
            <color indexed="81"/>
            <rFont val="ＭＳ Ｐゴシック"/>
            <family val="3"/>
            <charset val="128"/>
          </rPr>
          <t>自動車登録番号を入力してください。</t>
        </r>
      </text>
    </comment>
    <comment ref="I19" authorId="0" shapeId="0" xr:uid="{00000000-0006-0000-2C00-000005000000}">
      <text>
        <r>
          <rPr>
            <b/>
            <sz val="9"/>
            <color indexed="81"/>
            <rFont val="ＭＳ Ｐゴシック"/>
            <family val="3"/>
            <charset val="128"/>
          </rPr>
          <t>燃料供給量を入力してください。</t>
        </r>
      </text>
    </comment>
    <comment ref="L19" authorId="0" shapeId="0" xr:uid="{00000000-0006-0000-2C00-000006000000}">
      <text>
        <r>
          <rPr>
            <b/>
            <sz val="9"/>
            <color indexed="81"/>
            <rFont val="ＭＳ Ｐゴシック"/>
            <family val="3"/>
            <charset val="128"/>
          </rPr>
          <t>燃料供給金額を入力してください。</t>
        </r>
      </text>
    </comment>
    <comment ref="A20" authorId="0" shapeId="0" xr:uid="{0D89D414-09DC-498F-AE5A-8E7775C74058}">
      <text>
        <r>
          <rPr>
            <b/>
            <sz val="9"/>
            <color indexed="81"/>
            <rFont val="ＭＳ Ｐゴシック"/>
            <family val="3"/>
            <charset val="128"/>
          </rPr>
          <t>燃料供給年月日を入力してください。</t>
        </r>
      </text>
    </comment>
    <comment ref="E20" authorId="0" shapeId="0" xr:uid="{00000000-0006-0000-2C00-000008000000}">
      <text>
        <r>
          <rPr>
            <b/>
            <sz val="9"/>
            <color indexed="81"/>
            <rFont val="ＭＳ Ｐゴシック"/>
            <family val="3"/>
            <charset val="128"/>
          </rPr>
          <t>自動車登録番号を入力してください。</t>
        </r>
      </text>
    </comment>
    <comment ref="I20" authorId="0" shapeId="0" xr:uid="{00000000-0006-0000-2C00-000009000000}">
      <text>
        <r>
          <rPr>
            <b/>
            <sz val="9"/>
            <color indexed="81"/>
            <rFont val="ＭＳ Ｐゴシック"/>
            <family val="3"/>
            <charset val="128"/>
          </rPr>
          <t>燃料供給量を入力してください。</t>
        </r>
      </text>
    </comment>
    <comment ref="L20" authorId="0" shapeId="0" xr:uid="{00000000-0006-0000-2C00-00000A000000}">
      <text>
        <r>
          <rPr>
            <b/>
            <sz val="9"/>
            <color indexed="81"/>
            <rFont val="ＭＳ Ｐゴシック"/>
            <family val="3"/>
            <charset val="128"/>
          </rPr>
          <t>燃料供給金額を入力してください。</t>
        </r>
      </text>
    </comment>
    <comment ref="A21" authorId="0" shapeId="0" xr:uid="{3AA90359-A0EF-4F33-AA49-724BFFB0AFE8}">
      <text>
        <r>
          <rPr>
            <b/>
            <sz val="9"/>
            <color indexed="81"/>
            <rFont val="ＭＳ Ｐゴシック"/>
            <family val="3"/>
            <charset val="128"/>
          </rPr>
          <t>燃料供給年月日を入力してください。</t>
        </r>
      </text>
    </comment>
    <comment ref="E21" authorId="0" shapeId="0" xr:uid="{00000000-0006-0000-2C00-00000C000000}">
      <text>
        <r>
          <rPr>
            <b/>
            <sz val="9"/>
            <color indexed="81"/>
            <rFont val="ＭＳ Ｐゴシック"/>
            <family val="3"/>
            <charset val="128"/>
          </rPr>
          <t>自動車登録番号を入力してください。</t>
        </r>
      </text>
    </comment>
    <comment ref="I21" authorId="0" shapeId="0" xr:uid="{00000000-0006-0000-2C00-00000D000000}">
      <text>
        <r>
          <rPr>
            <b/>
            <sz val="9"/>
            <color indexed="81"/>
            <rFont val="ＭＳ Ｐゴシック"/>
            <family val="3"/>
            <charset val="128"/>
          </rPr>
          <t>燃料供給量を入力してください。</t>
        </r>
      </text>
    </comment>
    <comment ref="L21" authorId="0" shapeId="0" xr:uid="{00000000-0006-0000-2C00-00000E000000}">
      <text>
        <r>
          <rPr>
            <b/>
            <sz val="9"/>
            <color indexed="81"/>
            <rFont val="ＭＳ Ｐゴシック"/>
            <family val="3"/>
            <charset val="128"/>
          </rPr>
          <t>燃料供給金額を入力してください。</t>
        </r>
      </text>
    </comment>
    <comment ref="A22" authorId="0" shapeId="0" xr:uid="{FECDB094-95CA-4D37-B01C-6983D03699BF}">
      <text>
        <r>
          <rPr>
            <b/>
            <sz val="9"/>
            <color indexed="81"/>
            <rFont val="ＭＳ Ｐゴシック"/>
            <family val="3"/>
            <charset val="128"/>
          </rPr>
          <t>燃料供給年月日を入力してください。</t>
        </r>
      </text>
    </comment>
    <comment ref="E22" authorId="0" shapeId="0" xr:uid="{00000000-0006-0000-2C00-000010000000}">
      <text>
        <r>
          <rPr>
            <b/>
            <sz val="9"/>
            <color indexed="81"/>
            <rFont val="ＭＳ Ｐゴシック"/>
            <family val="3"/>
            <charset val="128"/>
          </rPr>
          <t>自動車登録番号を入力してください。</t>
        </r>
      </text>
    </comment>
    <comment ref="I22" authorId="0" shapeId="0" xr:uid="{00000000-0006-0000-2C00-000011000000}">
      <text>
        <r>
          <rPr>
            <b/>
            <sz val="9"/>
            <color indexed="81"/>
            <rFont val="ＭＳ Ｐゴシック"/>
            <family val="3"/>
            <charset val="128"/>
          </rPr>
          <t>燃料供給量を入力してください。</t>
        </r>
      </text>
    </comment>
    <comment ref="L22" authorId="0" shapeId="0" xr:uid="{00000000-0006-0000-2C00-000012000000}">
      <text>
        <r>
          <rPr>
            <b/>
            <sz val="9"/>
            <color indexed="81"/>
            <rFont val="ＭＳ Ｐゴシック"/>
            <family val="3"/>
            <charset val="128"/>
          </rPr>
          <t>燃料供給金額を入力してください。</t>
        </r>
      </text>
    </comment>
    <comment ref="A23" authorId="0" shapeId="0" xr:uid="{81C6B718-64D1-49EE-99B5-8070AD861040}">
      <text>
        <r>
          <rPr>
            <b/>
            <sz val="9"/>
            <color indexed="81"/>
            <rFont val="ＭＳ Ｐゴシック"/>
            <family val="3"/>
            <charset val="128"/>
          </rPr>
          <t>燃料供給年月日を入力してください。</t>
        </r>
      </text>
    </comment>
    <comment ref="E23" authorId="0" shapeId="0" xr:uid="{00000000-0006-0000-2C00-000014000000}">
      <text>
        <r>
          <rPr>
            <b/>
            <sz val="9"/>
            <color indexed="81"/>
            <rFont val="ＭＳ Ｐゴシック"/>
            <family val="3"/>
            <charset val="128"/>
          </rPr>
          <t>自動車登録番号を入力してください。</t>
        </r>
      </text>
    </comment>
    <comment ref="I23" authorId="0" shapeId="0" xr:uid="{00000000-0006-0000-2C00-000015000000}">
      <text>
        <r>
          <rPr>
            <b/>
            <sz val="9"/>
            <color indexed="81"/>
            <rFont val="ＭＳ Ｐゴシック"/>
            <family val="3"/>
            <charset val="128"/>
          </rPr>
          <t>燃料供給量を入力してください。</t>
        </r>
      </text>
    </comment>
    <comment ref="L23" authorId="0" shapeId="0" xr:uid="{00000000-0006-0000-2C00-000016000000}">
      <text>
        <r>
          <rPr>
            <b/>
            <sz val="9"/>
            <color indexed="81"/>
            <rFont val="ＭＳ Ｐゴシック"/>
            <family val="3"/>
            <charset val="128"/>
          </rPr>
          <t>燃料供給金額を入力してください。</t>
        </r>
      </text>
    </comment>
    <comment ref="A24" authorId="0" shapeId="0" xr:uid="{724B65E9-492C-4A85-81C6-63C5E9286E56}">
      <text>
        <r>
          <rPr>
            <b/>
            <sz val="9"/>
            <color indexed="81"/>
            <rFont val="ＭＳ Ｐゴシック"/>
            <family val="3"/>
            <charset val="128"/>
          </rPr>
          <t>燃料供給年月日を入力してください。</t>
        </r>
      </text>
    </comment>
    <comment ref="E24" authorId="0" shapeId="0" xr:uid="{00000000-0006-0000-2C00-000018000000}">
      <text>
        <r>
          <rPr>
            <b/>
            <sz val="9"/>
            <color indexed="81"/>
            <rFont val="ＭＳ Ｐゴシック"/>
            <family val="3"/>
            <charset val="128"/>
          </rPr>
          <t>自動車登録番号を入力してください。</t>
        </r>
      </text>
    </comment>
    <comment ref="I24" authorId="0" shapeId="0" xr:uid="{00000000-0006-0000-2C00-000019000000}">
      <text>
        <r>
          <rPr>
            <b/>
            <sz val="9"/>
            <color indexed="81"/>
            <rFont val="ＭＳ Ｐゴシック"/>
            <family val="3"/>
            <charset val="128"/>
          </rPr>
          <t>燃料供給量を入力してください。</t>
        </r>
      </text>
    </comment>
    <comment ref="L24" authorId="0" shapeId="0" xr:uid="{00000000-0006-0000-2C00-00001A000000}">
      <text>
        <r>
          <rPr>
            <b/>
            <sz val="9"/>
            <color indexed="81"/>
            <rFont val="ＭＳ Ｐゴシック"/>
            <family val="3"/>
            <charset val="128"/>
          </rPr>
          <t>燃料供給金額を入力してください。</t>
        </r>
      </text>
    </comment>
    <comment ref="A25" authorId="0" shapeId="0" xr:uid="{7859B7E9-AEBC-4512-A0DC-5F540C1BC669}">
      <text>
        <r>
          <rPr>
            <b/>
            <sz val="9"/>
            <color indexed="81"/>
            <rFont val="ＭＳ Ｐゴシック"/>
            <family val="3"/>
            <charset val="128"/>
          </rPr>
          <t>燃料供給年月日を入力してください。</t>
        </r>
      </text>
    </comment>
    <comment ref="E25" authorId="0" shapeId="0" xr:uid="{00000000-0006-0000-2C00-00001C000000}">
      <text>
        <r>
          <rPr>
            <b/>
            <sz val="9"/>
            <color indexed="81"/>
            <rFont val="ＭＳ Ｐゴシック"/>
            <family val="3"/>
            <charset val="128"/>
          </rPr>
          <t>自動車登録番号を入力してください。</t>
        </r>
      </text>
    </comment>
    <comment ref="I25" authorId="0" shapeId="0" xr:uid="{00000000-0006-0000-2C00-00001D000000}">
      <text>
        <r>
          <rPr>
            <b/>
            <sz val="9"/>
            <color indexed="81"/>
            <rFont val="ＭＳ Ｐゴシック"/>
            <family val="3"/>
            <charset val="128"/>
          </rPr>
          <t>燃料供給量を入力してください。</t>
        </r>
      </text>
    </comment>
    <comment ref="L25" authorId="0" shapeId="0" xr:uid="{00000000-0006-0000-2C00-00001E000000}">
      <text>
        <r>
          <rPr>
            <b/>
            <sz val="9"/>
            <color indexed="81"/>
            <rFont val="ＭＳ Ｐゴシック"/>
            <family val="3"/>
            <charset val="128"/>
          </rPr>
          <t>燃料供給金額を入力してください。</t>
        </r>
      </text>
    </comment>
    <comment ref="A26" authorId="0" shapeId="0" xr:uid="{18F55691-A02C-4448-B4B5-A8B4A97CD990}">
      <text>
        <r>
          <rPr>
            <b/>
            <sz val="9"/>
            <color indexed="81"/>
            <rFont val="ＭＳ Ｐゴシック"/>
            <family val="3"/>
            <charset val="128"/>
          </rPr>
          <t>燃料供給年月日を入力してください。</t>
        </r>
      </text>
    </comment>
    <comment ref="E26" authorId="0" shapeId="0" xr:uid="{00000000-0006-0000-2C00-000020000000}">
      <text>
        <r>
          <rPr>
            <b/>
            <sz val="9"/>
            <color indexed="81"/>
            <rFont val="ＭＳ Ｐゴシック"/>
            <family val="3"/>
            <charset val="128"/>
          </rPr>
          <t>自動車登録番号を入力してください。</t>
        </r>
      </text>
    </comment>
    <comment ref="I26" authorId="0" shapeId="0" xr:uid="{00000000-0006-0000-2C00-000021000000}">
      <text>
        <r>
          <rPr>
            <b/>
            <sz val="9"/>
            <color indexed="81"/>
            <rFont val="ＭＳ Ｐゴシック"/>
            <family val="3"/>
            <charset val="128"/>
          </rPr>
          <t>燃料供給量を入力してください。</t>
        </r>
      </text>
    </comment>
    <comment ref="L26" authorId="0" shapeId="0" xr:uid="{00000000-0006-0000-2C00-000022000000}">
      <text>
        <r>
          <rPr>
            <b/>
            <sz val="9"/>
            <color indexed="81"/>
            <rFont val="ＭＳ Ｐゴシック"/>
            <family val="3"/>
            <charset val="128"/>
          </rPr>
          <t>燃料供給金額を入力してください。</t>
        </r>
      </text>
    </comment>
    <comment ref="A27" authorId="0" shapeId="0" xr:uid="{227CDA9E-DECC-4119-A6EB-F687063AAB35}">
      <text>
        <r>
          <rPr>
            <b/>
            <sz val="9"/>
            <color indexed="81"/>
            <rFont val="ＭＳ Ｐゴシック"/>
            <family val="3"/>
            <charset val="128"/>
          </rPr>
          <t>燃料供給年月日を入力してください。</t>
        </r>
      </text>
    </comment>
    <comment ref="E27" authorId="0" shapeId="0" xr:uid="{00000000-0006-0000-2C00-000024000000}">
      <text>
        <r>
          <rPr>
            <b/>
            <sz val="9"/>
            <color indexed="81"/>
            <rFont val="ＭＳ Ｐゴシック"/>
            <family val="3"/>
            <charset val="128"/>
          </rPr>
          <t>自動車登録番号を入力してください。</t>
        </r>
      </text>
    </comment>
    <comment ref="I27" authorId="0" shapeId="0" xr:uid="{00000000-0006-0000-2C00-000025000000}">
      <text>
        <r>
          <rPr>
            <b/>
            <sz val="9"/>
            <color indexed="81"/>
            <rFont val="ＭＳ Ｐゴシック"/>
            <family val="3"/>
            <charset val="128"/>
          </rPr>
          <t>燃料供給量を入力してください。</t>
        </r>
      </text>
    </comment>
    <comment ref="L27" authorId="0" shapeId="0" xr:uid="{00000000-0006-0000-2C00-000026000000}">
      <text>
        <r>
          <rPr>
            <b/>
            <sz val="9"/>
            <color indexed="81"/>
            <rFont val="ＭＳ Ｐゴシック"/>
            <family val="3"/>
            <charset val="128"/>
          </rPr>
          <t>燃料供給金額を入力してください。</t>
        </r>
      </text>
    </comment>
    <comment ref="A28" authorId="0" shapeId="0" xr:uid="{9255903B-84B1-43DD-8D8C-F6B995B04233}">
      <text>
        <r>
          <rPr>
            <b/>
            <sz val="9"/>
            <color indexed="81"/>
            <rFont val="ＭＳ Ｐゴシック"/>
            <family val="3"/>
            <charset val="128"/>
          </rPr>
          <t>燃料供給年月日を入力してください。</t>
        </r>
      </text>
    </comment>
    <comment ref="E28" authorId="0" shapeId="0" xr:uid="{00000000-0006-0000-2C00-000028000000}">
      <text>
        <r>
          <rPr>
            <b/>
            <sz val="9"/>
            <color indexed="81"/>
            <rFont val="ＭＳ Ｐゴシック"/>
            <family val="3"/>
            <charset val="128"/>
          </rPr>
          <t>自動車登録番号を入力してください。</t>
        </r>
      </text>
    </comment>
    <comment ref="I28" authorId="0" shapeId="0" xr:uid="{00000000-0006-0000-2C00-000029000000}">
      <text>
        <r>
          <rPr>
            <b/>
            <sz val="9"/>
            <color indexed="81"/>
            <rFont val="ＭＳ Ｐゴシック"/>
            <family val="3"/>
            <charset val="128"/>
          </rPr>
          <t>燃料供給量を入力してください。</t>
        </r>
      </text>
    </comment>
    <comment ref="L28" authorId="0" shapeId="0" xr:uid="{00000000-0006-0000-2C00-00002A000000}">
      <text>
        <r>
          <rPr>
            <b/>
            <sz val="9"/>
            <color indexed="81"/>
            <rFont val="ＭＳ Ｐゴシック"/>
            <family val="3"/>
            <charset val="128"/>
          </rPr>
          <t>燃料供給金額を入力してください。</t>
        </r>
      </text>
    </comment>
    <comment ref="A29" authorId="0" shapeId="0" xr:uid="{ECEF8991-6199-4CA3-B9C3-2072A57D812B}">
      <text>
        <r>
          <rPr>
            <b/>
            <sz val="9"/>
            <color indexed="81"/>
            <rFont val="ＭＳ Ｐゴシック"/>
            <family val="3"/>
            <charset val="128"/>
          </rPr>
          <t>燃料供給年月日を入力してください。</t>
        </r>
      </text>
    </comment>
    <comment ref="E29" authorId="0" shapeId="0" xr:uid="{00000000-0006-0000-2C00-00002C000000}">
      <text>
        <r>
          <rPr>
            <b/>
            <sz val="9"/>
            <color indexed="81"/>
            <rFont val="ＭＳ Ｐゴシック"/>
            <family val="3"/>
            <charset val="128"/>
          </rPr>
          <t>自動車登録番号を入力してください。</t>
        </r>
      </text>
    </comment>
    <comment ref="I29" authorId="0" shapeId="0" xr:uid="{00000000-0006-0000-2C00-00002D000000}">
      <text>
        <r>
          <rPr>
            <b/>
            <sz val="9"/>
            <color indexed="81"/>
            <rFont val="ＭＳ Ｐゴシック"/>
            <family val="3"/>
            <charset val="128"/>
          </rPr>
          <t>燃料供給量を入力してください。</t>
        </r>
      </text>
    </comment>
    <comment ref="L29" authorId="0" shapeId="0" xr:uid="{00000000-0006-0000-2C00-00002E000000}">
      <text>
        <r>
          <rPr>
            <b/>
            <sz val="9"/>
            <color indexed="81"/>
            <rFont val="ＭＳ Ｐゴシック"/>
            <family val="3"/>
            <charset val="128"/>
          </rPr>
          <t>燃料供給金額を入力してください。</t>
        </r>
      </text>
    </comment>
    <comment ref="A30" authorId="0" shapeId="0" xr:uid="{902DD268-1FE7-4C46-9C6E-BCE1E56ED7AD}">
      <text>
        <r>
          <rPr>
            <b/>
            <sz val="9"/>
            <color indexed="81"/>
            <rFont val="ＭＳ Ｐゴシック"/>
            <family val="3"/>
            <charset val="128"/>
          </rPr>
          <t>燃料供給年月日を入力してください。</t>
        </r>
      </text>
    </comment>
    <comment ref="E30" authorId="0" shapeId="0" xr:uid="{00000000-0006-0000-2C00-000030000000}">
      <text>
        <r>
          <rPr>
            <b/>
            <sz val="9"/>
            <color indexed="81"/>
            <rFont val="ＭＳ Ｐゴシック"/>
            <family val="3"/>
            <charset val="128"/>
          </rPr>
          <t>自動車登録番号を入力してください。</t>
        </r>
      </text>
    </comment>
    <comment ref="I30" authorId="0" shapeId="0" xr:uid="{00000000-0006-0000-2C00-000031000000}">
      <text>
        <r>
          <rPr>
            <b/>
            <sz val="9"/>
            <color indexed="81"/>
            <rFont val="ＭＳ Ｐゴシック"/>
            <family val="3"/>
            <charset val="128"/>
          </rPr>
          <t>燃料供給量を入力してください。</t>
        </r>
      </text>
    </comment>
    <comment ref="L30" authorId="0" shapeId="0" xr:uid="{00000000-0006-0000-2C00-000032000000}">
      <text>
        <r>
          <rPr>
            <b/>
            <sz val="9"/>
            <color indexed="81"/>
            <rFont val="ＭＳ Ｐゴシック"/>
            <family val="3"/>
            <charset val="128"/>
          </rPr>
          <t>燃料供給金額を入力してください。</t>
        </r>
      </text>
    </comment>
    <comment ref="A31" authorId="0" shapeId="0" xr:uid="{36A2CAA5-D9A1-4F7C-AE48-9EFDA0E4E841}">
      <text>
        <r>
          <rPr>
            <b/>
            <sz val="9"/>
            <color indexed="81"/>
            <rFont val="ＭＳ Ｐゴシック"/>
            <family val="3"/>
            <charset val="128"/>
          </rPr>
          <t>燃料供給年月日を入力してください。</t>
        </r>
      </text>
    </comment>
    <comment ref="E31" authorId="0" shapeId="0" xr:uid="{00000000-0006-0000-2C00-000034000000}">
      <text>
        <r>
          <rPr>
            <b/>
            <sz val="9"/>
            <color indexed="81"/>
            <rFont val="ＭＳ Ｐゴシック"/>
            <family val="3"/>
            <charset val="128"/>
          </rPr>
          <t>自動車登録番号を入力してください。</t>
        </r>
      </text>
    </comment>
    <comment ref="I31" authorId="0" shapeId="0" xr:uid="{00000000-0006-0000-2C00-000035000000}">
      <text>
        <r>
          <rPr>
            <b/>
            <sz val="9"/>
            <color indexed="81"/>
            <rFont val="ＭＳ Ｐゴシック"/>
            <family val="3"/>
            <charset val="128"/>
          </rPr>
          <t>燃料供給量を入力してください。</t>
        </r>
      </text>
    </comment>
    <comment ref="L31" authorId="0" shapeId="0" xr:uid="{00000000-0006-0000-2C00-000036000000}">
      <text>
        <r>
          <rPr>
            <b/>
            <sz val="9"/>
            <color indexed="81"/>
            <rFont val="ＭＳ Ｐゴシック"/>
            <family val="3"/>
            <charset val="128"/>
          </rPr>
          <t>燃料供給金額を入力してください。</t>
        </r>
      </text>
    </comment>
    <comment ref="A32" authorId="0" shapeId="0" xr:uid="{05180CD0-701B-491D-B84E-184754D7A5B2}">
      <text>
        <r>
          <rPr>
            <b/>
            <sz val="9"/>
            <color indexed="81"/>
            <rFont val="ＭＳ Ｐゴシック"/>
            <family val="3"/>
            <charset val="128"/>
          </rPr>
          <t>燃料供給年月日を入力してください。</t>
        </r>
      </text>
    </comment>
    <comment ref="E32" authorId="0" shapeId="0" xr:uid="{00000000-0006-0000-2C00-000038000000}">
      <text>
        <r>
          <rPr>
            <b/>
            <sz val="9"/>
            <color indexed="81"/>
            <rFont val="ＭＳ Ｐゴシック"/>
            <family val="3"/>
            <charset val="128"/>
          </rPr>
          <t>自動車登録番号を入力してください。</t>
        </r>
      </text>
    </comment>
    <comment ref="I32" authorId="0" shapeId="0" xr:uid="{00000000-0006-0000-2C00-000039000000}">
      <text>
        <r>
          <rPr>
            <b/>
            <sz val="9"/>
            <color indexed="81"/>
            <rFont val="ＭＳ Ｐゴシック"/>
            <family val="3"/>
            <charset val="128"/>
          </rPr>
          <t>燃料供給量を入力してください。</t>
        </r>
      </text>
    </comment>
    <comment ref="L32" authorId="0" shapeId="0" xr:uid="{00000000-0006-0000-2C00-00003A000000}">
      <text>
        <r>
          <rPr>
            <b/>
            <sz val="9"/>
            <color indexed="81"/>
            <rFont val="ＭＳ Ｐゴシック"/>
            <family val="3"/>
            <charset val="128"/>
          </rPr>
          <t>燃料供給金額を入力してください。</t>
        </r>
      </text>
    </comment>
    <comment ref="A33" authorId="0" shapeId="0" xr:uid="{3304547B-8DA2-47EE-B963-A70E34E80B46}">
      <text>
        <r>
          <rPr>
            <b/>
            <sz val="9"/>
            <color indexed="81"/>
            <rFont val="ＭＳ Ｐゴシック"/>
            <family val="3"/>
            <charset val="128"/>
          </rPr>
          <t>燃料供給年月日を入力してください。</t>
        </r>
      </text>
    </comment>
    <comment ref="E33" authorId="0" shapeId="0" xr:uid="{00000000-0006-0000-2C00-00003C000000}">
      <text>
        <r>
          <rPr>
            <b/>
            <sz val="9"/>
            <color indexed="81"/>
            <rFont val="ＭＳ Ｐゴシック"/>
            <family val="3"/>
            <charset val="128"/>
          </rPr>
          <t>自動車登録番号を入力してください。</t>
        </r>
      </text>
    </comment>
    <comment ref="I33" authorId="0" shapeId="0" xr:uid="{00000000-0006-0000-2C00-00003D000000}">
      <text>
        <r>
          <rPr>
            <b/>
            <sz val="9"/>
            <color indexed="81"/>
            <rFont val="ＭＳ Ｐゴシック"/>
            <family val="3"/>
            <charset val="128"/>
          </rPr>
          <t>燃料供給量を入力してください。</t>
        </r>
      </text>
    </comment>
    <comment ref="L33" authorId="0" shapeId="0" xr:uid="{00000000-0006-0000-2C00-00003E000000}">
      <text>
        <r>
          <rPr>
            <b/>
            <sz val="9"/>
            <color indexed="81"/>
            <rFont val="ＭＳ Ｐゴシック"/>
            <family val="3"/>
            <charset val="128"/>
          </rPr>
          <t>燃料供給金額を入力してください。</t>
        </r>
      </text>
    </comment>
    <comment ref="A34" authorId="0" shapeId="0" xr:uid="{A66D098B-8350-4D1A-8537-25177AF508F2}">
      <text>
        <r>
          <rPr>
            <b/>
            <sz val="9"/>
            <color indexed="81"/>
            <rFont val="ＭＳ Ｐゴシック"/>
            <family val="3"/>
            <charset val="128"/>
          </rPr>
          <t>燃料供給年月日を入力してください。</t>
        </r>
      </text>
    </comment>
    <comment ref="E34" authorId="0" shapeId="0" xr:uid="{00000000-0006-0000-2C00-000040000000}">
      <text>
        <r>
          <rPr>
            <b/>
            <sz val="9"/>
            <color indexed="81"/>
            <rFont val="ＭＳ Ｐゴシック"/>
            <family val="3"/>
            <charset val="128"/>
          </rPr>
          <t>自動車登録番号を入力してください。</t>
        </r>
      </text>
    </comment>
    <comment ref="I34" authorId="0" shapeId="0" xr:uid="{00000000-0006-0000-2C00-000041000000}">
      <text>
        <r>
          <rPr>
            <b/>
            <sz val="9"/>
            <color indexed="81"/>
            <rFont val="ＭＳ Ｐゴシック"/>
            <family val="3"/>
            <charset val="128"/>
          </rPr>
          <t>燃料供給量を入力してください。</t>
        </r>
      </text>
    </comment>
    <comment ref="L34" authorId="0" shapeId="0" xr:uid="{00000000-0006-0000-2C00-000042000000}">
      <text>
        <r>
          <rPr>
            <b/>
            <sz val="9"/>
            <color indexed="81"/>
            <rFont val="ＭＳ Ｐゴシック"/>
            <family val="3"/>
            <charset val="128"/>
          </rPr>
          <t>燃料供給金額を入力してください。</t>
        </r>
      </text>
    </comment>
    <comment ref="A35" authorId="0" shapeId="0" xr:uid="{5EFAB626-AD08-4EC8-9F1E-F3B0B433D7FF}">
      <text>
        <r>
          <rPr>
            <b/>
            <sz val="9"/>
            <color indexed="81"/>
            <rFont val="ＭＳ Ｐゴシック"/>
            <family val="3"/>
            <charset val="128"/>
          </rPr>
          <t>燃料供給年月日を入力してください。</t>
        </r>
      </text>
    </comment>
    <comment ref="E35" authorId="0" shapeId="0" xr:uid="{00000000-0006-0000-2C00-000044000000}">
      <text>
        <r>
          <rPr>
            <b/>
            <sz val="9"/>
            <color indexed="81"/>
            <rFont val="ＭＳ Ｐゴシック"/>
            <family val="3"/>
            <charset val="128"/>
          </rPr>
          <t>自動車登録番号を入力してください。</t>
        </r>
      </text>
    </comment>
    <comment ref="I35" authorId="0" shapeId="0" xr:uid="{00000000-0006-0000-2C00-000045000000}">
      <text>
        <r>
          <rPr>
            <b/>
            <sz val="9"/>
            <color indexed="81"/>
            <rFont val="ＭＳ Ｐゴシック"/>
            <family val="3"/>
            <charset val="128"/>
          </rPr>
          <t>燃料供給量を入力してください。</t>
        </r>
      </text>
    </comment>
    <comment ref="L35" authorId="0" shapeId="0" xr:uid="{00000000-0006-0000-2C00-000046000000}">
      <text>
        <r>
          <rPr>
            <b/>
            <sz val="9"/>
            <color indexed="81"/>
            <rFont val="ＭＳ Ｐゴシック"/>
            <family val="3"/>
            <charset val="128"/>
          </rPr>
          <t>燃料供給金額を入力してください。</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00000000-0006-0000-2D00-000001000000}">
      <text>
        <r>
          <rPr>
            <b/>
            <sz val="9"/>
            <color indexed="81"/>
            <rFont val="ＭＳ Ｐゴシック"/>
            <family val="3"/>
            <charset val="128"/>
          </rPr>
          <t>証明年月日を入力してください。</t>
        </r>
      </text>
    </comment>
    <comment ref="F15" authorId="0" shapeId="0" xr:uid="{00000000-0006-0000-2D00-000002000000}">
      <text>
        <r>
          <rPr>
            <b/>
            <sz val="9"/>
            <color indexed="81"/>
            <rFont val="ＭＳ Ｐゴシック"/>
            <family val="3"/>
            <charset val="128"/>
          </rPr>
          <t>運転手の氏名及び住所を入力してください。</t>
        </r>
      </text>
    </comment>
    <comment ref="A19" authorId="0" shapeId="0" xr:uid="{00000000-0006-0000-2D00-000003000000}">
      <text>
        <r>
          <rPr>
            <b/>
            <sz val="9"/>
            <color indexed="81"/>
            <rFont val="ＭＳ Ｐゴシック"/>
            <family val="3"/>
            <charset val="128"/>
          </rPr>
          <t>雇用年月日を入力してください。</t>
        </r>
      </text>
    </comment>
    <comment ref="E19" authorId="0" shapeId="0" xr:uid="{00000000-0006-0000-2D00-000004000000}">
      <text>
        <r>
          <rPr>
            <b/>
            <sz val="9"/>
            <color indexed="81"/>
            <rFont val="ＭＳ Ｐゴシック"/>
            <family val="3"/>
            <charset val="128"/>
          </rPr>
          <t>報酬の額を入力してください。</t>
        </r>
      </text>
    </comment>
    <comment ref="A20" authorId="0" shapeId="0" xr:uid="{00000000-0006-0000-2D00-000005000000}">
      <text>
        <r>
          <rPr>
            <b/>
            <sz val="9"/>
            <color indexed="81"/>
            <rFont val="ＭＳ Ｐゴシック"/>
            <family val="3"/>
            <charset val="128"/>
          </rPr>
          <t>雇用年月日を入力してください。</t>
        </r>
      </text>
    </comment>
    <comment ref="E20" authorId="0" shapeId="0" xr:uid="{00000000-0006-0000-2D00-000006000000}">
      <text>
        <r>
          <rPr>
            <b/>
            <sz val="9"/>
            <color indexed="81"/>
            <rFont val="ＭＳ Ｐゴシック"/>
            <family val="3"/>
            <charset val="128"/>
          </rPr>
          <t>報酬の額を入力してください。</t>
        </r>
      </text>
    </comment>
    <comment ref="A21" authorId="0" shapeId="0" xr:uid="{00000000-0006-0000-2D00-000007000000}">
      <text>
        <r>
          <rPr>
            <b/>
            <sz val="9"/>
            <color indexed="81"/>
            <rFont val="ＭＳ Ｐゴシック"/>
            <family val="3"/>
            <charset val="128"/>
          </rPr>
          <t>雇用年月日を入力してください。</t>
        </r>
      </text>
    </comment>
    <comment ref="E21" authorId="0" shapeId="0" xr:uid="{00000000-0006-0000-2D00-000008000000}">
      <text>
        <r>
          <rPr>
            <b/>
            <sz val="9"/>
            <color indexed="81"/>
            <rFont val="ＭＳ Ｐゴシック"/>
            <family val="3"/>
            <charset val="128"/>
          </rPr>
          <t>報酬の額を入力してください。</t>
        </r>
      </text>
    </comment>
    <comment ref="A22" authorId="0" shapeId="0" xr:uid="{00000000-0006-0000-2D00-000009000000}">
      <text>
        <r>
          <rPr>
            <b/>
            <sz val="9"/>
            <color indexed="81"/>
            <rFont val="ＭＳ Ｐゴシック"/>
            <family val="3"/>
            <charset val="128"/>
          </rPr>
          <t>雇用年月日を入力してください。</t>
        </r>
      </text>
    </comment>
    <comment ref="E22" authorId="0" shapeId="0" xr:uid="{00000000-0006-0000-2D00-00000A000000}">
      <text>
        <r>
          <rPr>
            <b/>
            <sz val="9"/>
            <color indexed="81"/>
            <rFont val="ＭＳ Ｐゴシック"/>
            <family val="3"/>
            <charset val="128"/>
          </rPr>
          <t>報酬の額を入力してください。</t>
        </r>
      </text>
    </comment>
    <comment ref="A23" authorId="0" shapeId="0" xr:uid="{00000000-0006-0000-2D00-00000B000000}">
      <text>
        <r>
          <rPr>
            <b/>
            <sz val="9"/>
            <color indexed="81"/>
            <rFont val="ＭＳ Ｐゴシック"/>
            <family val="3"/>
            <charset val="128"/>
          </rPr>
          <t>雇用年月日を入力してください。</t>
        </r>
      </text>
    </comment>
    <comment ref="E23" authorId="0" shapeId="0" xr:uid="{00000000-0006-0000-2D00-00000C000000}">
      <text>
        <r>
          <rPr>
            <b/>
            <sz val="9"/>
            <color indexed="81"/>
            <rFont val="ＭＳ Ｐゴシック"/>
            <family val="3"/>
            <charset val="128"/>
          </rPr>
          <t>報酬の額を入力してください。</t>
        </r>
      </text>
    </comment>
    <comment ref="A24" authorId="0" shapeId="0" xr:uid="{00000000-0006-0000-2D00-00000D000000}">
      <text>
        <r>
          <rPr>
            <b/>
            <sz val="9"/>
            <color indexed="81"/>
            <rFont val="ＭＳ Ｐゴシック"/>
            <family val="3"/>
            <charset val="128"/>
          </rPr>
          <t>雇用年月日を入力してください。</t>
        </r>
      </text>
    </comment>
    <comment ref="E24" authorId="0" shapeId="0" xr:uid="{00000000-0006-0000-2D00-00000E000000}">
      <text>
        <r>
          <rPr>
            <b/>
            <sz val="9"/>
            <color indexed="81"/>
            <rFont val="ＭＳ Ｐゴシック"/>
            <family val="3"/>
            <charset val="128"/>
          </rPr>
          <t>報酬の額を入力してください。</t>
        </r>
      </text>
    </comment>
    <comment ref="A25" authorId="0" shapeId="0" xr:uid="{00000000-0006-0000-2D00-00000F000000}">
      <text>
        <r>
          <rPr>
            <b/>
            <sz val="9"/>
            <color indexed="81"/>
            <rFont val="ＭＳ Ｐゴシック"/>
            <family val="3"/>
            <charset val="128"/>
          </rPr>
          <t>雇用年月日を入力してください。</t>
        </r>
      </text>
    </comment>
    <comment ref="E25" authorId="0" shapeId="0" xr:uid="{00000000-0006-0000-2D00-000010000000}">
      <text>
        <r>
          <rPr>
            <b/>
            <sz val="9"/>
            <color indexed="81"/>
            <rFont val="ＭＳ Ｐゴシック"/>
            <family val="3"/>
            <charset val="128"/>
          </rPr>
          <t>報酬の額を入力してください。</t>
        </r>
      </text>
    </comment>
    <comment ref="A26" authorId="0" shapeId="0" xr:uid="{00000000-0006-0000-2D00-000011000000}">
      <text>
        <r>
          <rPr>
            <b/>
            <sz val="9"/>
            <color indexed="81"/>
            <rFont val="ＭＳ Ｐゴシック"/>
            <family val="3"/>
            <charset val="128"/>
          </rPr>
          <t>雇用年月日を入力してください。</t>
        </r>
      </text>
    </comment>
    <comment ref="E26" authorId="0" shapeId="0" xr:uid="{00000000-0006-0000-2D00-000012000000}">
      <text>
        <r>
          <rPr>
            <b/>
            <sz val="9"/>
            <color indexed="81"/>
            <rFont val="ＭＳ Ｐゴシック"/>
            <family val="3"/>
            <charset val="128"/>
          </rPr>
          <t>報酬の額を入力してください。</t>
        </r>
      </text>
    </comment>
    <comment ref="A27" authorId="0" shapeId="0" xr:uid="{00000000-0006-0000-2D00-000013000000}">
      <text>
        <r>
          <rPr>
            <b/>
            <sz val="9"/>
            <color indexed="81"/>
            <rFont val="ＭＳ Ｐゴシック"/>
            <family val="3"/>
            <charset val="128"/>
          </rPr>
          <t>雇用年月日を入力してください。</t>
        </r>
      </text>
    </comment>
    <comment ref="E27" authorId="0" shapeId="0" xr:uid="{00000000-0006-0000-2D00-000014000000}">
      <text>
        <r>
          <rPr>
            <b/>
            <sz val="9"/>
            <color indexed="81"/>
            <rFont val="ＭＳ Ｐゴシック"/>
            <family val="3"/>
            <charset val="128"/>
          </rPr>
          <t>報酬の額を入力してください。</t>
        </r>
      </text>
    </comment>
    <comment ref="A28" authorId="0" shapeId="0" xr:uid="{00000000-0006-0000-2D00-000015000000}">
      <text>
        <r>
          <rPr>
            <b/>
            <sz val="9"/>
            <color indexed="81"/>
            <rFont val="ＭＳ Ｐゴシック"/>
            <family val="3"/>
            <charset val="128"/>
          </rPr>
          <t>雇用年月日を入力してください。</t>
        </r>
      </text>
    </comment>
    <comment ref="E28" authorId="0" shapeId="0" xr:uid="{00000000-0006-0000-2D00-000016000000}">
      <text>
        <r>
          <rPr>
            <b/>
            <sz val="9"/>
            <color indexed="81"/>
            <rFont val="ＭＳ Ｐゴシック"/>
            <family val="3"/>
            <charset val="128"/>
          </rPr>
          <t>報酬の額を入力してください。</t>
        </r>
      </text>
    </comment>
    <comment ref="A29" authorId="0" shapeId="0" xr:uid="{00000000-0006-0000-2D00-000017000000}">
      <text>
        <r>
          <rPr>
            <b/>
            <sz val="9"/>
            <color indexed="81"/>
            <rFont val="ＭＳ Ｐゴシック"/>
            <family val="3"/>
            <charset val="128"/>
          </rPr>
          <t>雇用年月日を入力してください。</t>
        </r>
      </text>
    </comment>
    <comment ref="E29" authorId="0" shapeId="0" xr:uid="{00000000-0006-0000-2D00-000018000000}">
      <text>
        <r>
          <rPr>
            <b/>
            <sz val="9"/>
            <color indexed="81"/>
            <rFont val="ＭＳ Ｐゴシック"/>
            <family val="3"/>
            <charset val="128"/>
          </rPr>
          <t>報酬の額を入力してください。</t>
        </r>
      </text>
    </comment>
    <comment ref="A30" authorId="0" shapeId="0" xr:uid="{00000000-0006-0000-2D00-000019000000}">
      <text>
        <r>
          <rPr>
            <b/>
            <sz val="9"/>
            <color indexed="81"/>
            <rFont val="ＭＳ Ｐゴシック"/>
            <family val="3"/>
            <charset val="128"/>
          </rPr>
          <t>雇用年月日を入力してください。</t>
        </r>
      </text>
    </comment>
    <comment ref="E30" authorId="0" shapeId="0" xr:uid="{00000000-0006-0000-2D00-00001A000000}">
      <text>
        <r>
          <rPr>
            <b/>
            <sz val="9"/>
            <color indexed="81"/>
            <rFont val="ＭＳ Ｐゴシック"/>
            <family val="3"/>
            <charset val="128"/>
          </rPr>
          <t>報酬の額を入力してください。</t>
        </r>
      </text>
    </comment>
    <comment ref="A31" authorId="0" shapeId="0" xr:uid="{00000000-0006-0000-2D00-00001B000000}">
      <text>
        <r>
          <rPr>
            <b/>
            <sz val="9"/>
            <color indexed="81"/>
            <rFont val="ＭＳ Ｐゴシック"/>
            <family val="3"/>
            <charset val="128"/>
          </rPr>
          <t>雇用年月日を入力してください。</t>
        </r>
      </text>
    </comment>
    <comment ref="E31" authorId="0" shapeId="0" xr:uid="{00000000-0006-0000-2D00-00001C000000}">
      <text>
        <r>
          <rPr>
            <b/>
            <sz val="9"/>
            <color indexed="81"/>
            <rFont val="ＭＳ Ｐゴシック"/>
            <family val="3"/>
            <charset val="128"/>
          </rPr>
          <t>報酬の額を入力してください。</t>
        </r>
      </text>
    </comment>
    <comment ref="A32" authorId="0" shapeId="0" xr:uid="{00000000-0006-0000-2D00-00001D000000}">
      <text>
        <r>
          <rPr>
            <b/>
            <sz val="9"/>
            <color indexed="81"/>
            <rFont val="ＭＳ Ｐゴシック"/>
            <family val="3"/>
            <charset val="128"/>
          </rPr>
          <t>雇用年月日を入力してください。</t>
        </r>
      </text>
    </comment>
    <comment ref="E32" authorId="0" shapeId="0" xr:uid="{00000000-0006-0000-2D00-00001E000000}">
      <text>
        <r>
          <rPr>
            <b/>
            <sz val="9"/>
            <color indexed="81"/>
            <rFont val="ＭＳ Ｐゴシック"/>
            <family val="3"/>
            <charset val="128"/>
          </rPr>
          <t>報酬の額を入力してください。</t>
        </r>
      </text>
    </comment>
    <comment ref="A33" authorId="0" shapeId="0" xr:uid="{00000000-0006-0000-2D00-00001F000000}">
      <text>
        <r>
          <rPr>
            <b/>
            <sz val="9"/>
            <color indexed="81"/>
            <rFont val="ＭＳ Ｐゴシック"/>
            <family val="3"/>
            <charset val="128"/>
          </rPr>
          <t>雇用年月日を入力してください。</t>
        </r>
      </text>
    </comment>
    <comment ref="E33" authorId="0" shapeId="0" xr:uid="{00000000-0006-0000-2D00-000020000000}">
      <text>
        <r>
          <rPr>
            <b/>
            <sz val="9"/>
            <color indexed="81"/>
            <rFont val="ＭＳ Ｐゴシック"/>
            <family val="3"/>
            <charset val="128"/>
          </rPr>
          <t>報酬の額を入力してください。</t>
        </r>
      </text>
    </comment>
    <comment ref="A34" authorId="0" shapeId="0" xr:uid="{00000000-0006-0000-2D00-000021000000}">
      <text>
        <r>
          <rPr>
            <b/>
            <sz val="9"/>
            <color indexed="81"/>
            <rFont val="ＭＳ Ｐゴシック"/>
            <family val="3"/>
            <charset val="128"/>
          </rPr>
          <t>雇用年月日を入力してください。</t>
        </r>
      </text>
    </comment>
    <comment ref="E34" authorId="0" shapeId="0" xr:uid="{00000000-0006-0000-2D00-000022000000}">
      <text>
        <r>
          <rPr>
            <b/>
            <sz val="9"/>
            <color indexed="81"/>
            <rFont val="ＭＳ Ｐゴシック"/>
            <family val="3"/>
            <charset val="128"/>
          </rPr>
          <t>報酬の額を入力してください。</t>
        </r>
      </text>
    </comment>
    <comment ref="A35" authorId="0" shapeId="0" xr:uid="{00000000-0006-0000-2D00-000023000000}">
      <text>
        <r>
          <rPr>
            <b/>
            <sz val="9"/>
            <color indexed="81"/>
            <rFont val="ＭＳ Ｐゴシック"/>
            <family val="3"/>
            <charset val="128"/>
          </rPr>
          <t>雇用年月日を入力してください。</t>
        </r>
      </text>
    </comment>
    <comment ref="E35" authorId="0" shapeId="0" xr:uid="{00000000-0006-0000-2D00-000024000000}">
      <text>
        <r>
          <rPr>
            <b/>
            <sz val="9"/>
            <color indexed="81"/>
            <rFont val="ＭＳ Ｐゴシック"/>
            <family val="3"/>
            <charset val="128"/>
          </rPr>
          <t>報酬の額を入力してください。</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2E00-000001000000}">
      <text>
        <r>
          <rPr>
            <b/>
            <sz val="9"/>
            <color indexed="81"/>
            <rFont val="ＭＳ Ｐゴシック"/>
            <family val="3"/>
            <charset val="128"/>
          </rPr>
          <t>請求年月日を入力後印刷するか、印刷後手書きで御記入くださるようお願いします。</t>
        </r>
      </text>
    </comment>
    <comment ref="D26" authorId="0" shapeId="0" xr:uid="{00000000-0006-0000-2E00-000002000000}">
      <text>
        <r>
          <rPr>
            <b/>
            <sz val="9"/>
            <color indexed="81"/>
            <rFont val="ＭＳ Ｐゴシック"/>
            <family val="3"/>
            <charset val="128"/>
          </rPr>
          <t>入力してください。</t>
        </r>
      </text>
    </comment>
    <comment ref="A27" authorId="0" shapeId="0" xr:uid="{00000000-0006-0000-2E00-000003000000}">
      <text>
        <r>
          <rPr>
            <b/>
            <sz val="9"/>
            <color indexed="81"/>
            <rFont val="ＭＳ Ｐゴシック"/>
            <family val="3"/>
            <charset val="128"/>
          </rPr>
          <t xml:space="preserve">契約年月日を入力してください。
</t>
        </r>
      </text>
    </comment>
    <comment ref="I27" authorId="0" shapeId="0" xr:uid="{00000000-0006-0000-2E00-000004000000}">
      <text>
        <r>
          <rPr>
            <b/>
            <sz val="9"/>
            <color indexed="81"/>
            <rFont val="ＭＳ Ｐゴシック"/>
            <family val="3"/>
            <charset val="128"/>
          </rPr>
          <t>作成契約枚数を入力してください。</t>
        </r>
      </text>
    </comment>
    <comment ref="L27" authorId="0" shapeId="0" xr:uid="{00000000-0006-0000-2E00-000005000000}">
      <text>
        <r>
          <rPr>
            <b/>
            <sz val="9"/>
            <color indexed="81"/>
            <rFont val="ＭＳ Ｐゴシック"/>
            <family val="3"/>
            <charset val="128"/>
          </rPr>
          <t>作成契約金額を入力してください。</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5" authorId="0" shapeId="0" xr:uid="{00000000-0006-0000-2F00-000001000000}">
      <text>
        <r>
          <rPr>
            <b/>
            <sz val="12"/>
            <color indexed="81"/>
            <rFont val="ＭＳ Ｐゴシック"/>
            <family val="3"/>
            <charset val="128"/>
          </rPr>
          <t>申請年月日を入力してください。</t>
        </r>
      </text>
    </comment>
    <comment ref="D19" authorId="0" shapeId="0" xr:uid="{00000000-0006-0000-2F00-000002000000}">
      <text>
        <r>
          <rPr>
            <b/>
            <sz val="12"/>
            <color indexed="81"/>
            <rFont val="ＭＳ Ｐゴシック"/>
            <family val="3"/>
            <charset val="128"/>
          </rPr>
          <t>契約年月日を入力してください。</t>
        </r>
        <r>
          <rPr>
            <sz val="9"/>
            <color indexed="81"/>
            <rFont val="ＭＳ Ｐゴシック"/>
            <family val="3"/>
            <charset val="128"/>
          </rPr>
          <t xml:space="preserve">
</t>
        </r>
      </text>
    </comment>
    <comment ref="B22" authorId="0" shapeId="0" xr:uid="{00000000-0006-0000-2F00-000003000000}">
      <text>
        <r>
          <rPr>
            <b/>
            <sz val="9"/>
            <color indexed="81"/>
            <rFont val="ＭＳ Ｐゴシック"/>
            <family val="3"/>
            <charset val="128"/>
          </rPr>
          <t>もれなく記入してください。</t>
        </r>
      </text>
    </comment>
    <comment ref="E26" authorId="0" shapeId="0" xr:uid="{00000000-0006-0000-2F00-000004000000}">
      <text>
        <r>
          <rPr>
            <b/>
            <sz val="9"/>
            <color indexed="81"/>
            <rFont val="ＭＳ Ｐゴシック"/>
            <family val="3"/>
            <charset val="128"/>
          </rPr>
          <t>確認申請枚数を入力してください。</t>
        </r>
      </text>
    </comment>
    <comment ref="F29" authorId="0" shapeId="0" xr:uid="{00000000-0006-0000-2F00-000005000000}">
      <text>
        <r>
          <rPr>
            <b/>
            <sz val="9"/>
            <color indexed="81"/>
            <rFont val="ＭＳ Ｐゴシック"/>
            <family val="3"/>
            <charset val="128"/>
          </rPr>
          <t>入力してください。</t>
        </r>
      </text>
    </comment>
    <comment ref="J29" authorId="0" shapeId="0" xr:uid="{00000000-0006-0000-2F00-000006000000}">
      <text>
        <r>
          <rPr>
            <b/>
            <sz val="9"/>
            <color indexed="81"/>
            <rFont val="ＭＳ Ｐゴシック"/>
            <family val="3"/>
            <charset val="128"/>
          </rPr>
          <t>入力してください。</t>
        </r>
      </text>
    </comment>
    <comment ref="F30" authorId="0" shapeId="0" xr:uid="{00000000-0006-0000-2F00-000007000000}">
      <text>
        <r>
          <rPr>
            <b/>
            <sz val="9"/>
            <color indexed="81"/>
            <rFont val="ＭＳ Ｐゴシック"/>
            <family val="3"/>
            <charset val="128"/>
          </rPr>
          <t>入力してください。</t>
        </r>
      </text>
    </comment>
    <comment ref="J30" authorId="0" shapeId="0" xr:uid="{00000000-0006-0000-2F00-000008000000}">
      <text>
        <r>
          <rPr>
            <b/>
            <sz val="9"/>
            <color indexed="81"/>
            <rFont val="ＭＳ Ｐゴシック"/>
            <family val="3"/>
            <charset val="128"/>
          </rPr>
          <t>入力してください。</t>
        </r>
      </text>
    </comment>
    <comment ref="F31" authorId="0" shapeId="0" xr:uid="{00000000-0006-0000-2F00-000009000000}">
      <text>
        <r>
          <rPr>
            <b/>
            <sz val="9"/>
            <color indexed="81"/>
            <rFont val="ＭＳ Ｐゴシック"/>
            <family val="3"/>
            <charset val="128"/>
          </rPr>
          <t>入力してください。</t>
        </r>
      </text>
    </comment>
    <comment ref="J31" authorId="0" shapeId="0" xr:uid="{00000000-0006-0000-2F00-00000A000000}">
      <text>
        <r>
          <rPr>
            <b/>
            <sz val="9"/>
            <color indexed="81"/>
            <rFont val="ＭＳ Ｐゴシック"/>
            <family val="3"/>
            <charset val="128"/>
          </rPr>
          <t>入力してください。</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9" authorId="0" shapeId="0" xr:uid="{00000000-0006-0000-3000-000001000000}">
      <text>
        <r>
          <rPr>
            <b/>
            <sz val="9"/>
            <color indexed="81"/>
            <rFont val="ＭＳ Ｐゴシック"/>
            <family val="3"/>
            <charset val="128"/>
          </rPr>
          <t>確認枚数を入力してください。</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9" authorId="0" shapeId="0" xr:uid="{00000000-0006-0000-3100-000001000000}">
      <text>
        <r>
          <rPr>
            <b/>
            <sz val="12"/>
            <color indexed="81"/>
            <rFont val="ＭＳ Ｐゴシック"/>
            <family val="3"/>
            <charset val="128"/>
          </rPr>
          <t>証明年月日を入力してください。</t>
        </r>
        <r>
          <rPr>
            <sz val="12"/>
            <color indexed="81"/>
            <rFont val="ＭＳ Ｐゴシック"/>
            <family val="3"/>
            <charset val="128"/>
          </rPr>
          <t xml:space="preserve">
</t>
        </r>
      </text>
    </comment>
    <comment ref="F19" authorId="0" shapeId="0" xr:uid="{00000000-0006-0000-3100-000002000000}">
      <text>
        <r>
          <rPr>
            <b/>
            <sz val="9"/>
            <color indexed="81"/>
            <rFont val="ＭＳ Ｐゴシック"/>
            <family val="3"/>
            <charset val="128"/>
          </rPr>
          <t>もれなく御記入ください。</t>
        </r>
      </text>
    </comment>
    <comment ref="F22" authorId="0" shapeId="0" xr:uid="{00000000-0006-0000-3100-000003000000}">
      <text>
        <r>
          <rPr>
            <b/>
            <sz val="9"/>
            <color indexed="81"/>
            <rFont val="ＭＳ Ｐゴシック"/>
            <family val="3"/>
            <charset val="128"/>
          </rPr>
          <t>枚数を入力してください。</t>
        </r>
      </text>
    </comment>
    <comment ref="F23" authorId="0" shapeId="0" xr:uid="{00000000-0006-0000-3100-000004000000}">
      <text>
        <r>
          <rPr>
            <b/>
            <sz val="9"/>
            <color indexed="81"/>
            <rFont val="ＭＳ Ｐゴシック"/>
            <family val="3"/>
            <charset val="128"/>
          </rPr>
          <t>金額を入力してください。</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00000000-0006-0000-3200-000001000000}">
      <text>
        <r>
          <rPr>
            <b/>
            <sz val="9"/>
            <color indexed="81"/>
            <rFont val="ＭＳ Ｐゴシック"/>
            <family val="3"/>
            <charset val="128"/>
          </rPr>
          <t>請求年月日を入力後印刷するか、印刷後手書きで御記入くださるようお願いします。</t>
        </r>
      </text>
    </comment>
    <comment ref="K8" authorId="0" shapeId="0" xr:uid="{00000000-0006-0000-3200-000002000000}">
      <text>
        <r>
          <rPr>
            <b/>
            <sz val="9"/>
            <color indexed="81"/>
            <rFont val="ＭＳ Ｐゴシック"/>
            <family val="3"/>
            <charset val="128"/>
          </rPr>
          <t>もれなく御記入くださるようお願いします。</t>
        </r>
      </text>
    </comment>
    <comment ref="K11" authorId="0" shapeId="0" xr:uid="{00000000-0006-0000-3200-000003000000}">
      <text>
        <r>
          <rPr>
            <b/>
            <sz val="9"/>
            <color indexed="81"/>
            <rFont val="ＭＳ Ｐゴシック"/>
            <family val="3"/>
            <charset val="128"/>
          </rPr>
          <t>電話番号を入力してくださるようお願いします。</t>
        </r>
      </text>
    </comment>
    <comment ref="E17" authorId="0" shapeId="0" xr:uid="{00000000-0006-0000-3200-000004000000}">
      <text>
        <r>
          <rPr>
            <b/>
            <sz val="12"/>
            <color indexed="81"/>
            <rFont val="ＭＳ Ｐゴシック"/>
            <family val="3"/>
            <charset val="128"/>
          </rPr>
          <t>　別記請求内訳書に記載された請求額が自動転記されます。
　まず内訳を作成してください。</t>
        </r>
      </text>
    </comment>
    <comment ref="F27" authorId="0" shapeId="0" xr:uid="{00000000-0006-0000-3200-000005000000}">
      <text>
        <r>
          <rPr>
            <b/>
            <sz val="9"/>
            <color indexed="81"/>
            <rFont val="ＭＳ Ｐゴシック"/>
            <family val="3"/>
            <charset val="128"/>
          </rPr>
          <t>必要事項をもれなく入力後印刷するか、印刷後御記入くださるようお願いします。</t>
        </r>
      </text>
    </comment>
    <comment ref="B39" authorId="0" shapeId="0" xr:uid="{00000000-0006-0000-3200-000006000000}">
      <text>
        <r>
          <rPr>
            <b/>
            <sz val="9"/>
            <color indexed="81"/>
            <rFont val="ＭＳ Ｐゴシック"/>
            <family val="3"/>
            <charset val="128"/>
          </rPr>
          <t>契約単価（税込）を入力してください。</t>
        </r>
      </text>
    </comment>
    <comment ref="D39" authorId="0" shapeId="0" xr:uid="{00000000-0006-0000-3200-000007000000}">
      <text>
        <r>
          <rPr>
            <b/>
            <sz val="9"/>
            <color indexed="81"/>
            <rFont val="ＭＳ Ｐゴシック"/>
            <family val="3"/>
            <charset val="128"/>
          </rPr>
          <t>作成枚数を入力してください。</t>
        </r>
      </text>
    </comment>
    <comment ref="F39" authorId="0" shapeId="0" xr:uid="{00000000-0006-0000-3200-000008000000}">
      <text>
        <r>
          <rPr>
            <b/>
            <sz val="9"/>
            <color indexed="81"/>
            <rFont val="ＭＳ Ｐゴシック"/>
            <family val="3"/>
            <charset val="128"/>
          </rPr>
          <t>自動計算されます。</t>
        </r>
      </text>
    </comment>
    <comment ref="H39" authorId="0" shapeId="0" xr:uid="{00000000-0006-0000-3200-000009000000}">
      <text>
        <r>
          <rPr>
            <b/>
            <sz val="9"/>
            <color indexed="81"/>
            <rFont val="ＭＳ Ｐゴシック"/>
            <family val="3"/>
            <charset val="128"/>
          </rPr>
          <t>　作成枚数による基準限度額単価が自動計算され、表示されます。
　本欄には数値を入力しないでくださるようお願いします。</t>
        </r>
      </text>
    </comment>
    <comment ref="J39" authorId="0" shapeId="0" xr:uid="{00000000-0006-0000-3200-00000A000000}">
      <text>
        <r>
          <rPr>
            <b/>
            <sz val="9"/>
            <color indexed="81"/>
            <rFont val="ＭＳ Ｐゴシック"/>
            <family val="3"/>
            <charset val="128"/>
          </rPr>
          <t>公職選挙法上の上限
枚数です。</t>
        </r>
      </text>
    </comment>
    <comment ref="L39" authorId="0" shapeId="0" xr:uid="{00000000-0006-0000-3200-00000B000000}">
      <text>
        <r>
          <rPr>
            <b/>
            <sz val="9"/>
            <color indexed="81"/>
            <rFont val="ＭＳ Ｐゴシック"/>
            <family val="3"/>
            <charset val="128"/>
          </rPr>
          <t xml:space="preserve">自動計算されます。
</t>
        </r>
      </text>
    </comment>
    <comment ref="N39" authorId="0" shapeId="0" xr:uid="{00000000-0006-0000-3200-00000C000000}">
      <text>
        <r>
          <rPr>
            <b/>
            <sz val="9"/>
            <color indexed="81"/>
            <rFont val="ＭＳ Ｐゴシック"/>
            <family val="3"/>
            <charset val="128"/>
          </rPr>
          <t xml:space="preserve">(A)と(D)で少ない方の額が自動表示されます。
</t>
        </r>
      </text>
    </comment>
    <comment ref="P39" authorId="0" shapeId="0" xr:uid="{00000000-0006-0000-3200-00000D000000}">
      <text>
        <r>
          <rPr>
            <b/>
            <sz val="9"/>
            <color indexed="81"/>
            <rFont val="ＭＳ Ｐゴシック"/>
            <family val="3"/>
            <charset val="128"/>
          </rPr>
          <t xml:space="preserve">(B)と（E)で少ない方の枚数が自動表示されます。
</t>
        </r>
      </text>
    </comment>
    <comment ref="R39" authorId="0" shapeId="0" xr:uid="{00000000-0006-0000-3200-00000E000000}">
      <text>
        <r>
          <rPr>
            <b/>
            <sz val="9"/>
            <color indexed="81"/>
            <rFont val="ＭＳ Ｐゴシック"/>
            <family val="3"/>
            <charset val="128"/>
          </rPr>
          <t>自動計算されます。</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5" authorId="0" shapeId="0" xr:uid="{00000000-0006-0000-3300-000001000000}">
      <text>
        <r>
          <rPr>
            <b/>
            <sz val="9"/>
            <color indexed="81"/>
            <rFont val="ＭＳ Ｐゴシック"/>
            <family val="3"/>
            <charset val="128"/>
          </rPr>
          <t xml:space="preserve">届出年月日を入力してください。
</t>
        </r>
      </text>
    </comment>
    <comment ref="D26" authorId="0" shapeId="0" xr:uid="{00000000-0006-0000-3300-000002000000}">
      <text>
        <r>
          <rPr>
            <b/>
            <sz val="9"/>
            <color indexed="81"/>
            <rFont val="ＭＳ Ｐゴシック"/>
            <family val="3"/>
            <charset val="128"/>
          </rPr>
          <t>入力してください。</t>
        </r>
      </text>
    </comment>
    <comment ref="A27" authorId="0" shapeId="0" xr:uid="{00000000-0006-0000-3300-000003000000}">
      <text>
        <r>
          <rPr>
            <b/>
            <sz val="9"/>
            <color indexed="81"/>
            <rFont val="ＭＳ Ｐゴシック"/>
            <family val="3"/>
            <charset val="128"/>
          </rPr>
          <t xml:space="preserve">契約年月日を入力してください。
</t>
        </r>
      </text>
    </comment>
    <comment ref="I27" authorId="0" shapeId="0" xr:uid="{00000000-0006-0000-3300-000004000000}">
      <text>
        <r>
          <rPr>
            <b/>
            <sz val="9"/>
            <color indexed="81"/>
            <rFont val="ＭＳ Ｐゴシック"/>
            <family val="3"/>
            <charset val="128"/>
          </rPr>
          <t>作成契約枚数を入力してください。</t>
        </r>
      </text>
    </comment>
    <comment ref="L27" authorId="0" shapeId="0" xr:uid="{00000000-0006-0000-3300-000005000000}">
      <text>
        <r>
          <rPr>
            <b/>
            <sz val="9"/>
            <color indexed="81"/>
            <rFont val="ＭＳ Ｐゴシック"/>
            <family val="3"/>
            <charset val="128"/>
          </rPr>
          <t>作成契約金額を入力してください。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00000000-0006-0000-0500-000001000000}">
      <text>
        <r>
          <rPr>
            <b/>
            <sz val="9"/>
            <color indexed="81"/>
            <rFont val="ＭＳ Ｐゴシック"/>
            <family val="3"/>
            <charset val="128"/>
          </rPr>
          <t>　所属党派証明書が所属政党等から交付された場合は、この様式による必要はありません。</t>
        </r>
      </text>
    </comment>
    <comment ref="D28" authorId="0" shapeId="0" xr:uid="{00000000-0006-0000-0500-000002000000}">
      <text>
        <r>
          <rPr>
            <b/>
            <sz val="9"/>
            <color indexed="81"/>
            <rFont val="ＭＳ Ｐゴシック"/>
            <family val="3"/>
            <charset val="128"/>
          </rPr>
          <t>・各政党の証明年月日を御記入ください。
・各政党等の作成した様式がある場合は、当該様式で結構です。</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5" authorId="0" shapeId="0" xr:uid="{00000000-0006-0000-3400-000001000000}">
      <text>
        <r>
          <rPr>
            <b/>
            <sz val="9"/>
            <color indexed="81"/>
            <rFont val="ＭＳ Ｐゴシック"/>
            <family val="3"/>
            <charset val="128"/>
          </rPr>
          <t>申請年月日を入力してください。</t>
        </r>
      </text>
    </comment>
    <comment ref="G19" authorId="0" shapeId="0" xr:uid="{00000000-0006-0000-3400-000002000000}">
      <text>
        <r>
          <rPr>
            <b/>
            <sz val="9"/>
            <color indexed="81"/>
            <rFont val="ＭＳ Ｐゴシック"/>
            <family val="3"/>
            <charset val="128"/>
          </rPr>
          <t>契約年月日を入力してください。</t>
        </r>
      </text>
    </comment>
    <comment ref="B22" authorId="0" shapeId="0" xr:uid="{00000000-0006-0000-3400-000003000000}">
      <text>
        <r>
          <rPr>
            <b/>
            <sz val="9"/>
            <color indexed="81"/>
            <rFont val="ＭＳ Ｐゴシック"/>
            <family val="3"/>
            <charset val="128"/>
          </rPr>
          <t>もれなく記入してください。</t>
        </r>
      </text>
    </comment>
    <comment ref="E26" authorId="0" shapeId="0" xr:uid="{00000000-0006-0000-3400-000004000000}">
      <text>
        <r>
          <rPr>
            <b/>
            <sz val="9"/>
            <color indexed="81"/>
            <rFont val="ＭＳ Ｐゴシック"/>
            <family val="3"/>
            <charset val="128"/>
          </rPr>
          <t>確認申請枚数を入力してください。</t>
        </r>
      </text>
    </comment>
    <comment ref="F29" authorId="0" shapeId="0" xr:uid="{00000000-0006-0000-3400-000005000000}">
      <text>
        <r>
          <rPr>
            <b/>
            <sz val="9"/>
            <color indexed="81"/>
            <rFont val="ＭＳ Ｐゴシック"/>
            <family val="3"/>
            <charset val="128"/>
          </rPr>
          <t>入力してください。</t>
        </r>
      </text>
    </comment>
    <comment ref="J29" authorId="0" shapeId="0" xr:uid="{00000000-0006-0000-3400-000006000000}">
      <text>
        <r>
          <rPr>
            <b/>
            <sz val="9"/>
            <color indexed="81"/>
            <rFont val="ＭＳ Ｐゴシック"/>
            <family val="3"/>
            <charset val="128"/>
          </rPr>
          <t>入力してください。</t>
        </r>
      </text>
    </comment>
    <comment ref="F30" authorId="0" shapeId="0" xr:uid="{00000000-0006-0000-3400-000007000000}">
      <text>
        <r>
          <rPr>
            <b/>
            <sz val="9"/>
            <color indexed="81"/>
            <rFont val="ＭＳ Ｐゴシック"/>
            <family val="3"/>
            <charset val="128"/>
          </rPr>
          <t>入力してください。</t>
        </r>
      </text>
    </comment>
    <comment ref="J30" authorId="0" shapeId="0" xr:uid="{00000000-0006-0000-3400-000008000000}">
      <text>
        <r>
          <rPr>
            <b/>
            <sz val="9"/>
            <color indexed="81"/>
            <rFont val="ＭＳ Ｐゴシック"/>
            <family val="3"/>
            <charset val="128"/>
          </rPr>
          <t>入力してください。</t>
        </r>
      </text>
    </comment>
    <comment ref="F31" authorId="0" shapeId="0" xr:uid="{00000000-0006-0000-3400-000009000000}">
      <text>
        <r>
          <rPr>
            <b/>
            <sz val="9"/>
            <color indexed="81"/>
            <rFont val="ＭＳ Ｐゴシック"/>
            <family val="3"/>
            <charset val="128"/>
          </rPr>
          <t>入力してください。</t>
        </r>
      </text>
    </comment>
    <comment ref="J31" authorId="0" shapeId="0" xr:uid="{00000000-0006-0000-3400-00000A000000}">
      <text>
        <r>
          <rPr>
            <b/>
            <sz val="9"/>
            <color indexed="81"/>
            <rFont val="ＭＳ Ｐゴシック"/>
            <family val="3"/>
            <charset val="128"/>
          </rPr>
          <t>入力してください。</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9" authorId="0" shapeId="0" xr:uid="{00000000-0006-0000-3500-000001000000}">
      <text>
        <r>
          <rPr>
            <b/>
            <sz val="9"/>
            <color indexed="81"/>
            <rFont val="ＭＳ Ｐゴシック"/>
            <family val="3"/>
            <charset val="128"/>
          </rPr>
          <t>確認枚数を入力してください。</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9" authorId="0" shapeId="0" xr:uid="{00000000-0006-0000-3600-000001000000}">
      <text>
        <r>
          <rPr>
            <b/>
            <sz val="9"/>
            <color indexed="81"/>
            <rFont val="ＭＳ Ｐゴシック"/>
            <family val="3"/>
            <charset val="128"/>
          </rPr>
          <t>証明年月日を入力してください。</t>
        </r>
      </text>
    </comment>
    <comment ref="F19" authorId="0" shapeId="0" xr:uid="{00000000-0006-0000-3600-000002000000}">
      <text>
        <r>
          <rPr>
            <b/>
            <sz val="9"/>
            <color indexed="81"/>
            <rFont val="ＭＳ Ｐゴシック"/>
            <family val="3"/>
            <charset val="128"/>
          </rPr>
          <t>もれなく御記入ください。</t>
        </r>
      </text>
    </comment>
    <comment ref="F22" authorId="0" shapeId="0" xr:uid="{00000000-0006-0000-3600-000003000000}">
      <text>
        <r>
          <rPr>
            <b/>
            <sz val="9"/>
            <color indexed="81"/>
            <rFont val="ＭＳ Ｐゴシック"/>
            <family val="3"/>
            <charset val="128"/>
          </rPr>
          <t>枚数を入力してください。</t>
        </r>
      </text>
    </comment>
    <comment ref="F23" authorId="0" shapeId="0" xr:uid="{00000000-0006-0000-3600-000004000000}">
      <text>
        <r>
          <rPr>
            <b/>
            <sz val="9"/>
            <color indexed="81"/>
            <rFont val="ＭＳ Ｐゴシック"/>
            <family val="3"/>
            <charset val="128"/>
          </rPr>
          <t>金額を入力してください。</t>
        </r>
      </text>
    </comment>
    <comment ref="F24" authorId="0" shapeId="0" xr:uid="{00000000-0006-0000-3600-000005000000}">
      <text>
        <r>
          <rPr>
            <b/>
            <sz val="9"/>
            <color indexed="81"/>
            <rFont val="ＭＳ Ｐゴシック"/>
            <family val="3"/>
            <charset val="128"/>
          </rPr>
          <t>自動表示されます。</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3700-000001000000}">
      <text>
        <r>
          <rPr>
            <b/>
            <sz val="9"/>
            <color indexed="81"/>
            <rFont val="ＭＳ Ｐゴシック"/>
            <family val="3"/>
            <charset val="128"/>
          </rPr>
          <t>請求年月日を入力後印刷するか、印刷後手書きで御記入くださるようお願いします。</t>
        </r>
      </text>
    </comment>
    <comment ref="I10" authorId="0" shapeId="0" xr:uid="{00000000-0006-0000-3700-000002000000}">
      <text>
        <r>
          <rPr>
            <b/>
            <sz val="9"/>
            <color indexed="81"/>
            <rFont val="ＭＳ Ｐゴシック"/>
            <family val="3"/>
            <charset val="128"/>
          </rPr>
          <t>もれなく御記入くださるようお願いします。</t>
        </r>
      </text>
    </comment>
    <comment ref="I13" authorId="0" shapeId="0" xr:uid="{00000000-0006-0000-3700-000003000000}">
      <text>
        <r>
          <rPr>
            <b/>
            <sz val="9"/>
            <color indexed="81"/>
            <rFont val="ＭＳ Ｐゴシック"/>
            <family val="3"/>
            <charset val="128"/>
          </rPr>
          <t>電話番号を入力してくださるようお願いします。</t>
        </r>
      </text>
    </comment>
    <comment ref="D20" authorId="0" shapeId="0" xr:uid="{00000000-0006-0000-3700-000004000000}">
      <text>
        <r>
          <rPr>
            <b/>
            <sz val="9"/>
            <color indexed="81"/>
            <rFont val="ＭＳ Ｐゴシック"/>
            <family val="3"/>
            <charset val="128"/>
          </rPr>
          <t>　公営１２別紙内訳に記載された請求額が自動転記されます。
　まず内訳を作成してください。</t>
        </r>
      </text>
    </comment>
    <comment ref="K30" authorId="0" shapeId="0" xr:uid="{00000000-0006-0000-3700-000005000000}">
      <text>
        <r>
          <rPr>
            <b/>
            <sz val="9"/>
            <color indexed="81"/>
            <rFont val="ＭＳ Ｐゴシック"/>
            <family val="3"/>
            <charset val="128"/>
          </rPr>
          <t>必要事項をもれなく入力後印刷するか、印刷後御記入くださるようお願いします。</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3" authorId="0" shapeId="0" xr:uid="{00000000-0006-0000-3800-000001000000}">
      <text>
        <r>
          <rPr>
            <b/>
            <sz val="9"/>
            <color indexed="81"/>
            <rFont val="ＭＳ Ｐゴシック"/>
            <family val="3"/>
            <charset val="128"/>
          </rPr>
          <t>契約単価（税込）を入力してください。</t>
        </r>
      </text>
    </comment>
    <comment ref="C13" authorId="0" shapeId="0" xr:uid="{00000000-0006-0000-3800-000002000000}">
      <text>
        <r>
          <rPr>
            <b/>
            <sz val="9"/>
            <color indexed="81"/>
            <rFont val="ＭＳ Ｐゴシック"/>
            <family val="3"/>
            <charset val="128"/>
          </rPr>
          <t>作成枚数を入力してください。</t>
        </r>
      </text>
    </comment>
    <comment ref="E13" authorId="0" shapeId="0" xr:uid="{00000000-0006-0000-3800-000003000000}">
      <text>
        <r>
          <rPr>
            <b/>
            <sz val="9"/>
            <color indexed="81"/>
            <rFont val="ＭＳ Ｐゴシック"/>
            <family val="3"/>
            <charset val="128"/>
          </rPr>
          <t>自動計算されます。</t>
        </r>
      </text>
    </comment>
    <comment ref="G13" authorId="0" shapeId="0" xr:uid="{00000000-0006-0000-3800-000004000000}">
      <text>
        <r>
          <rPr>
            <b/>
            <sz val="9"/>
            <color indexed="81"/>
            <rFont val="ＭＳ Ｐゴシック"/>
            <family val="3"/>
            <charset val="128"/>
          </rPr>
          <t>　作成枚数による基準限度額単価が自動計算され、表示されます。
　本欄には数値を入力しないでくださるようお願いします。</t>
        </r>
      </text>
    </comment>
    <comment ref="I13" authorId="0" shapeId="0" xr:uid="{00000000-0006-0000-3800-000005000000}">
      <text>
        <r>
          <rPr>
            <b/>
            <sz val="9"/>
            <color indexed="81"/>
            <rFont val="ＭＳ Ｐゴシック"/>
            <family val="3"/>
            <charset val="128"/>
          </rPr>
          <t>公職選挙法に規定する上限枚数です。</t>
        </r>
      </text>
    </comment>
    <comment ref="K13" authorId="0" shapeId="0" xr:uid="{00000000-0006-0000-3800-000006000000}">
      <text>
        <r>
          <rPr>
            <b/>
            <sz val="9"/>
            <color indexed="81"/>
            <rFont val="ＭＳ Ｐゴシック"/>
            <family val="3"/>
            <charset val="128"/>
          </rPr>
          <t xml:space="preserve">自動計算されます。
</t>
        </r>
      </text>
    </comment>
    <comment ref="M13" authorId="0" shapeId="0" xr:uid="{00000000-0006-0000-3800-000007000000}">
      <text>
        <r>
          <rPr>
            <b/>
            <sz val="9"/>
            <color indexed="81"/>
            <rFont val="ＭＳ Ｐゴシック"/>
            <family val="3"/>
            <charset val="128"/>
          </rPr>
          <t xml:space="preserve">(A)と(D)で少ない方の額が自動表示されます。
</t>
        </r>
      </text>
    </comment>
    <comment ref="O13" authorId="0" shapeId="0" xr:uid="{00000000-0006-0000-3800-000008000000}">
      <text>
        <r>
          <rPr>
            <b/>
            <sz val="9"/>
            <color indexed="81"/>
            <rFont val="ＭＳ Ｐゴシック"/>
            <family val="3"/>
            <charset val="128"/>
          </rPr>
          <t xml:space="preserve">(B)と（E)で少ない方の枚数が自動表示されます。
</t>
        </r>
      </text>
    </comment>
    <comment ref="Q13" authorId="0" shapeId="0" xr:uid="{00000000-0006-0000-3800-000009000000}">
      <text>
        <r>
          <rPr>
            <b/>
            <sz val="9"/>
            <color indexed="81"/>
            <rFont val="ＭＳ Ｐゴシック"/>
            <family val="3"/>
            <charset val="128"/>
          </rPr>
          <t>自動計算されます。</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3900-000001000000}">
      <text>
        <r>
          <rPr>
            <b/>
            <sz val="9"/>
            <color indexed="81"/>
            <rFont val="ＭＳ Ｐゴシック"/>
            <family val="3"/>
            <charset val="128"/>
          </rPr>
          <t>請求年月日を入力後印刷するか、印刷後手書きで御記入くださるようお願いします。</t>
        </r>
      </text>
    </comment>
    <comment ref="D26" authorId="0" shapeId="0" xr:uid="{00000000-0006-0000-3900-000002000000}">
      <text>
        <r>
          <rPr>
            <b/>
            <sz val="9"/>
            <color indexed="81"/>
            <rFont val="ＭＳ Ｐゴシック"/>
            <family val="3"/>
            <charset val="128"/>
          </rPr>
          <t>入力してください。</t>
        </r>
      </text>
    </comment>
    <comment ref="A27" authorId="0" shapeId="0" xr:uid="{00000000-0006-0000-3900-000003000000}">
      <text>
        <r>
          <rPr>
            <b/>
            <sz val="9"/>
            <color indexed="81"/>
            <rFont val="ＭＳ Ｐゴシック"/>
            <family val="3"/>
            <charset val="128"/>
          </rPr>
          <t xml:space="preserve">契約年月日を入力してください。
</t>
        </r>
      </text>
    </comment>
    <comment ref="I27" authorId="0" shapeId="0" xr:uid="{00000000-0006-0000-3900-000004000000}">
      <text>
        <r>
          <rPr>
            <b/>
            <sz val="9"/>
            <color indexed="81"/>
            <rFont val="ＭＳ Ｐゴシック"/>
            <family val="3"/>
            <charset val="128"/>
          </rPr>
          <t>作成契約枚数を入力してください。</t>
        </r>
      </text>
    </comment>
    <comment ref="L27" authorId="0" shapeId="0" xr:uid="{00000000-0006-0000-3900-000005000000}">
      <text>
        <r>
          <rPr>
            <b/>
            <sz val="9"/>
            <color indexed="81"/>
            <rFont val="ＭＳ Ｐゴシック"/>
            <family val="3"/>
            <charset val="128"/>
          </rPr>
          <t>作成契約金額を入力してください。</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5" authorId="0" shapeId="0" xr:uid="{00000000-0006-0000-3A00-000001000000}">
      <text>
        <r>
          <rPr>
            <b/>
            <sz val="12"/>
            <color indexed="81"/>
            <rFont val="ＭＳ Ｐゴシック"/>
            <family val="3"/>
            <charset val="128"/>
          </rPr>
          <t>申請年月日を入力してください。</t>
        </r>
      </text>
    </comment>
    <comment ref="D19" authorId="0" shapeId="0" xr:uid="{00000000-0006-0000-3A00-000002000000}">
      <text>
        <r>
          <rPr>
            <b/>
            <sz val="12"/>
            <color indexed="81"/>
            <rFont val="ＭＳ Ｐゴシック"/>
            <family val="3"/>
            <charset val="128"/>
          </rPr>
          <t>契約年月日を入力してください。</t>
        </r>
        <r>
          <rPr>
            <sz val="9"/>
            <color indexed="81"/>
            <rFont val="ＭＳ Ｐゴシック"/>
            <family val="3"/>
            <charset val="128"/>
          </rPr>
          <t xml:space="preserve">
</t>
        </r>
      </text>
    </comment>
    <comment ref="B22" authorId="0" shapeId="0" xr:uid="{00000000-0006-0000-3A00-000003000000}">
      <text>
        <r>
          <rPr>
            <b/>
            <sz val="9"/>
            <color indexed="81"/>
            <rFont val="ＭＳ Ｐゴシック"/>
            <family val="3"/>
            <charset val="128"/>
          </rPr>
          <t>もれなく記入してください。</t>
        </r>
      </text>
    </comment>
    <comment ref="E26" authorId="0" shapeId="0" xr:uid="{00000000-0006-0000-3A00-000004000000}">
      <text>
        <r>
          <rPr>
            <b/>
            <sz val="9"/>
            <color indexed="81"/>
            <rFont val="ＭＳ Ｐゴシック"/>
            <family val="3"/>
            <charset val="128"/>
          </rPr>
          <t>確認申請枚数を入力してください。</t>
        </r>
      </text>
    </comment>
    <comment ref="F29" authorId="0" shapeId="0" xr:uid="{00000000-0006-0000-3A00-000005000000}">
      <text>
        <r>
          <rPr>
            <b/>
            <sz val="9"/>
            <color indexed="81"/>
            <rFont val="ＭＳ Ｐゴシック"/>
            <family val="3"/>
            <charset val="128"/>
          </rPr>
          <t>入力してください。</t>
        </r>
      </text>
    </comment>
    <comment ref="J29" authorId="0" shapeId="0" xr:uid="{00000000-0006-0000-3A00-000006000000}">
      <text>
        <r>
          <rPr>
            <b/>
            <sz val="9"/>
            <color indexed="81"/>
            <rFont val="ＭＳ Ｐゴシック"/>
            <family val="3"/>
            <charset val="128"/>
          </rPr>
          <t>入力してください。</t>
        </r>
      </text>
    </comment>
    <comment ref="F30" authorId="0" shapeId="0" xr:uid="{00000000-0006-0000-3A00-000007000000}">
      <text>
        <r>
          <rPr>
            <b/>
            <sz val="9"/>
            <color indexed="81"/>
            <rFont val="ＭＳ Ｐゴシック"/>
            <family val="3"/>
            <charset val="128"/>
          </rPr>
          <t>入力してください。</t>
        </r>
      </text>
    </comment>
    <comment ref="J30" authorId="0" shapeId="0" xr:uid="{00000000-0006-0000-3A00-000008000000}">
      <text>
        <r>
          <rPr>
            <b/>
            <sz val="9"/>
            <color indexed="81"/>
            <rFont val="ＭＳ Ｐゴシック"/>
            <family val="3"/>
            <charset val="128"/>
          </rPr>
          <t>入力してください。</t>
        </r>
      </text>
    </comment>
    <comment ref="F31" authorId="0" shapeId="0" xr:uid="{00000000-0006-0000-3A00-000009000000}">
      <text>
        <r>
          <rPr>
            <b/>
            <sz val="9"/>
            <color indexed="81"/>
            <rFont val="ＭＳ Ｐゴシック"/>
            <family val="3"/>
            <charset val="128"/>
          </rPr>
          <t>入力してください。</t>
        </r>
      </text>
    </comment>
    <comment ref="J31" authorId="0" shapeId="0" xr:uid="{00000000-0006-0000-3A00-00000A000000}">
      <text>
        <r>
          <rPr>
            <b/>
            <sz val="9"/>
            <color indexed="81"/>
            <rFont val="ＭＳ Ｐゴシック"/>
            <family val="3"/>
            <charset val="128"/>
          </rPr>
          <t>入力してください。</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8" authorId="0" shapeId="0" xr:uid="{00000000-0006-0000-3B00-000001000000}">
      <text>
        <r>
          <rPr>
            <b/>
            <sz val="9"/>
            <color indexed="81"/>
            <rFont val="ＭＳ Ｐゴシック"/>
            <family val="3"/>
            <charset val="128"/>
          </rPr>
          <t>確認枚数を入力してください。</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0" authorId="0" shapeId="0" xr:uid="{00000000-0006-0000-3C00-000001000000}">
      <text>
        <r>
          <rPr>
            <b/>
            <sz val="12"/>
            <color indexed="81"/>
            <rFont val="ＭＳ Ｐゴシック"/>
            <family val="3"/>
            <charset val="128"/>
          </rPr>
          <t>証明年月日を入力してください。</t>
        </r>
        <r>
          <rPr>
            <sz val="12"/>
            <color indexed="81"/>
            <rFont val="ＭＳ Ｐゴシック"/>
            <family val="3"/>
            <charset val="128"/>
          </rPr>
          <t xml:space="preserve">
</t>
        </r>
      </text>
    </comment>
    <comment ref="F20" authorId="0" shapeId="0" xr:uid="{00000000-0006-0000-3C00-000002000000}">
      <text>
        <r>
          <rPr>
            <b/>
            <sz val="9"/>
            <color indexed="81"/>
            <rFont val="ＭＳ Ｐゴシック"/>
            <family val="3"/>
            <charset val="128"/>
          </rPr>
          <t>もれなく御記入ください。</t>
        </r>
      </text>
    </comment>
    <comment ref="F23" authorId="0" shapeId="0" xr:uid="{00000000-0006-0000-3C00-000003000000}">
      <text>
        <r>
          <rPr>
            <b/>
            <sz val="12"/>
            <color indexed="81"/>
            <rFont val="ＭＳ Ｐゴシック"/>
            <family val="3"/>
            <charset val="128"/>
          </rPr>
          <t>作成数を入力してください。</t>
        </r>
      </text>
    </comment>
    <comment ref="F24" authorId="0" shapeId="0" xr:uid="{00000000-0006-0000-3C00-000004000000}">
      <text>
        <r>
          <rPr>
            <b/>
            <sz val="9"/>
            <color indexed="81"/>
            <rFont val="ＭＳ Ｐゴシック"/>
            <family val="3"/>
            <charset val="128"/>
          </rPr>
          <t>金額を入力してください。</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00000000-0006-0000-3D00-000001000000}">
      <text>
        <r>
          <rPr>
            <b/>
            <sz val="9"/>
            <color indexed="81"/>
            <rFont val="ＭＳ Ｐゴシック"/>
            <family val="3"/>
            <charset val="128"/>
          </rPr>
          <t>請求年月日を入力後印刷するか、印刷後手書きで御記入くださるようお願いします。</t>
        </r>
      </text>
    </comment>
    <comment ref="K8" authorId="0" shapeId="0" xr:uid="{00000000-0006-0000-3D00-000002000000}">
      <text>
        <r>
          <rPr>
            <b/>
            <sz val="9"/>
            <color indexed="81"/>
            <rFont val="ＭＳ Ｐゴシック"/>
            <family val="3"/>
            <charset val="128"/>
          </rPr>
          <t>もれなく御記入くださるようお願いします。</t>
        </r>
      </text>
    </comment>
    <comment ref="K11" authorId="0" shapeId="0" xr:uid="{00000000-0006-0000-3D00-000003000000}">
      <text>
        <r>
          <rPr>
            <b/>
            <sz val="9"/>
            <color indexed="81"/>
            <rFont val="ＭＳ Ｐゴシック"/>
            <family val="3"/>
            <charset val="128"/>
          </rPr>
          <t>電話番号を入力してくださるようお願いします。</t>
        </r>
      </text>
    </comment>
    <comment ref="E17" authorId="0" shapeId="0" xr:uid="{00000000-0006-0000-3D00-000004000000}">
      <text>
        <r>
          <rPr>
            <b/>
            <sz val="12"/>
            <color indexed="81"/>
            <rFont val="ＭＳ Ｐゴシック"/>
            <family val="3"/>
            <charset val="128"/>
          </rPr>
          <t>　別記請求内訳書に記載された請求額が自動転記されます。
　まず内訳を作成してください。</t>
        </r>
      </text>
    </comment>
    <comment ref="F27" authorId="0" shapeId="0" xr:uid="{00000000-0006-0000-3D00-000005000000}">
      <text>
        <r>
          <rPr>
            <b/>
            <sz val="9"/>
            <color indexed="81"/>
            <rFont val="ＭＳ Ｐゴシック"/>
            <family val="3"/>
            <charset val="128"/>
          </rPr>
          <t>必要事項をもれなく入力後印刷するか、印刷後御記入くださるようお願いします。</t>
        </r>
      </text>
    </comment>
    <comment ref="B39" authorId="0" shapeId="0" xr:uid="{00000000-0006-0000-3D00-000006000000}">
      <text>
        <r>
          <rPr>
            <b/>
            <sz val="9"/>
            <color indexed="81"/>
            <rFont val="ＭＳ Ｐゴシック"/>
            <family val="3"/>
            <charset val="128"/>
          </rPr>
          <t>契約単価（税込）を入力してください。</t>
        </r>
      </text>
    </comment>
    <comment ref="D39" authorId="0" shapeId="0" xr:uid="{00000000-0006-0000-3D00-000007000000}">
      <text>
        <r>
          <rPr>
            <b/>
            <sz val="9"/>
            <color indexed="81"/>
            <rFont val="ＭＳ Ｐゴシック"/>
            <family val="3"/>
            <charset val="128"/>
          </rPr>
          <t>作成枚数を入力してください。</t>
        </r>
      </text>
    </comment>
    <comment ref="F39" authorId="0" shapeId="0" xr:uid="{00000000-0006-0000-3D00-000008000000}">
      <text>
        <r>
          <rPr>
            <b/>
            <sz val="9"/>
            <color indexed="81"/>
            <rFont val="ＭＳ Ｐゴシック"/>
            <family val="3"/>
            <charset val="128"/>
          </rPr>
          <t>自動計算されます。</t>
        </r>
      </text>
    </comment>
    <comment ref="H39" authorId="0" shapeId="0" xr:uid="{00000000-0006-0000-3D00-000009000000}">
      <text>
        <r>
          <rPr>
            <b/>
            <sz val="9"/>
            <color indexed="81"/>
            <rFont val="ＭＳ Ｐゴシック"/>
            <family val="3"/>
            <charset val="128"/>
          </rPr>
          <t>立札・看板の単価（基準限度額）です。</t>
        </r>
      </text>
    </comment>
    <comment ref="J39" authorId="0" shapeId="0" xr:uid="{00000000-0006-0000-3D00-00000A000000}">
      <text>
        <r>
          <rPr>
            <b/>
            <sz val="9"/>
            <color indexed="81"/>
            <rFont val="ＭＳ Ｐゴシック"/>
            <family val="3"/>
            <charset val="128"/>
          </rPr>
          <t>自動計算されます。（３が限度数となります。）</t>
        </r>
      </text>
    </comment>
    <comment ref="L39" authorId="0" shapeId="0" xr:uid="{00000000-0006-0000-3D00-00000B000000}">
      <text>
        <r>
          <rPr>
            <b/>
            <sz val="9"/>
            <color indexed="81"/>
            <rFont val="ＭＳ Ｐゴシック"/>
            <family val="3"/>
            <charset val="128"/>
          </rPr>
          <t xml:space="preserve">自動計算されます。
</t>
        </r>
      </text>
    </comment>
    <comment ref="N39" authorId="0" shapeId="0" xr:uid="{00000000-0006-0000-3D00-00000C000000}">
      <text>
        <r>
          <rPr>
            <b/>
            <sz val="9"/>
            <color indexed="81"/>
            <rFont val="ＭＳ Ｐゴシック"/>
            <family val="3"/>
            <charset val="128"/>
          </rPr>
          <t xml:space="preserve">(A)と(D)で少ない方の額が自動表示されます。
</t>
        </r>
      </text>
    </comment>
    <comment ref="P39" authorId="0" shapeId="0" xr:uid="{00000000-0006-0000-3D00-00000D000000}">
      <text>
        <r>
          <rPr>
            <b/>
            <sz val="9"/>
            <color indexed="81"/>
            <rFont val="ＭＳ Ｐゴシック"/>
            <family val="3"/>
            <charset val="128"/>
          </rPr>
          <t xml:space="preserve">(B)と（E)で少ない方の枚数が自動表示されます。
</t>
        </r>
      </text>
    </comment>
    <comment ref="R39" authorId="0" shapeId="0" xr:uid="{00000000-0006-0000-3D00-00000E000000}">
      <text>
        <r>
          <rPr>
            <b/>
            <sz val="9"/>
            <color indexed="81"/>
            <rFont val="ＭＳ Ｐゴシック"/>
            <family val="3"/>
            <charset val="128"/>
          </rPr>
          <t>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7" authorId="0" shapeId="0" xr:uid="{00000000-0006-0000-0C00-000001000000}">
      <text>
        <r>
          <rPr>
            <b/>
            <sz val="9"/>
            <color indexed="81"/>
            <rFont val="ＭＳ Ｐゴシック"/>
            <family val="3"/>
            <charset val="128"/>
          </rPr>
          <t>届出年月日を入力後に印刷するか、印刷後手書きで記入してくださるようお願いします。</t>
        </r>
      </text>
    </comment>
    <comment ref="N49" authorId="0" shapeId="0" xr:uid="{00000000-0006-0000-0C00-000002000000}">
      <text>
        <r>
          <rPr>
            <b/>
            <sz val="9"/>
            <color indexed="81"/>
            <rFont val="ＭＳ Ｐゴシック"/>
            <family val="3"/>
            <charset val="128"/>
          </rPr>
          <t>届出年月日を入力後に印刷するか、印刷後手書きで記入してくださるようお願いします。</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3E00-000001000000}">
      <text>
        <r>
          <rPr>
            <b/>
            <sz val="9"/>
            <color indexed="81"/>
            <rFont val="ＭＳ Ｐゴシック"/>
            <family val="3"/>
            <charset val="128"/>
          </rPr>
          <t>請求年月日を入力後印刷するか、印刷後手書きで御記入くださるようお願いします。</t>
        </r>
      </text>
    </comment>
    <comment ref="D26" authorId="0" shapeId="0" xr:uid="{00000000-0006-0000-3E00-000002000000}">
      <text>
        <r>
          <rPr>
            <b/>
            <sz val="9"/>
            <color indexed="81"/>
            <rFont val="ＭＳ Ｐゴシック"/>
            <family val="3"/>
            <charset val="128"/>
          </rPr>
          <t>入力してください。</t>
        </r>
      </text>
    </comment>
    <comment ref="A27" authorId="0" shapeId="0" xr:uid="{00000000-0006-0000-3E00-000003000000}">
      <text>
        <r>
          <rPr>
            <b/>
            <sz val="9"/>
            <color indexed="81"/>
            <rFont val="ＭＳ Ｐゴシック"/>
            <family val="3"/>
            <charset val="128"/>
          </rPr>
          <t xml:space="preserve">契約年月日を入力してください。
</t>
        </r>
      </text>
    </comment>
    <comment ref="I27" authorId="0" shapeId="0" xr:uid="{00000000-0006-0000-3E00-000004000000}">
      <text>
        <r>
          <rPr>
            <b/>
            <sz val="9"/>
            <color indexed="81"/>
            <rFont val="ＭＳ Ｐゴシック"/>
            <family val="3"/>
            <charset val="128"/>
          </rPr>
          <t>作成契約枚数を入力してください。</t>
        </r>
      </text>
    </comment>
    <comment ref="L27" authorId="0" shapeId="0" xr:uid="{00000000-0006-0000-3E00-000005000000}">
      <text>
        <r>
          <rPr>
            <b/>
            <sz val="9"/>
            <color indexed="81"/>
            <rFont val="ＭＳ Ｐゴシック"/>
            <family val="3"/>
            <charset val="128"/>
          </rPr>
          <t>作成契約金額を入力してください。</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5" authorId="0" shapeId="0" xr:uid="{00000000-0006-0000-3F00-000001000000}">
      <text>
        <r>
          <rPr>
            <b/>
            <sz val="12"/>
            <color indexed="81"/>
            <rFont val="ＭＳ Ｐゴシック"/>
            <family val="3"/>
            <charset val="128"/>
          </rPr>
          <t>申請年月日を入力してください。</t>
        </r>
      </text>
    </comment>
    <comment ref="D19" authorId="0" shapeId="0" xr:uid="{00000000-0006-0000-3F00-000002000000}">
      <text>
        <r>
          <rPr>
            <b/>
            <sz val="12"/>
            <color indexed="81"/>
            <rFont val="ＭＳ Ｐゴシック"/>
            <family val="3"/>
            <charset val="128"/>
          </rPr>
          <t>契約年月日を入力してください。</t>
        </r>
        <r>
          <rPr>
            <sz val="9"/>
            <color indexed="81"/>
            <rFont val="ＭＳ Ｐゴシック"/>
            <family val="3"/>
            <charset val="128"/>
          </rPr>
          <t xml:space="preserve">
</t>
        </r>
      </text>
    </comment>
    <comment ref="B22" authorId="0" shapeId="0" xr:uid="{00000000-0006-0000-3F00-000003000000}">
      <text>
        <r>
          <rPr>
            <b/>
            <sz val="9"/>
            <color indexed="81"/>
            <rFont val="ＭＳ Ｐゴシック"/>
            <family val="3"/>
            <charset val="128"/>
          </rPr>
          <t>もれなく記入してください。</t>
        </r>
      </text>
    </comment>
    <comment ref="E26" authorId="0" shapeId="0" xr:uid="{00000000-0006-0000-3F00-000004000000}">
      <text>
        <r>
          <rPr>
            <b/>
            <sz val="9"/>
            <color indexed="81"/>
            <rFont val="ＭＳ Ｐゴシック"/>
            <family val="3"/>
            <charset val="128"/>
          </rPr>
          <t>確認申請枚数を入力してください。</t>
        </r>
      </text>
    </comment>
    <comment ref="F29" authorId="0" shapeId="0" xr:uid="{00000000-0006-0000-3F00-000005000000}">
      <text>
        <r>
          <rPr>
            <b/>
            <sz val="9"/>
            <color indexed="81"/>
            <rFont val="ＭＳ Ｐゴシック"/>
            <family val="3"/>
            <charset val="128"/>
          </rPr>
          <t>入力してください。</t>
        </r>
      </text>
    </comment>
    <comment ref="J29" authorId="0" shapeId="0" xr:uid="{00000000-0006-0000-3F00-000006000000}">
      <text>
        <r>
          <rPr>
            <b/>
            <sz val="9"/>
            <color indexed="81"/>
            <rFont val="ＭＳ Ｐゴシック"/>
            <family val="3"/>
            <charset val="128"/>
          </rPr>
          <t>入力してください。</t>
        </r>
      </text>
    </comment>
    <comment ref="F30" authorId="0" shapeId="0" xr:uid="{00000000-0006-0000-3F00-000007000000}">
      <text>
        <r>
          <rPr>
            <b/>
            <sz val="9"/>
            <color indexed="81"/>
            <rFont val="ＭＳ Ｐゴシック"/>
            <family val="3"/>
            <charset val="128"/>
          </rPr>
          <t>入力してください。</t>
        </r>
      </text>
    </comment>
    <comment ref="J30" authorId="0" shapeId="0" xr:uid="{00000000-0006-0000-3F00-000008000000}">
      <text>
        <r>
          <rPr>
            <b/>
            <sz val="9"/>
            <color indexed="81"/>
            <rFont val="ＭＳ Ｐゴシック"/>
            <family val="3"/>
            <charset val="128"/>
          </rPr>
          <t>入力してください。</t>
        </r>
      </text>
    </comment>
    <comment ref="F31" authorId="0" shapeId="0" xr:uid="{00000000-0006-0000-3F00-000009000000}">
      <text>
        <r>
          <rPr>
            <b/>
            <sz val="9"/>
            <color indexed="81"/>
            <rFont val="ＭＳ Ｐゴシック"/>
            <family val="3"/>
            <charset val="128"/>
          </rPr>
          <t>入力してください。</t>
        </r>
      </text>
    </comment>
    <comment ref="J31" authorId="0" shapeId="0" xr:uid="{00000000-0006-0000-3F00-00000A000000}">
      <text>
        <r>
          <rPr>
            <b/>
            <sz val="9"/>
            <color indexed="81"/>
            <rFont val="ＭＳ Ｐゴシック"/>
            <family val="3"/>
            <charset val="128"/>
          </rPr>
          <t>入力してください。</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8" authorId="0" shapeId="0" xr:uid="{00000000-0006-0000-4000-000001000000}">
      <text>
        <r>
          <rPr>
            <b/>
            <sz val="9"/>
            <color indexed="81"/>
            <rFont val="ＭＳ Ｐゴシック"/>
            <family val="3"/>
            <charset val="128"/>
          </rPr>
          <t>確認枚数を入力してください。</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0" authorId="0" shapeId="0" xr:uid="{00000000-0006-0000-4100-000001000000}">
      <text>
        <r>
          <rPr>
            <b/>
            <sz val="12"/>
            <color indexed="81"/>
            <rFont val="ＭＳ Ｐゴシック"/>
            <family val="3"/>
            <charset val="128"/>
          </rPr>
          <t>証明年月日を入力してください。</t>
        </r>
        <r>
          <rPr>
            <sz val="12"/>
            <color indexed="81"/>
            <rFont val="ＭＳ Ｐゴシック"/>
            <family val="3"/>
            <charset val="128"/>
          </rPr>
          <t xml:space="preserve">
</t>
        </r>
      </text>
    </comment>
    <comment ref="F20" authorId="0" shapeId="0" xr:uid="{00000000-0006-0000-4100-000002000000}">
      <text>
        <r>
          <rPr>
            <b/>
            <sz val="9"/>
            <color indexed="81"/>
            <rFont val="ＭＳ Ｐゴシック"/>
            <family val="3"/>
            <charset val="128"/>
          </rPr>
          <t>もれなく御記入ください。</t>
        </r>
      </text>
    </comment>
    <comment ref="F23" authorId="0" shapeId="0" xr:uid="{00000000-0006-0000-4100-000003000000}">
      <text>
        <r>
          <rPr>
            <b/>
            <sz val="12"/>
            <color indexed="81"/>
            <rFont val="ＭＳ Ｐゴシック"/>
            <family val="3"/>
            <charset val="128"/>
          </rPr>
          <t>作成数を入力してください。</t>
        </r>
      </text>
    </comment>
    <comment ref="F24" authorId="0" shapeId="0" xr:uid="{00000000-0006-0000-4100-000004000000}">
      <text>
        <r>
          <rPr>
            <b/>
            <sz val="9"/>
            <color indexed="81"/>
            <rFont val="ＭＳ Ｐゴシック"/>
            <family val="3"/>
            <charset val="128"/>
          </rPr>
          <t>金額を入力してください。</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00000000-0006-0000-4200-000001000000}">
      <text>
        <r>
          <rPr>
            <b/>
            <sz val="9"/>
            <color indexed="81"/>
            <rFont val="ＭＳ Ｐゴシック"/>
            <family val="3"/>
            <charset val="128"/>
          </rPr>
          <t>請求年月日を入力後印刷するか、印刷後手書きで御記入くださるようお願いします。</t>
        </r>
      </text>
    </comment>
    <comment ref="K8" authorId="0" shapeId="0" xr:uid="{00000000-0006-0000-4200-000002000000}">
      <text>
        <r>
          <rPr>
            <b/>
            <sz val="9"/>
            <color indexed="81"/>
            <rFont val="ＭＳ Ｐゴシック"/>
            <family val="3"/>
            <charset val="128"/>
          </rPr>
          <t>もれなく御記入くださるようお願いします。</t>
        </r>
      </text>
    </comment>
    <comment ref="K11" authorId="0" shapeId="0" xr:uid="{00000000-0006-0000-4200-000003000000}">
      <text>
        <r>
          <rPr>
            <b/>
            <sz val="9"/>
            <color indexed="81"/>
            <rFont val="ＭＳ Ｐゴシック"/>
            <family val="3"/>
            <charset val="128"/>
          </rPr>
          <t>電話番号を入力してくださるようお願いします。</t>
        </r>
      </text>
    </comment>
    <comment ref="E18" authorId="0" shapeId="0" xr:uid="{00000000-0006-0000-4200-000004000000}">
      <text>
        <r>
          <rPr>
            <b/>
            <sz val="12"/>
            <color indexed="81"/>
            <rFont val="ＭＳ Ｐゴシック"/>
            <family val="3"/>
            <charset val="128"/>
          </rPr>
          <t>　別記請求内訳書に記載された請求額が自動転記されます。
　まず内訳を作成してください。</t>
        </r>
      </text>
    </comment>
    <comment ref="F28" authorId="0" shapeId="0" xr:uid="{00000000-0006-0000-4200-000005000000}">
      <text>
        <r>
          <rPr>
            <b/>
            <sz val="9"/>
            <color indexed="81"/>
            <rFont val="ＭＳ Ｐゴシック"/>
            <family val="3"/>
            <charset val="128"/>
          </rPr>
          <t>必要事項をもれなく入力後印刷するか、印刷後御記入くださるようお願いします。</t>
        </r>
      </text>
    </comment>
    <comment ref="B40" authorId="0" shapeId="0" xr:uid="{00000000-0006-0000-4200-000006000000}">
      <text>
        <r>
          <rPr>
            <b/>
            <sz val="9"/>
            <color indexed="81"/>
            <rFont val="ＭＳ Ｐゴシック"/>
            <family val="3"/>
            <charset val="128"/>
          </rPr>
          <t>契約単価（税込）を入力してください。</t>
        </r>
      </text>
    </comment>
    <comment ref="D40" authorId="0" shapeId="0" xr:uid="{00000000-0006-0000-4200-000007000000}">
      <text>
        <r>
          <rPr>
            <b/>
            <sz val="9"/>
            <color indexed="81"/>
            <rFont val="ＭＳ Ｐゴシック"/>
            <family val="3"/>
            <charset val="128"/>
          </rPr>
          <t>作成枚数を入力してください。</t>
        </r>
      </text>
    </comment>
    <comment ref="F40" authorId="0" shapeId="0" xr:uid="{00000000-0006-0000-4200-000008000000}">
      <text>
        <r>
          <rPr>
            <b/>
            <sz val="9"/>
            <color indexed="81"/>
            <rFont val="ＭＳ Ｐゴシック"/>
            <family val="3"/>
            <charset val="128"/>
          </rPr>
          <t>自動計算されます。</t>
        </r>
      </text>
    </comment>
    <comment ref="H40" authorId="0" shapeId="0" xr:uid="{00000000-0006-0000-4200-000009000000}">
      <text>
        <r>
          <rPr>
            <b/>
            <sz val="9"/>
            <color indexed="81"/>
            <rFont val="ＭＳ Ｐゴシック"/>
            <family val="3"/>
            <charset val="128"/>
          </rPr>
          <t>立札・看板の単価（基準限度額）です。</t>
        </r>
      </text>
    </comment>
    <comment ref="J40" authorId="0" shapeId="0" xr:uid="{00000000-0006-0000-4200-00000A000000}">
      <text>
        <r>
          <rPr>
            <b/>
            <sz val="9"/>
            <color indexed="81"/>
            <rFont val="ＭＳ Ｐゴシック"/>
            <family val="3"/>
            <charset val="128"/>
          </rPr>
          <t>自動計算されます。（４が限度数となります。）</t>
        </r>
      </text>
    </comment>
    <comment ref="L40" authorId="0" shapeId="0" xr:uid="{00000000-0006-0000-4200-00000B000000}">
      <text>
        <r>
          <rPr>
            <b/>
            <sz val="9"/>
            <color indexed="81"/>
            <rFont val="ＭＳ Ｐゴシック"/>
            <family val="3"/>
            <charset val="128"/>
          </rPr>
          <t xml:space="preserve">自動計算されます。
</t>
        </r>
      </text>
    </comment>
    <comment ref="N40" authorId="0" shapeId="0" xr:uid="{00000000-0006-0000-4200-00000C000000}">
      <text>
        <r>
          <rPr>
            <b/>
            <sz val="9"/>
            <color indexed="81"/>
            <rFont val="ＭＳ Ｐゴシック"/>
            <family val="3"/>
            <charset val="128"/>
          </rPr>
          <t xml:space="preserve">(A)と(D)で少ない方の額が自動表示されます。
</t>
        </r>
      </text>
    </comment>
    <comment ref="P40" authorId="0" shapeId="0" xr:uid="{00000000-0006-0000-4200-00000D000000}">
      <text>
        <r>
          <rPr>
            <b/>
            <sz val="9"/>
            <color indexed="81"/>
            <rFont val="ＭＳ Ｐゴシック"/>
            <family val="3"/>
            <charset val="128"/>
          </rPr>
          <t xml:space="preserve">(B)と（E)で少ない方の枚数が自動表示されます。
</t>
        </r>
      </text>
    </comment>
    <comment ref="R40" authorId="0" shapeId="0" xr:uid="{00000000-0006-0000-4200-00000E000000}">
      <text>
        <r>
          <rPr>
            <b/>
            <sz val="9"/>
            <color indexed="81"/>
            <rFont val="ＭＳ Ｐゴシック"/>
            <family val="3"/>
            <charset val="128"/>
          </rPr>
          <t>自動計算されます。</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4300-000001000000}">
      <text>
        <r>
          <rPr>
            <b/>
            <sz val="9"/>
            <color indexed="81"/>
            <rFont val="ＭＳ Ｐゴシック"/>
            <family val="3"/>
            <charset val="128"/>
          </rPr>
          <t>請求年月日を入力後印刷するか、印刷後手書きで御記入くださるようお願いします。</t>
        </r>
      </text>
    </comment>
    <comment ref="D26" authorId="0" shapeId="0" xr:uid="{00000000-0006-0000-4300-000002000000}">
      <text>
        <r>
          <rPr>
            <b/>
            <sz val="9"/>
            <color indexed="81"/>
            <rFont val="ＭＳ Ｐゴシック"/>
            <family val="3"/>
            <charset val="128"/>
          </rPr>
          <t>入力してください。</t>
        </r>
      </text>
    </comment>
    <comment ref="A27" authorId="0" shapeId="0" xr:uid="{00000000-0006-0000-4300-000003000000}">
      <text>
        <r>
          <rPr>
            <b/>
            <sz val="9"/>
            <color indexed="81"/>
            <rFont val="ＭＳ Ｐゴシック"/>
            <family val="3"/>
            <charset val="128"/>
          </rPr>
          <t xml:space="preserve">契約年月日を入力してください。
</t>
        </r>
      </text>
    </comment>
    <comment ref="I27" authorId="0" shapeId="0" xr:uid="{00000000-0006-0000-4300-000004000000}">
      <text>
        <r>
          <rPr>
            <b/>
            <sz val="9"/>
            <color indexed="81"/>
            <rFont val="ＭＳ Ｐゴシック"/>
            <family val="3"/>
            <charset val="128"/>
          </rPr>
          <t>作成契約数を入力してください。</t>
        </r>
      </text>
    </comment>
    <comment ref="L27" authorId="0" shapeId="0" xr:uid="{00000000-0006-0000-4300-000005000000}">
      <text>
        <r>
          <rPr>
            <b/>
            <sz val="9"/>
            <color indexed="81"/>
            <rFont val="ＭＳ Ｐゴシック"/>
            <family val="3"/>
            <charset val="128"/>
          </rPr>
          <t>作成契約金額を入力してください。</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5" authorId="0" shapeId="0" xr:uid="{00000000-0006-0000-4400-000001000000}">
      <text>
        <r>
          <rPr>
            <b/>
            <sz val="12"/>
            <color indexed="81"/>
            <rFont val="ＭＳ Ｐゴシック"/>
            <family val="3"/>
            <charset val="128"/>
          </rPr>
          <t>申請年月日を入力してください。</t>
        </r>
      </text>
    </comment>
    <comment ref="D19" authorId="0" shapeId="0" xr:uid="{00000000-0006-0000-4400-000002000000}">
      <text>
        <r>
          <rPr>
            <b/>
            <sz val="12"/>
            <color indexed="81"/>
            <rFont val="ＭＳ Ｐゴシック"/>
            <family val="3"/>
            <charset val="128"/>
          </rPr>
          <t>契約年月日を入力してください。</t>
        </r>
        <r>
          <rPr>
            <sz val="9"/>
            <color indexed="81"/>
            <rFont val="ＭＳ Ｐゴシック"/>
            <family val="3"/>
            <charset val="128"/>
          </rPr>
          <t xml:space="preserve">
</t>
        </r>
      </text>
    </comment>
    <comment ref="B22" authorId="0" shapeId="0" xr:uid="{00000000-0006-0000-4400-000003000000}">
      <text>
        <r>
          <rPr>
            <b/>
            <sz val="9"/>
            <color indexed="81"/>
            <rFont val="ＭＳ Ｐゴシック"/>
            <family val="3"/>
            <charset val="128"/>
          </rPr>
          <t>もれなく記入してください。</t>
        </r>
      </text>
    </comment>
    <comment ref="E26" authorId="0" shapeId="0" xr:uid="{00000000-0006-0000-4400-000004000000}">
      <text>
        <r>
          <rPr>
            <b/>
            <sz val="9"/>
            <color indexed="81"/>
            <rFont val="ＭＳ Ｐゴシック"/>
            <family val="3"/>
            <charset val="128"/>
          </rPr>
          <t>確認申請枚数を入力してください。</t>
        </r>
      </text>
    </comment>
    <comment ref="F29" authorId="0" shapeId="0" xr:uid="{00000000-0006-0000-4400-000005000000}">
      <text>
        <r>
          <rPr>
            <b/>
            <sz val="9"/>
            <color indexed="81"/>
            <rFont val="ＭＳ Ｐゴシック"/>
            <family val="3"/>
            <charset val="128"/>
          </rPr>
          <t>入力してください。</t>
        </r>
      </text>
    </comment>
    <comment ref="J29" authorId="0" shapeId="0" xr:uid="{00000000-0006-0000-4400-000006000000}">
      <text>
        <r>
          <rPr>
            <b/>
            <sz val="9"/>
            <color indexed="81"/>
            <rFont val="ＭＳ Ｐゴシック"/>
            <family val="3"/>
            <charset val="128"/>
          </rPr>
          <t>入力してください。</t>
        </r>
      </text>
    </comment>
    <comment ref="F30" authorId="0" shapeId="0" xr:uid="{00000000-0006-0000-4400-000007000000}">
      <text>
        <r>
          <rPr>
            <b/>
            <sz val="9"/>
            <color indexed="81"/>
            <rFont val="ＭＳ Ｐゴシック"/>
            <family val="3"/>
            <charset val="128"/>
          </rPr>
          <t>入力してください。</t>
        </r>
      </text>
    </comment>
    <comment ref="J30" authorId="0" shapeId="0" xr:uid="{00000000-0006-0000-4400-000008000000}">
      <text>
        <r>
          <rPr>
            <b/>
            <sz val="9"/>
            <color indexed="81"/>
            <rFont val="ＭＳ Ｐゴシック"/>
            <family val="3"/>
            <charset val="128"/>
          </rPr>
          <t>入力してください。</t>
        </r>
      </text>
    </comment>
    <comment ref="F31" authorId="0" shapeId="0" xr:uid="{00000000-0006-0000-4400-000009000000}">
      <text>
        <r>
          <rPr>
            <b/>
            <sz val="9"/>
            <color indexed="81"/>
            <rFont val="ＭＳ Ｐゴシック"/>
            <family val="3"/>
            <charset val="128"/>
          </rPr>
          <t>入力してください。</t>
        </r>
      </text>
    </comment>
    <comment ref="J31" authorId="0" shapeId="0" xr:uid="{00000000-0006-0000-4400-00000A000000}">
      <text>
        <r>
          <rPr>
            <b/>
            <sz val="9"/>
            <color indexed="81"/>
            <rFont val="ＭＳ Ｐゴシック"/>
            <family val="3"/>
            <charset val="128"/>
          </rPr>
          <t>入力してください。</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8" authorId="0" shapeId="0" xr:uid="{00000000-0006-0000-4500-000001000000}">
      <text>
        <r>
          <rPr>
            <b/>
            <sz val="9"/>
            <color indexed="81"/>
            <rFont val="ＭＳ Ｐゴシック"/>
            <family val="3"/>
            <charset val="128"/>
          </rPr>
          <t>確認枚数を入力してください。</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0" authorId="0" shapeId="0" xr:uid="{00000000-0006-0000-4600-000001000000}">
      <text>
        <r>
          <rPr>
            <b/>
            <sz val="12"/>
            <color indexed="81"/>
            <rFont val="ＭＳ Ｐゴシック"/>
            <family val="3"/>
            <charset val="128"/>
          </rPr>
          <t>証明年月日を入力してください。</t>
        </r>
        <r>
          <rPr>
            <sz val="12"/>
            <color indexed="81"/>
            <rFont val="ＭＳ Ｐゴシック"/>
            <family val="3"/>
            <charset val="128"/>
          </rPr>
          <t xml:space="preserve">
</t>
        </r>
      </text>
    </comment>
    <comment ref="F20" authorId="0" shapeId="0" xr:uid="{00000000-0006-0000-4600-000002000000}">
      <text>
        <r>
          <rPr>
            <b/>
            <sz val="9"/>
            <color indexed="81"/>
            <rFont val="ＭＳ Ｐゴシック"/>
            <family val="3"/>
            <charset val="128"/>
          </rPr>
          <t>もれなく御記入ください。</t>
        </r>
      </text>
    </comment>
    <comment ref="F23" authorId="0" shapeId="0" xr:uid="{00000000-0006-0000-4600-000003000000}">
      <text>
        <r>
          <rPr>
            <b/>
            <sz val="12"/>
            <color indexed="81"/>
            <rFont val="ＭＳ Ｐゴシック"/>
            <family val="3"/>
            <charset val="128"/>
          </rPr>
          <t>作成数を入力してください。</t>
        </r>
      </text>
    </comment>
    <comment ref="F24" authorId="0" shapeId="0" xr:uid="{00000000-0006-0000-4600-000004000000}">
      <text>
        <r>
          <rPr>
            <b/>
            <sz val="9"/>
            <color indexed="81"/>
            <rFont val="ＭＳ Ｐゴシック"/>
            <family val="3"/>
            <charset val="128"/>
          </rPr>
          <t>金額を入力してください。</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00000000-0006-0000-4700-000001000000}">
      <text>
        <r>
          <rPr>
            <b/>
            <sz val="9"/>
            <color indexed="81"/>
            <rFont val="ＭＳ Ｐゴシック"/>
            <family val="3"/>
            <charset val="128"/>
          </rPr>
          <t>請求年月日を入力後印刷するか、印刷後手書きで御記入くださるようお願いします。</t>
        </r>
      </text>
    </comment>
    <comment ref="K8" authorId="0" shapeId="0" xr:uid="{00000000-0006-0000-4700-000002000000}">
      <text>
        <r>
          <rPr>
            <b/>
            <sz val="9"/>
            <color indexed="81"/>
            <rFont val="ＭＳ Ｐゴシック"/>
            <family val="3"/>
            <charset val="128"/>
          </rPr>
          <t>もれなく御記入くださるようお願いします。</t>
        </r>
      </text>
    </comment>
    <comment ref="K11" authorId="0" shapeId="0" xr:uid="{00000000-0006-0000-4700-000003000000}">
      <text>
        <r>
          <rPr>
            <b/>
            <sz val="9"/>
            <color indexed="81"/>
            <rFont val="ＭＳ Ｐゴシック"/>
            <family val="3"/>
            <charset val="128"/>
          </rPr>
          <t>電話番号を入力してくださるようお願いします。</t>
        </r>
      </text>
    </comment>
    <comment ref="E18" authorId="0" shapeId="0" xr:uid="{00000000-0006-0000-4700-000004000000}">
      <text>
        <r>
          <rPr>
            <b/>
            <sz val="12"/>
            <color indexed="81"/>
            <rFont val="ＭＳ Ｐゴシック"/>
            <family val="3"/>
            <charset val="128"/>
          </rPr>
          <t>　別記請求内訳書に記載された請求額が自動転記されます。
　まず内訳を作成してください。</t>
        </r>
      </text>
    </comment>
    <comment ref="F28" authorId="0" shapeId="0" xr:uid="{00000000-0006-0000-4700-000005000000}">
      <text>
        <r>
          <rPr>
            <b/>
            <sz val="9"/>
            <color indexed="81"/>
            <rFont val="ＭＳ Ｐゴシック"/>
            <family val="3"/>
            <charset val="128"/>
          </rPr>
          <t>必要事項をもれなく入力後印刷するか、印刷後御記入くださるようお願いします。</t>
        </r>
      </text>
    </comment>
    <comment ref="B40" authorId="0" shapeId="0" xr:uid="{00000000-0006-0000-4700-000006000000}">
      <text>
        <r>
          <rPr>
            <b/>
            <sz val="9"/>
            <color indexed="81"/>
            <rFont val="ＭＳ Ｐゴシック"/>
            <family val="3"/>
            <charset val="128"/>
          </rPr>
          <t>契約単価（税込）を入力してください。</t>
        </r>
      </text>
    </comment>
    <comment ref="D40" authorId="0" shapeId="0" xr:uid="{00000000-0006-0000-4700-000007000000}">
      <text>
        <r>
          <rPr>
            <b/>
            <sz val="9"/>
            <color indexed="81"/>
            <rFont val="ＭＳ Ｐゴシック"/>
            <family val="3"/>
            <charset val="128"/>
          </rPr>
          <t>作成枚数を入力してください。</t>
        </r>
      </text>
    </comment>
    <comment ref="F40" authorId="0" shapeId="0" xr:uid="{00000000-0006-0000-4700-000008000000}">
      <text>
        <r>
          <rPr>
            <b/>
            <sz val="9"/>
            <color indexed="81"/>
            <rFont val="ＭＳ Ｐゴシック"/>
            <family val="3"/>
            <charset val="128"/>
          </rPr>
          <t>自動計算されます。</t>
        </r>
      </text>
    </comment>
    <comment ref="H40" authorId="0" shapeId="0" xr:uid="{00000000-0006-0000-4700-000009000000}">
      <text>
        <r>
          <rPr>
            <b/>
            <sz val="9"/>
            <color indexed="81"/>
            <rFont val="ＭＳ Ｐゴシック"/>
            <family val="3"/>
            <charset val="128"/>
          </rPr>
          <t>立札・看板の単価（基準限度額）です。</t>
        </r>
      </text>
    </comment>
    <comment ref="J40" authorId="0" shapeId="0" xr:uid="{00000000-0006-0000-4700-00000A000000}">
      <text>
        <r>
          <rPr>
            <b/>
            <sz val="9"/>
            <color indexed="81"/>
            <rFont val="ＭＳ Ｐゴシック"/>
            <family val="3"/>
            <charset val="128"/>
          </rPr>
          <t>自動計算されます。（５が限度数となります。）</t>
        </r>
      </text>
    </comment>
    <comment ref="L40" authorId="0" shapeId="0" xr:uid="{00000000-0006-0000-4700-00000B000000}">
      <text>
        <r>
          <rPr>
            <b/>
            <sz val="9"/>
            <color indexed="81"/>
            <rFont val="ＭＳ Ｐゴシック"/>
            <family val="3"/>
            <charset val="128"/>
          </rPr>
          <t xml:space="preserve">自動計算されます。
</t>
        </r>
      </text>
    </comment>
    <comment ref="N40" authorId="0" shapeId="0" xr:uid="{00000000-0006-0000-4700-00000C000000}">
      <text>
        <r>
          <rPr>
            <b/>
            <sz val="9"/>
            <color indexed="81"/>
            <rFont val="ＭＳ Ｐゴシック"/>
            <family val="3"/>
            <charset val="128"/>
          </rPr>
          <t xml:space="preserve">(A)と(D)で少ない方の額が自動表示されます。
</t>
        </r>
      </text>
    </comment>
    <comment ref="P40" authorId="0" shapeId="0" xr:uid="{00000000-0006-0000-4700-00000D000000}">
      <text>
        <r>
          <rPr>
            <b/>
            <sz val="9"/>
            <color indexed="81"/>
            <rFont val="ＭＳ Ｐゴシック"/>
            <family val="3"/>
            <charset val="128"/>
          </rPr>
          <t xml:space="preserve">(B)と（E)で少ない方の枚数が自動表示されます。
</t>
        </r>
      </text>
    </comment>
    <comment ref="R40" authorId="0" shapeId="0" xr:uid="{00000000-0006-0000-4700-00000E000000}">
      <text>
        <r>
          <rPr>
            <b/>
            <sz val="9"/>
            <color indexed="81"/>
            <rFont val="ＭＳ Ｐゴシック"/>
            <family val="3"/>
            <charset val="128"/>
          </rPr>
          <t>自動計算されます。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5" authorId="0" shapeId="0" xr:uid="{00000000-0006-0000-0E00-000001000000}">
      <text>
        <r>
          <rPr>
            <b/>
            <sz val="9"/>
            <color indexed="81"/>
            <rFont val="ＭＳ Ｐゴシック"/>
            <family val="3"/>
            <charset val="128"/>
          </rPr>
          <t>届出年月日を入力後印刷するか、印刷後手書きで御記入くださるようお願いします。</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5" authorId="0" shapeId="0" xr:uid="{00000000-0006-0000-4800-000001000000}">
      <text>
        <r>
          <rPr>
            <b/>
            <sz val="9"/>
            <color indexed="81"/>
            <rFont val="ＭＳ Ｐゴシック"/>
            <family val="3"/>
            <charset val="128"/>
          </rPr>
          <t xml:space="preserve">届出年月日を入力してください。
</t>
        </r>
      </text>
    </comment>
    <comment ref="D26" authorId="0" shapeId="0" xr:uid="{00000000-0006-0000-4800-000002000000}">
      <text>
        <r>
          <rPr>
            <b/>
            <sz val="9"/>
            <color indexed="81"/>
            <rFont val="ＭＳ Ｐゴシック"/>
            <family val="3"/>
            <charset val="128"/>
          </rPr>
          <t>入力してください。</t>
        </r>
      </text>
    </comment>
    <comment ref="A27" authorId="0" shapeId="0" xr:uid="{00000000-0006-0000-4800-000003000000}">
      <text>
        <r>
          <rPr>
            <b/>
            <sz val="9"/>
            <color indexed="81"/>
            <rFont val="ＭＳ Ｐゴシック"/>
            <family val="3"/>
            <charset val="128"/>
          </rPr>
          <t xml:space="preserve">契約年月日を入力してください。
</t>
        </r>
      </text>
    </comment>
    <comment ref="I27" authorId="0" shapeId="0" xr:uid="{00000000-0006-0000-4800-000004000000}">
      <text>
        <r>
          <rPr>
            <b/>
            <sz val="9"/>
            <color indexed="81"/>
            <rFont val="ＭＳ Ｐゴシック"/>
            <family val="3"/>
            <charset val="128"/>
          </rPr>
          <t>作成契約枚数を入力してください。</t>
        </r>
      </text>
    </comment>
    <comment ref="L27" authorId="0" shapeId="0" xr:uid="{00000000-0006-0000-4800-000005000000}">
      <text>
        <r>
          <rPr>
            <b/>
            <sz val="9"/>
            <color indexed="81"/>
            <rFont val="ＭＳ Ｐゴシック"/>
            <family val="3"/>
            <charset val="128"/>
          </rPr>
          <t>作成契約金額を入力してください。</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5" authorId="0" shapeId="0" xr:uid="{00000000-0006-0000-4900-000001000000}">
      <text>
        <r>
          <rPr>
            <b/>
            <sz val="9"/>
            <color indexed="81"/>
            <rFont val="ＭＳ Ｐゴシック"/>
            <family val="3"/>
            <charset val="128"/>
          </rPr>
          <t>申請年月日を入力してください。</t>
        </r>
      </text>
    </comment>
    <comment ref="G19" authorId="0" shapeId="0" xr:uid="{00000000-0006-0000-4900-000002000000}">
      <text>
        <r>
          <rPr>
            <b/>
            <sz val="9"/>
            <color indexed="81"/>
            <rFont val="ＭＳ Ｐゴシック"/>
            <family val="3"/>
            <charset val="128"/>
          </rPr>
          <t>契約年月日を入力してください。</t>
        </r>
      </text>
    </comment>
    <comment ref="B22" authorId="0" shapeId="0" xr:uid="{00000000-0006-0000-4900-000003000000}">
      <text>
        <r>
          <rPr>
            <b/>
            <sz val="9"/>
            <color indexed="81"/>
            <rFont val="ＭＳ Ｐゴシック"/>
            <family val="3"/>
            <charset val="128"/>
          </rPr>
          <t>もれなく記入してください。</t>
        </r>
      </text>
    </comment>
    <comment ref="E26" authorId="0" shapeId="0" xr:uid="{00000000-0006-0000-4900-000004000000}">
      <text>
        <r>
          <rPr>
            <b/>
            <sz val="9"/>
            <color indexed="81"/>
            <rFont val="ＭＳ Ｐゴシック"/>
            <family val="3"/>
            <charset val="128"/>
          </rPr>
          <t>確認申請枚数を入力してください。</t>
        </r>
      </text>
    </comment>
    <comment ref="F29" authorId="0" shapeId="0" xr:uid="{00000000-0006-0000-4900-000005000000}">
      <text>
        <r>
          <rPr>
            <b/>
            <sz val="9"/>
            <color indexed="81"/>
            <rFont val="ＭＳ Ｐゴシック"/>
            <family val="3"/>
            <charset val="128"/>
          </rPr>
          <t>入力してください。</t>
        </r>
      </text>
    </comment>
    <comment ref="J29" authorId="0" shapeId="0" xr:uid="{00000000-0006-0000-4900-000006000000}">
      <text>
        <r>
          <rPr>
            <b/>
            <sz val="9"/>
            <color indexed="81"/>
            <rFont val="ＭＳ Ｐゴシック"/>
            <family val="3"/>
            <charset val="128"/>
          </rPr>
          <t>入力してください。</t>
        </r>
      </text>
    </comment>
    <comment ref="F30" authorId="0" shapeId="0" xr:uid="{00000000-0006-0000-4900-000007000000}">
      <text>
        <r>
          <rPr>
            <b/>
            <sz val="9"/>
            <color indexed="81"/>
            <rFont val="ＭＳ Ｐゴシック"/>
            <family val="3"/>
            <charset val="128"/>
          </rPr>
          <t>入力してください。</t>
        </r>
      </text>
    </comment>
    <comment ref="J30" authorId="0" shapeId="0" xr:uid="{00000000-0006-0000-4900-000008000000}">
      <text>
        <r>
          <rPr>
            <b/>
            <sz val="9"/>
            <color indexed="81"/>
            <rFont val="ＭＳ Ｐゴシック"/>
            <family val="3"/>
            <charset val="128"/>
          </rPr>
          <t>入力してください。</t>
        </r>
      </text>
    </comment>
    <comment ref="F31" authorId="0" shapeId="0" xr:uid="{00000000-0006-0000-4900-000009000000}">
      <text>
        <r>
          <rPr>
            <b/>
            <sz val="9"/>
            <color indexed="81"/>
            <rFont val="ＭＳ Ｐゴシック"/>
            <family val="3"/>
            <charset val="128"/>
          </rPr>
          <t>入力してください。</t>
        </r>
      </text>
    </comment>
    <comment ref="J31" authorId="0" shapeId="0" xr:uid="{00000000-0006-0000-4900-00000A000000}">
      <text>
        <r>
          <rPr>
            <b/>
            <sz val="9"/>
            <color indexed="81"/>
            <rFont val="ＭＳ Ｐゴシック"/>
            <family val="3"/>
            <charset val="128"/>
          </rPr>
          <t>入力してください。</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9" authorId="0" shapeId="0" xr:uid="{00000000-0006-0000-4A00-000001000000}">
      <text>
        <r>
          <rPr>
            <b/>
            <sz val="9"/>
            <color indexed="81"/>
            <rFont val="ＭＳ Ｐゴシック"/>
            <family val="3"/>
            <charset val="128"/>
          </rPr>
          <t>確認枚数を入力してください。</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9" authorId="0" shapeId="0" xr:uid="{00000000-0006-0000-4B00-000001000000}">
      <text>
        <r>
          <rPr>
            <b/>
            <sz val="9"/>
            <color indexed="81"/>
            <rFont val="ＭＳ Ｐゴシック"/>
            <family val="3"/>
            <charset val="128"/>
          </rPr>
          <t>証明年月日を入力してください。</t>
        </r>
      </text>
    </comment>
    <comment ref="F19" authorId="0" shapeId="0" xr:uid="{00000000-0006-0000-4B00-000002000000}">
      <text>
        <r>
          <rPr>
            <b/>
            <sz val="9"/>
            <color indexed="81"/>
            <rFont val="ＭＳ Ｐゴシック"/>
            <family val="3"/>
            <charset val="128"/>
          </rPr>
          <t>もれなく御記入ください。</t>
        </r>
      </text>
    </comment>
    <comment ref="F22" authorId="0" shapeId="0" xr:uid="{00000000-0006-0000-4B00-000003000000}">
      <text>
        <r>
          <rPr>
            <b/>
            <sz val="9"/>
            <color indexed="81"/>
            <rFont val="ＭＳ Ｐゴシック"/>
            <family val="3"/>
            <charset val="128"/>
          </rPr>
          <t>枚数を入力してください。</t>
        </r>
      </text>
    </comment>
    <comment ref="F23" authorId="0" shapeId="0" xr:uid="{00000000-0006-0000-4B00-000004000000}">
      <text>
        <r>
          <rPr>
            <b/>
            <sz val="9"/>
            <color indexed="81"/>
            <rFont val="ＭＳ Ｐゴシック"/>
            <family val="3"/>
            <charset val="128"/>
          </rPr>
          <t>金額を入力してください。</t>
        </r>
      </text>
    </comment>
    <comment ref="F24" authorId="0" shapeId="0" xr:uid="{00000000-0006-0000-4B00-000005000000}">
      <text>
        <r>
          <rPr>
            <b/>
            <sz val="9"/>
            <color indexed="81"/>
            <rFont val="ＭＳ Ｐゴシック"/>
            <family val="3"/>
            <charset val="128"/>
          </rPr>
          <t>自動表示されます。</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5" authorId="0" shapeId="0" xr:uid="{00000000-0006-0000-4C00-000001000000}">
      <text>
        <r>
          <rPr>
            <b/>
            <sz val="9"/>
            <color indexed="81"/>
            <rFont val="ＭＳ Ｐゴシック"/>
            <family val="3"/>
            <charset val="128"/>
          </rPr>
          <t>請求年月日を入力後印刷するか、印刷後手書きで御記入くださるようお願いします。</t>
        </r>
      </text>
    </comment>
    <comment ref="I10" authorId="0" shapeId="0" xr:uid="{00000000-0006-0000-4C00-000002000000}">
      <text>
        <r>
          <rPr>
            <b/>
            <sz val="9"/>
            <color indexed="81"/>
            <rFont val="ＭＳ Ｐゴシック"/>
            <family val="3"/>
            <charset val="128"/>
          </rPr>
          <t>もれなく御記入くださるようお願いします。</t>
        </r>
      </text>
    </comment>
    <comment ref="I13" authorId="0" shapeId="0" xr:uid="{00000000-0006-0000-4C00-000003000000}">
      <text>
        <r>
          <rPr>
            <b/>
            <sz val="9"/>
            <color indexed="81"/>
            <rFont val="ＭＳ Ｐゴシック"/>
            <family val="3"/>
            <charset val="128"/>
          </rPr>
          <t>電話番号を入力してくださるようお願いします。</t>
        </r>
      </text>
    </comment>
    <comment ref="D20" authorId="0" shapeId="0" xr:uid="{00000000-0006-0000-4C00-000004000000}">
      <text>
        <r>
          <rPr>
            <b/>
            <sz val="9"/>
            <color indexed="81"/>
            <rFont val="ＭＳ Ｐゴシック"/>
            <family val="3"/>
            <charset val="128"/>
          </rPr>
          <t>　公営３７別紙内訳に記載された請求額が自動転記されます。
　まず内訳を作成してください。</t>
        </r>
      </text>
    </comment>
    <comment ref="K30" authorId="0" shapeId="0" xr:uid="{00000000-0006-0000-4C00-000005000000}">
      <text>
        <r>
          <rPr>
            <b/>
            <sz val="9"/>
            <color indexed="81"/>
            <rFont val="ＭＳ Ｐゴシック"/>
            <family val="3"/>
            <charset val="128"/>
          </rPr>
          <t>必要事項をもれなく入力後印刷するか、印刷後御記入くださるようお願いします。</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3" authorId="0" shapeId="0" xr:uid="{00000000-0006-0000-4D00-000001000000}">
      <text>
        <r>
          <rPr>
            <b/>
            <sz val="9"/>
            <color indexed="81"/>
            <rFont val="ＭＳ Ｐゴシック"/>
            <family val="3"/>
            <charset val="128"/>
          </rPr>
          <t>選挙区ごとのポスター掲示場数が自動表示されます。</t>
        </r>
      </text>
    </comment>
    <comment ref="C13" authorId="0" shapeId="0" xr:uid="{00000000-0006-0000-4D00-000002000000}">
      <text>
        <r>
          <rPr>
            <b/>
            <sz val="9"/>
            <color indexed="81"/>
            <rFont val="ＭＳ Ｐゴシック"/>
            <family val="3"/>
            <charset val="128"/>
          </rPr>
          <t>契約単価（税込）を入力してください。</t>
        </r>
      </text>
    </comment>
    <comment ref="E13" authorId="0" shapeId="0" xr:uid="{00000000-0006-0000-4D00-000003000000}">
      <text>
        <r>
          <rPr>
            <b/>
            <sz val="9"/>
            <color indexed="81"/>
            <rFont val="ＭＳ Ｐゴシック"/>
            <family val="3"/>
            <charset val="128"/>
          </rPr>
          <t>作成枚数を入力してください。</t>
        </r>
      </text>
    </comment>
    <comment ref="G13" authorId="0" shapeId="0" xr:uid="{00000000-0006-0000-4D00-000004000000}">
      <text>
        <r>
          <rPr>
            <b/>
            <sz val="9"/>
            <color indexed="81"/>
            <rFont val="ＭＳ Ｐゴシック"/>
            <family val="3"/>
            <charset val="128"/>
          </rPr>
          <t>自動計算されます。</t>
        </r>
      </text>
    </comment>
    <comment ref="I13" authorId="0" shapeId="0" xr:uid="{00000000-0006-0000-4D00-000005000000}">
      <text>
        <r>
          <rPr>
            <b/>
            <sz val="9"/>
            <color indexed="81"/>
            <rFont val="ＭＳ Ｐゴシック"/>
            <family val="3"/>
            <charset val="128"/>
          </rPr>
          <t>ポスターの単価（基準限度額）です。</t>
        </r>
      </text>
    </comment>
    <comment ref="K13" authorId="0" shapeId="0" xr:uid="{00000000-0006-0000-4D00-000006000000}">
      <text>
        <r>
          <rPr>
            <b/>
            <sz val="9"/>
            <color indexed="81"/>
            <rFont val="ＭＳ Ｐゴシック"/>
            <family val="3"/>
            <charset val="128"/>
          </rPr>
          <t>自動計算されます。（ポスター掲示場の数の２倍の数が限度枚数となります。）</t>
        </r>
      </text>
    </comment>
    <comment ref="M13" authorId="0" shapeId="0" xr:uid="{00000000-0006-0000-4D00-000007000000}">
      <text>
        <r>
          <rPr>
            <b/>
            <sz val="9"/>
            <color indexed="81"/>
            <rFont val="ＭＳ Ｐゴシック"/>
            <family val="3"/>
            <charset val="128"/>
          </rPr>
          <t xml:space="preserve">自動計算されます。
</t>
        </r>
      </text>
    </comment>
    <comment ref="O13" authorId="0" shapeId="0" xr:uid="{00000000-0006-0000-4D00-000008000000}">
      <text>
        <r>
          <rPr>
            <b/>
            <sz val="9"/>
            <color indexed="81"/>
            <rFont val="ＭＳ Ｐゴシック"/>
            <family val="3"/>
            <charset val="128"/>
          </rPr>
          <t xml:space="preserve">(A)と(D)で少ない方の額が自動表示されます。
</t>
        </r>
      </text>
    </comment>
    <comment ref="Q13" authorId="0" shapeId="0" xr:uid="{00000000-0006-0000-4D00-000009000000}">
      <text>
        <r>
          <rPr>
            <b/>
            <sz val="9"/>
            <color indexed="81"/>
            <rFont val="ＭＳ Ｐゴシック"/>
            <family val="3"/>
            <charset val="128"/>
          </rPr>
          <t xml:space="preserve">(B)と（E)で少ない方の枚数が自動表示されます。
</t>
        </r>
      </text>
    </comment>
    <comment ref="S13" authorId="0" shapeId="0" xr:uid="{00000000-0006-0000-4D00-00000A000000}">
      <text>
        <r>
          <rPr>
            <b/>
            <sz val="9"/>
            <color indexed="81"/>
            <rFont val="ＭＳ Ｐゴシック"/>
            <family val="3"/>
            <charset val="128"/>
          </rPr>
          <t>自動計算されます。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5" authorId="0" shapeId="0" xr:uid="{00000000-0006-0000-0F00-000001000000}">
      <text>
        <r>
          <rPr>
            <b/>
            <sz val="9"/>
            <color indexed="81"/>
            <rFont val="ＭＳ Ｐゴシック"/>
            <family val="3"/>
            <charset val="128"/>
          </rPr>
          <t>届出年月日を入力後印刷するか、印刷後手書きで御記入くださるようお願いします。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HP Customer</author>
    <author>201user</author>
  </authors>
  <commentList>
    <comment ref="F9" authorId="0" shapeId="0" xr:uid="{00000000-0006-0000-1000-00000100000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xr:uid="{00000000-0006-0000-1000-000002000000}">
      <text>
        <r>
          <rPr>
            <b/>
            <sz val="9"/>
            <color indexed="81"/>
            <rFont val="ＭＳ Ｐゴシック"/>
            <family val="3"/>
            <charset val="128"/>
          </rPr>
          <t xml:space="preserve">使用する者の氏名を御記入ください。
</t>
        </r>
      </text>
    </comment>
    <comment ref="C20" authorId="0" shapeId="0" xr:uid="{00000000-0006-0000-1000-000003000000}">
      <text>
        <r>
          <rPr>
            <b/>
            <sz val="9"/>
            <color indexed="81"/>
            <rFont val="ＭＳ Ｐゴシック"/>
            <family val="3"/>
            <charset val="128"/>
          </rPr>
          <t>使用する者の自宅住所を御記入ください。</t>
        </r>
      </text>
    </comment>
    <comment ref="G20" authorId="0" shapeId="0" xr:uid="{00000000-0006-0000-1000-000004000000}">
      <text>
        <r>
          <rPr>
            <b/>
            <sz val="9"/>
            <color indexed="81"/>
            <rFont val="ＭＳ Ｐゴシック"/>
            <family val="3"/>
            <charset val="128"/>
          </rPr>
          <t>使用する者の年齢を御記入ください。</t>
        </r>
      </text>
    </comment>
    <comment ref="H20" authorId="1" shapeId="0" xr:uid="{00000000-0006-0000-1000-000005000000}">
      <text>
        <r>
          <rPr>
            <b/>
            <sz val="9"/>
            <color indexed="81"/>
            <rFont val="ＭＳ Ｐゴシック"/>
            <family val="3"/>
            <charset val="128"/>
          </rPr>
          <t>男、女から選択</t>
        </r>
      </text>
    </comment>
    <comment ref="I20" authorId="1" shapeId="0" xr:uid="{00000000-0006-0000-1000-000006000000}">
      <text>
        <r>
          <rPr>
            <sz val="9"/>
            <color indexed="81"/>
            <rFont val="ＭＳ Ｐゴシック"/>
            <family val="3"/>
            <charset val="128"/>
          </rPr>
          <t xml:space="preserve">車上運動員、事務員、手話通訳者、要約筆記者から選択
</t>
        </r>
      </text>
    </comment>
    <comment ref="L20" authorId="0" shapeId="0" xr:uid="{00000000-0006-0000-1000-000007000000}">
      <text>
        <r>
          <rPr>
            <b/>
            <sz val="9"/>
            <color indexed="81"/>
            <rFont val="ＭＳ Ｐゴシック"/>
            <family val="3"/>
            <charset val="128"/>
          </rPr>
          <t>使用する者の期間を御記入ください。</t>
        </r>
      </text>
    </comment>
    <comment ref="P20" authorId="2" shapeId="0" xr:uid="{00000000-0006-0000-1000-000008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22" authorId="1" shapeId="0" xr:uid="{00000000-0006-0000-1000-000009000000}">
      <text>
        <r>
          <rPr>
            <b/>
            <sz val="9"/>
            <color indexed="81"/>
            <rFont val="ＭＳ Ｐゴシック"/>
            <family val="3"/>
            <charset val="128"/>
          </rPr>
          <t>男、女から選択</t>
        </r>
      </text>
    </comment>
    <comment ref="I22" authorId="1" shapeId="0" xr:uid="{00000000-0006-0000-1000-00000A000000}">
      <text>
        <r>
          <rPr>
            <sz val="9"/>
            <color indexed="81"/>
            <rFont val="ＭＳ Ｐゴシック"/>
            <family val="3"/>
            <charset val="128"/>
          </rPr>
          <t xml:space="preserve">車上運動員、事務員、手話通訳者、要約筆記者から選択
</t>
        </r>
      </text>
    </comment>
    <comment ref="L22" authorId="0" shapeId="0" xr:uid="{636DAC94-B852-411C-B5D3-C53D83E57DC9}">
      <text>
        <r>
          <rPr>
            <b/>
            <sz val="9"/>
            <color indexed="81"/>
            <rFont val="ＭＳ Ｐゴシック"/>
            <family val="3"/>
            <charset val="128"/>
          </rPr>
          <t>使用する者の期間を御記入ください。</t>
        </r>
      </text>
    </comment>
    <comment ref="P22" authorId="2" shapeId="0" xr:uid="{00000000-0006-0000-1000-00000B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24" authorId="1" shapeId="0" xr:uid="{00000000-0006-0000-1000-00000C000000}">
      <text>
        <r>
          <rPr>
            <b/>
            <sz val="9"/>
            <color indexed="81"/>
            <rFont val="ＭＳ Ｐゴシック"/>
            <family val="3"/>
            <charset val="128"/>
          </rPr>
          <t>男、女から選択</t>
        </r>
      </text>
    </comment>
    <comment ref="I24" authorId="1" shapeId="0" xr:uid="{00000000-0006-0000-1000-00000D000000}">
      <text>
        <r>
          <rPr>
            <sz val="9"/>
            <color indexed="81"/>
            <rFont val="ＭＳ Ｐゴシック"/>
            <family val="3"/>
            <charset val="128"/>
          </rPr>
          <t xml:space="preserve">車上運動員、事務員、手話通訳者、要約筆記者から選択
</t>
        </r>
      </text>
    </comment>
    <comment ref="L24" authorId="0" shapeId="0" xr:uid="{B7BFD154-A887-40B5-B097-1C35F455B5DA}">
      <text>
        <r>
          <rPr>
            <b/>
            <sz val="9"/>
            <color indexed="81"/>
            <rFont val="ＭＳ Ｐゴシック"/>
            <family val="3"/>
            <charset val="128"/>
          </rPr>
          <t>使用する者の期間を御記入ください。</t>
        </r>
      </text>
    </comment>
    <comment ref="P24" authorId="2" shapeId="0" xr:uid="{00000000-0006-0000-1000-00000E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26" authorId="1" shapeId="0" xr:uid="{00000000-0006-0000-1000-00000F000000}">
      <text>
        <r>
          <rPr>
            <b/>
            <sz val="9"/>
            <color indexed="81"/>
            <rFont val="ＭＳ Ｐゴシック"/>
            <family val="3"/>
            <charset val="128"/>
          </rPr>
          <t>男、女から選択</t>
        </r>
      </text>
    </comment>
    <comment ref="I26" authorId="1" shapeId="0" xr:uid="{00000000-0006-0000-1000-000010000000}">
      <text>
        <r>
          <rPr>
            <sz val="9"/>
            <color indexed="81"/>
            <rFont val="ＭＳ Ｐゴシック"/>
            <family val="3"/>
            <charset val="128"/>
          </rPr>
          <t xml:space="preserve">車上運動員、事務員、手話通訳者、要約筆記者から選択
</t>
        </r>
      </text>
    </comment>
    <comment ref="L26" authorId="0" shapeId="0" xr:uid="{1F3AEC32-B019-42C6-86D9-2D8541EC018A}">
      <text>
        <r>
          <rPr>
            <b/>
            <sz val="9"/>
            <color indexed="81"/>
            <rFont val="ＭＳ Ｐゴシック"/>
            <family val="3"/>
            <charset val="128"/>
          </rPr>
          <t>使用する者の期間を御記入ください。</t>
        </r>
      </text>
    </comment>
    <comment ref="P26" authorId="2" shapeId="0" xr:uid="{00000000-0006-0000-1000-000011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28" authorId="1" shapeId="0" xr:uid="{00000000-0006-0000-1000-000012000000}">
      <text>
        <r>
          <rPr>
            <b/>
            <sz val="9"/>
            <color indexed="81"/>
            <rFont val="ＭＳ Ｐゴシック"/>
            <family val="3"/>
            <charset val="128"/>
          </rPr>
          <t>男、女から選択</t>
        </r>
      </text>
    </comment>
    <comment ref="I28" authorId="1" shapeId="0" xr:uid="{00000000-0006-0000-1000-000013000000}">
      <text>
        <r>
          <rPr>
            <sz val="9"/>
            <color indexed="81"/>
            <rFont val="ＭＳ Ｐゴシック"/>
            <family val="3"/>
            <charset val="128"/>
          </rPr>
          <t xml:space="preserve">車上運動員、事務員、手話通訳者、要約筆記者から選択
</t>
        </r>
      </text>
    </comment>
    <comment ref="L28" authorId="0" shapeId="0" xr:uid="{E0C44B5A-BDE5-4E23-9039-6F15986163D4}">
      <text>
        <r>
          <rPr>
            <b/>
            <sz val="9"/>
            <color indexed="81"/>
            <rFont val="ＭＳ Ｐゴシック"/>
            <family val="3"/>
            <charset val="128"/>
          </rPr>
          <t>使用する者の期間を御記入ください。</t>
        </r>
      </text>
    </comment>
    <comment ref="P28" authorId="2" shapeId="0" xr:uid="{00000000-0006-0000-1000-000014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30" authorId="1" shapeId="0" xr:uid="{00000000-0006-0000-1000-000015000000}">
      <text>
        <r>
          <rPr>
            <b/>
            <sz val="9"/>
            <color indexed="81"/>
            <rFont val="ＭＳ Ｐゴシック"/>
            <family val="3"/>
            <charset val="128"/>
          </rPr>
          <t>男、女から選択</t>
        </r>
      </text>
    </comment>
    <comment ref="I30" authorId="1" shapeId="0" xr:uid="{00000000-0006-0000-1000-000016000000}">
      <text>
        <r>
          <rPr>
            <sz val="9"/>
            <color indexed="81"/>
            <rFont val="ＭＳ Ｐゴシック"/>
            <family val="3"/>
            <charset val="128"/>
          </rPr>
          <t xml:space="preserve">車上運動員、事務員、手話通訳者、要約筆記者から選択
</t>
        </r>
      </text>
    </comment>
    <comment ref="L30" authorId="0" shapeId="0" xr:uid="{7D0FB2E3-FF26-4508-8F0F-740C97BBD373}">
      <text>
        <r>
          <rPr>
            <b/>
            <sz val="9"/>
            <color indexed="81"/>
            <rFont val="ＭＳ Ｐゴシック"/>
            <family val="3"/>
            <charset val="128"/>
          </rPr>
          <t>使用する者の期間を御記入ください。</t>
        </r>
      </text>
    </comment>
    <comment ref="P30" authorId="2" shapeId="0" xr:uid="{00000000-0006-0000-1000-000017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32" authorId="1" shapeId="0" xr:uid="{00000000-0006-0000-1000-000018000000}">
      <text>
        <r>
          <rPr>
            <b/>
            <sz val="9"/>
            <color indexed="81"/>
            <rFont val="ＭＳ Ｐゴシック"/>
            <family val="3"/>
            <charset val="128"/>
          </rPr>
          <t>男、女から選択</t>
        </r>
      </text>
    </comment>
    <comment ref="I32" authorId="1" shapeId="0" xr:uid="{00000000-0006-0000-1000-000019000000}">
      <text>
        <r>
          <rPr>
            <sz val="9"/>
            <color indexed="81"/>
            <rFont val="ＭＳ Ｐゴシック"/>
            <family val="3"/>
            <charset val="128"/>
          </rPr>
          <t xml:space="preserve">車上運動員、事務員、手話通訳者、要約筆記者から選択
</t>
        </r>
      </text>
    </comment>
    <comment ref="L32" authorId="0" shapeId="0" xr:uid="{A6D63933-4ACA-42A7-AE16-52977A695F46}">
      <text>
        <r>
          <rPr>
            <b/>
            <sz val="9"/>
            <color indexed="81"/>
            <rFont val="ＭＳ Ｐゴシック"/>
            <family val="3"/>
            <charset val="128"/>
          </rPr>
          <t>使用する者の期間を御記入ください。</t>
        </r>
      </text>
    </comment>
    <comment ref="P32" authorId="2" shapeId="0" xr:uid="{00000000-0006-0000-1000-00001A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34" authorId="1" shapeId="0" xr:uid="{00000000-0006-0000-1000-00001B000000}">
      <text>
        <r>
          <rPr>
            <b/>
            <sz val="9"/>
            <color indexed="81"/>
            <rFont val="ＭＳ Ｐゴシック"/>
            <family val="3"/>
            <charset val="128"/>
          </rPr>
          <t>男、女から選択</t>
        </r>
      </text>
    </comment>
    <comment ref="I34" authorId="1" shapeId="0" xr:uid="{00000000-0006-0000-1000-00001C000000}">
      <text>
        <r>
          <rPr>
            <sz val="9"/>
            <color indexed="81"/>
            <rFont val="ＭＳ Ｐゴシック"/>
            <family val="3"/>
            <charset val="128"/>
          </rPr>
          <t xml:space="preserve">車上運動員、事務員、手話通訳者、要約筆記者から選択
</t>
        </r>
      </text>
    </comment>
    <comment ref="L34" authorId="0" shapeId="0" xr:uid="{D11881A2-AB9B-406B-9E6D-77FEE76EB601}">
      <text>
        <r>
          <rPr>
            <b/>
            <sz val="9"/>
            <color indexed="81"/>
            <rFont val="ＭＳ Ｐゴシック"/>
            <family val="3"/>
            <charset val="128"/>
          </rPr>
          <t>使用する者の期間を御記入ください。</t>
        </r>
      </text>
    </comment>
    <comment ref="P34" authorId="2" shapeId="0" xr:uid="{00000000-0006-0000-1000-00001D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36" authorId="1" shapeId="0" xr:uid="{00000000-0006-0000-1000-00001E000000}">
      <text>
        <r>
          <rPr>
            <b/>
            <sz val="9"/>
            <color indexed="81"/>
            <rFont val="ＭＳ Ｐゴシック"/>
            <family val="3"/>
            <charset val="128"/>
          </rPr>
          <t>男、女から選択</t>
        </r>
      </text>
    </comment>
    <comment ref="I36" authorId="1" shapeId="0" xr:uid="{00000000-0006-0000-1000-00001F000000}">
      <text>
        <r>
          <rPr>
            <sz val="9"/>
            <color indexed="81"/>
            <rFont val="ＭＳ Ｐゴシック"/>
            <family val="3"/>
            <charset val="128"/>
          </rPr>
          <t xml:space="preserve">車上運動員、事務員、手話通訳者、要約筆記者から選択
</t>
        </r>
      </text>
    </comment>
    <comment ref="L36" authorId="0" shapeId="0" xr:uid="{8AECF971-1A49-4C07-A5CF-8DE541CBB7F4}">
      <text>
        <r>
          <rPr>
            <b/>
            <sz val="9"/>
            <color indexed="81"/>
            <rFont val="ＭＳ Ｐゴシック"/>
            <family val="3"/>
            <charset val="128"/>
          </rPr>
          <t>使用する者の期間を御記入ください。</t>
        </r>
      </text>
    </comment>
    <comment ref="P36" authorId="2" shapeId="0" xr:uid="{00000000-0006-0000-1000-000020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38" authorId="1" shapeId="0" xr:uid="{00000000-0006-0000-1000-000021000000}">
      <text>
        <r>
          <rPr>
            <b/>
            <sz val="9"/>
            <color indexed="81"/>
            <rFont val="ＭＳ Ｐゴシック"/>
            <family val="3"/>
            <charset val="128"/>
          </rPr>
          <t>男、女から選択</t>
        </r>
      </text>
    </comment>
    <comment ref="I38" authorId="1" shapeId="0" xr:uid="{00000000-0006-0000-1000-000022000000}">
      <text>
        <r>
          <rPr>
            <sz val="9"/>
            <color indexed="81"/>
            <rFont val="ＭＳ Ｐゴシック"/>
            <family val="3"/>
            <charset val="128"/>
          </rPr>
          <t xml:space="preserve">車上運動員、事務員、手話通訳者、要約筆記者から選択
</t>
        </r>
      </text>
    </comment>
    <comment ref="L38" authorId="0" shapeId="0" xr:uid="{3CA0C595-1C77-4BF3-8ACD-821474BAA6EC}">
      <text>
        <r>
          <rPr>
            <b/>
            <sz val="9"/>
            <color indexed="81"/>
            <rFont val="ＭＳ Ｐゴシック"/>
            <family val="3"/>
            <charset val="128"/>
          </rPr>
          <t>使用する者の期間を御記入ください。</t>
        </r>
      </text>
    </comment>
    <comment ref="P38" authorId="2" shapeId="0" xr:uid="{00000000-0006-0000-1000-000023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40" authorId="1" shapeId="0" xr:uid="{00000000-0006-0000-1000-000024000000}">
      <text>
        <r>
          <rPr>
            <b/>
            <sz val="9"/>
            <color indexed="81"/>
            <rFont val="ＭＳ Ｐゴシック"/>
            <family val="3"/>
            <charset val="128"/>
          </rPr>
          <t>男、女から選択</t>
        </r>
      </text>
    </comment>
    <comment ref="I40" authorId="1" shapeId="0" xr:uid="{00000000-0006-0000-1000-000025000000}">
      <text>
        <r>
          <rPr>
            <sz val="9"/>
            <color indexed="81"/>
            <rFont val="ＭＳ Ｐゴシック"/>
            <family val="3"/>
            <charset val="128"/>
          </rPr>
          <t xml:space="preserve">車上運動員、事務員、手話通訳者、要約筆記者から選択
</t>
        </r>
      </text>
    </comment>
    <comment ref="L40" authorId="0" shapeId="0" xr:uid="{15501152-5228-40D0-BF8E-C122413516F9}">
      <text>
        <r>
          <rPr>
            <b/>
            <sz val="9"/>
            <color indexed="81"/>
            <rFont val="ＭＳ Ｐゴシック"/>
            <family val="3"/>
            <charset val="128"/>
          </rPr>
          <t>使用する者の期間を御記入ください。</t>
        </r>
      </text>
    </comment>
    <comment ref="P40" authorId="2" shapeId="0" xr:uid="{00000000-0006-0000-1000-000026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43" authorId="1" shapeId="0" xr:uid="{00000000-0006-0000-1000-000027000000}">
      <text>
        <r>
          <rPr>
            <b/>
            <sz val="9"/>
            <color indexed="81"/>
            <rFont val="ＭＳ Ｐゴシック"/>
            <family val="3"/>
            <charset val="128"/>
          </rPr>
          <t>男、女から選択</t>
        </r>
      </text>
    </comment>
    <comment ref="I43" authorId="1" shapeId="0" xr:uid="{00000000-0006-0000-1000-000028000000}">
      <text>
        <r>
          <rPr>
            <sz val="9"/>
            <color indexed="81"/>
            <rFont val="ＭＳ Ｐゴシック"/>
            <family val="3"/>
            <charset val="128"/>
          </rPr>
          <t xml:space="preserve">車上運動員、事務員、手話通訳者、要約筆記者から選択
</t>
        </r>
      </text>
    </comment>
    <comment ref="L43" authorId="0" shapeId="0" xr:uid="{780C97B2-DEC8-4810-A723-7D78BCD54A4B}">
      <text>
        <r>
          <rPr>
            <b/>
            <sz val="9"/>
            <color indexed="81"/>
            <rFont val="ＭＳ Ｐゴシック"/>
            <family val="3"/>
            <charset val="128"/>
          </rPr>
          <t>使用する者の期間を御記入ください。</t>
        </r>
      </text>
    </comment>
    <comment ref="P43" authorId="2" shapeId="0" xr:uid="{00000000-0006-0000-1000-000029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45" authorId="1" shapeId="0" xr:uid="{00000000-0006-0000-1000-00002A000000}">
      <text>
        <r>
          <rPr>
            <b/>
            <sz val="9"/>
            <color indexed="81"/>
            <rFont val="ＭＳ Ｐゴシック"/>
            <family val="3"/>
            <charset val="128"/>
          </rPr>
          <t>男、女から選択</t>
        </r>
      </text>
    </comment>
    <comment ref="I45" authorId="1" shapeId="0" xr:uid="{00000000-0006-0000-1000-00002B000000}">
      <text>
        <r>
          <rPr>
            <sz val="9"/>
            <color indexed="81"/>
            <rFont val="ＭＳ Ｐゴシック"/>
            <family val="3"/>
            <charset val="128"/>
          </rPr>
          <t xml:space="preserve">車上運動員、事務員、手話通訳者、要約筆記者から選択
</t>
        </r>
      </text>
    </comment>
    <comment ref="L45" authorId="0" shapeId="0" xr:uid="{3769B875-DC18-4A6E-9AAA-4AAF32411CD8}">
      <text>
        <r>
          <rPr>
            <b/>
            <sz val="9"/>
            <color indexed="81"/>
            <rFont val="ＭＳ Ｐゴシック"/>
            <family val="3"/>
            <charset val="128"/>
          </rPr>
          <t>使用する者の期間を御記入ください。</t>
        </r>
      </text>
    </comment>
    <comment ref="P45" authorId="2" shapeId="0" xr:uid="{00000000-0006-0000-1000-00002C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47" authorId="1" shapeId="0" xr:uid="{00000000-0006-0000-1000-00002D000000}">
      <text>
        <r>
          <rPr>
            <b/>
            <sz val="9"/>
            <color indexed="81"/>
            <rFont val="ＭＳ Ｐゴシック"/>
            <family val="3"/>
            <charset val="128"/>
          </rPr>
          <t>男、女から選択</t>
        </r>
      </text>
    </comment>
    <comment ref="I47" authorId="1" shapeId="0" xr:uid="{00000000-0006-0000-1000-00002E000000}">
      <text>
        <r>
          <rPr>
            <sz val="9"/>
            <color indexed="81"/>
            <rFont val="ＭＳ Ｐゴシック"/>
            <family val="3"/>
            <charset val="128"/>
          </rPr>
          <t xml:space="preserve">車上運動員、事務員、手話通訳者、要約筆記者から選択
</t>
        </r>
      </text>
    </comment>
    <comment ref="L47" authorId="0" shapeId="0" xr:uid="{7E795F50-AFC9-4DEC-9B3E-F8B95E6229CB}">
      <text>
        <r>
          <rPr>
            <b/>
            <sz val="9"/>
            <color indexed="81"/>
            <rFont val="ＭＳ Ｐゴシック"/>
            <family val="3"/>
            <charset val="128"/>
          </rPr>
          <t>使用する者の期間を御記入ください。</t>
        </r>
      </text>
    </comment>
    <comment ref="P47" authorId="2" shapeId="0" xr:uid="{00000000-0006-0000-1000-00002F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49" authorId="1" shapeId="0" xr:uid="{00000000-0006-0000-1000-000030000000}">
      <text>
        <r>
          <rPr>
            <b/>
            <sz val="9"/>
            <color indexed="81"/>
            <rFont val="ＭＳ Ｐゴシック"/>
            <family val="3"/>
            <charset val="128"/>
          </rPr>
          <t>男、女から選択</t>
        </r>
      </text>
    </comment>
    <comment ref="I49" authorId="1" shapeId="0" xr:uid="{00000000-0006-0000-1000-000031000000}">
      <text>
        <r>
          <rPr>
            <sz val="9"/>
            <color indexed="81"/>
            <rFont val="ＭＳ Ｐゴシック"/>
            <family val="3"/>
            <charset val="128"/>
          </rPr>
          <t xml:space="preserve">車上運動員、事務員、手話通訳者、要約筆記者から選択
</t>
        </r>
      </text>
    </comment>
    <comment ref="L49" authorId="0" shapeId="0" xr:uid="{D3F0ABD8-D6DE-401F-A2DF-D82E6DD2C183}">
      <text>
        <r>
          <rPr>
            <b/>
            <sz val="9"/>
            <color indexed="81"/>
            <rFont val="ＭＳ Ｐゴシック"/>
            <family val="3"/>
            <charset val="128"/>
          </rPr>
          <t>使用する者の期間を御記入ください。</t>
        </r>
      </text>
    </comment>
    <comment ref="P49" authorId="2" shapeId="0" xr:uid="{00000000-0006-0000-1000-000032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51" authorId="1" shapeId="0" xr:uid="{00000000-0006-0000-1000-000033000000}">
      <text>
        <r>
          <rPr>
            <b/>
            <sz val="9"/>
            <color indexed="81"/>
            <rFont val="ＭＳ Ｐゴシック"/>
            <family val="3"/>
            <charset val="128"/>
          </rPr>
          <t>男、女から選択</t>
        </r>
      </text>
    </comment>
    <comment ref="I51" authorId="1" shapeId="0" xr:uid="{00000000-0006-0000-1000-000034000000}">
      <text>
        <r>
          <rPr>
            <sz val="9"/>
            <color indexed="81"/>
            <rFont val="ＭＳ Ｐゴシック"/>
            <family val="3"/>
            <charset val="128"/>
          </rPr>
          <t xml:space="preserve">車上運動員、事務員、手話通訳者、要約筆記者から選択
</t>
        </r>
      </text>
    </comment>
    <comment ref="L51" authorId="0" shapeId="0" xr:uid="{BEF07748-3163-4AE8-B8CD-95565B23345A}">
      <text>
        <r>
          <rPr>
            <b/>
            <sz val="9"/>
            <color indexed="81"/>
            <rFont val="ＭＳ Ｐゴシック"/>
            <family val="3"/>
            <charset val="128"/>
          </rPr>
          <t>使用する者の期間を御記入ください。</t>
        </r>
      </text>
    </comment>
    <comment ref="P51" authorId="2" shapeId="0" xr:uid="{00000000-0006-0000-1000-000035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53" authorId="1" shapeId="0" xr:uid="{00000000-0006-0000-1000-000036000000}">
      <text>
        <r>
          <rPr>
            <b/>
            <sz val="9"/>
            <color indexed="81"/>
            <rFont val="ＭＳ Ｐゴシック"/>
            <family val="3"/>
            <charset val="128"/>
          </rPr>
          <t>男、女から選択</t>
        </r>
      </text>
    </comment>
    <comment ref="I53" authorId="1" shapeId="0" xr:uid="{00000000-0006-0000-1000-000037000000}">
      <text>
        <r>
          <rPr>
            <sz val="9"/>
            <color indexed="81"/>
            <rFont val="ＭＳ Ｐゴシック"/>
            <family val="3"/>
            <charset val="128"/>
          </rPr>
          <t xml:space="preserve">車上運動員、事務員、手話通訳者、要約筆記者から選択
</t>
        </r>
      </text>
    </comment>
    <comment ref="L53" authorId="0" shapeId="0" xr:uid="{B0D102C2-0B73-449C-9EC3-05063EB6EEFE}">
      <text>
        <r>
          <rPr>
            <b/>
            <sz val="9"/>
            <color indexed="81"/>
            <rFont val="ＭＳ Ｐゴシック"/>
            <family val="3"/>
            <charset val="128"/>
          </rPr>
          <t>使用する者の期間を御記入ください。</t>
        </r>
      </text>
    </comment>
    <comment ref="P53" authorId="2" shapeId="0" xr:uid="{00000000-0006-0000-1000-000038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55" authorId="1" shapeId="0" xr:uid="{00000000-0006-0000-1000-000039000000}">
      <text>
        <r>
          <rPr>
            <b/>
            <sz val="9"/>
            <color indexed="81"/>
            <rFont val="ＭＳ Ｐゴシック"/>
            <family val="3"/>
            <charset val="128"/>
          </rPr>
          <t>男、女から選択</t>
        </r>
      </text>
    </comment>
    <comment ref="I55" authorId="1" shapeId="0" xr:uid="{00000000-0006-0000-1000-00003A000000}">
      <text>
        <r>
          <rPr>
            <sz val="9"/>
            <color indexed="81"/>
            <rFont val="ＭＳ Ｐゴシック"/>
            <family val="3"/>
            <charset val="128"/>
          </rPr>
          <t xml:space="preserve">車上運動員、事務員、手話通訳者、要約筆記者から選択
</t>
        </r>
      </text>
    </comment>
    <comment ref="L55" authorId="0" shapeId="0" xr:uid="{7E91D3C1-857A-4A8F-891A-7E668BC17C6D}">
      <text>
        <r>
          <rPr>
            <b/>
            <sz val="9"/>
            <color indexed="81"/>
            <rFont val="ＭＳ Ｐゴシック"/>
            <family val="3"/>
            <charset val="128"/>
          </rPr>
          <t>使用する者の期間を御記入ください。</t>
        </r>
      </text>
    </comment>
    <comment ref="P55" authorId="2" shapeId="0" xr:uid="{00000000-0006-0000-1000-00003B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57" authorId="1" shapeId="0" xr:uid="{00000000-0006-0000-1000-00003C000000}">
      <text>
        <r>
          <rPr>
            <b/>
            <sz val="9"/>
            <color indexed="81"/>
            <rFont val="ＭＳ Ｐゴシック"/>
            <family val="3"/>
            <charset val="128"/>
          </rPr>
          <t>男、女から選択</t>
        </r>
      </text>
    </comment>
    <comment ref="I57" authorId="1" shapeId="0" xr:uid="{00000000-0006-0000-1000-00003D000000}">
      <text>
        <r>
          <rPr>
            <sz val="9"/>
            <color indexed="81"/>
            <rFont val="ＭＳ Ｐゴシック"/>
            <family val="3"/>
            <charset val="128"/>
          </rPr>
          <t xml:space="preserve">車上運動員、事務員、手話通訳者、要約筆記者から選択
</t>
        </r>
      </text>
    </comment>
    <comment ref="L57" authorId="0" shapeId="0" xr:uid="{173F3127-FCDD-4632-8FCD-DCC994BC430C}">
      <text>
        <r>
          <rPr>
            <b/>
            <sz val="9"/>
            <color indexed="81"/>
            <rFont val="ＭＳ Ｐゴシック"/>
            <family val="3"/>
            <charset val="128"/>
          </rPr>
          <t>使用する者の期間を御記入ください。</t>
        </r>
      </text>
    </comment>
    <comment ref="P57" authorId="2" shapeId="0" xr:uid="{00000000-0006-0000-1000-00003E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59" authorId="1" shapeId="0" xr:uid="{00000000-0006-0000-1000-00003F000000}">
      <text>
        <r>
          <rPr>
            <b/>
            <sz val="9"/>
            <color indexed="81"/>
            <rFont val="ＭＳ Ｐゴシック"/>
            <family val="3"/>
            <charset val="128"/>
          </rPr>
          <t>男、女から選択</t>
        </r>
      </text>
    </comment>
    <comment ref="I59" authorId="1" shapeId="0" xr:uid="{00000000-0006-0000-1000-000040000000}">
      <text>
        <r>
          <rPr>
            <sz val="9"/>
            <color indexed="81"/>
            <rFont val="ＭＳ Ｐゴシック"/>
            <family val="3"/>
            <charset val="128"/>
          </rPr>
          <t xml:space="preserve">車上運動員、事務員、手話通訳者、要約筆記者から選択
</t>
        </r>
      </text>
    </comment>
    <comment ref="L59" authorId="0" shapeId="0" xr:uid="{84EC6CB0-6173-4F64-89B3-25DC9B912C98}">
      <text>
        <r>
          <rPr>
            <b/>
            <sz val="9"/>
            <color indexed="81"/>
            <rFont val="ＭＳ Ｐゴシック"/>
            <family val="3"/>
            <charset val="128"/>
          </rPr>
          <t>使用する者の期間を御記入ください。</t>
        </r>
      </text>
    </comment>
    <comment ref="P59" authorId="2" shapeId="0" xr:uid="{00000000-0006-0000-1000-000041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61" authorId="1" shapeId="0" xr:uid="{00000000-0006-0000-1000-000042000000}">
      <text>
        <r>
          <rPr>
            <b/>
            <sz val="9"/>
            <color indexed="81"/>
            <rFont val="ＭＳ Ｐゴシック"/>
            <family val="3"/>
            <charset val="128"/>
          </rPr>
          <t>男、女から選択</t>
        </r>
      </text>
    </comment>
    <comment ref="I61" authorId="1" shapeId="0" xr:uid="{00000000-0006-0000-1000-000043000000}">
      <text>
        <r>
          <rPr>
            <sz val="9"/>
            <color indexed="81"/>
            <rFont val="ＭＳ Ｐゴシック"/>
            <family val="3"/>
            <charset val="128"/>
          </rPr>
          <t xml:space="preserve">車上運動員、事務員、手話通訳者、要約筆記者から選択
</t>
        </r>
      </text>
    </comment>
    <comment ref="L61" authorId="0" shapeId="0" xr:uid="{FBC66202-DCBD-4CFC-8605-02FF8F9A231A}">
      <text>
        <r>
          <rPr>
            <b/>
            <sz val="9"/>
            <color indexed="81"/>
            <rFont val="ＭＳ Ｐゴシック"/>
            <family val="3"/>
            <charset val="128"/>
          </rPr>
          <t>使用する者の期間を御記入ください。</t>
        </r>
      </text>
    </comment>
    <comment ref="P61" authorId="2" shapeId="0" xr:uid="{00000000-0006-0000-1000-000044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63" authorId="1" shapeId="0" xr:uid="{00000000-0006-0000-1000-000045000000}">
      <text>
        <r>
          <rPr>
            <b/>
            <sz val="9"/>
            <color indexed="81"/>
            <rFont val="ＭＳ Ｐゴシック"/>
            <family val="3"/>
            <charset val="128"/>
          </rPr>
          <t>男、女から選択</t>
        </r>
      </text>
    </comment>
    <comment ref="I63" authorId="1" shapeId="0" xr:uid="{00000000-0006-0000-1000-000046000000}">
      <text>
        <r>
          <rPr>
            <sz val="9"/>
            <color indexed="81"/>
            <rFont val="ＭＳ Ｐゴシック"/>
            <family val="3"/>
            <charset val="128"/>
          </rPr>
          <t xml:space="preserve">車上運動員、事務員、手話通訳者、要約筆記者から選択
</t>
        </r>
      </text>
    </comment>
    <comment ref="L63" authorId="0" shapeId="0" xr:uid="{BE113C71-C8A6-489F-B07C-47F707C52466}">
      <text>
        <r>
          <rPr>
            <b/>
            <sz val="9"/>
            <color indexed="81"/>
            <rFont val="ＭＳ Ｐゴシック"/>
            <family val="3"/>
            <charset val="128"/>
          </rPr>
          <t>使用する者の期間を御記入ください。</t>
        </r>
      </text>
    </comment>
    <comment ref="P63" authorId="2" shapeId="0" xr:uid="{00000000-0006-0000-1000-000047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65" authorId="1" shapeId="0" xr:uid="{00000000-0006-0000-1000-000048000000}">
      <text>
        <r>
          <rPr>
            <b/>
            <sz val="9"/>
            <color indexed="81"/>
            <rFont val="ＭＳ Ｐゴシック"/>
            <family val="3"/>
            <charset val="128"/>
          </rPr>
          <t>男、女から選択</t>
        </r>
      </text>
    </comment>
    <comment ref="I65" authorId="1" shapeId="0" xr:uid="{00000000-0006-0000-1000-000049000000}">
      <text>
        <r>
          <rPr>
            <sz val="9"/>
            <color indexed="81"/>
            <rFont val="ＭＳ Ｐゴシック"/>
            <family val="3"/>
            <charset val="128"/>
          </rPr>
          <t xml:space="preserve">車上運動員、事務員、手話通訳者、要約筆記者から選択
</t>
        </r>
      </text>
    </comment>
    <comment ref="L65" authorId="0" shapeId="0" xr:uid="{7FB2E0E7-98B0-4DC0-947B-2F133A20F8E0}">
      <text>
        <r>
          <rPr>
            <b/>
            <sz val="9"/>
            <color indexed="81"/>
            <rFont val="ＭＳ Ｐゴシック"/>
            <family val="3"/>
            <charset val="128"/>
          </rPr>
          <t>使用する者の期間を御記入ください。</t>
        </r>
      </text>
    </comment>
    <comment ref="P65" authorId="2" shapeId="0" xr:uid="{00000000-0006-0000-1000-00004A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 ref="H67" authorId="1" shapeId="0" xr:uid="{00000000-0006-0000-1000-00004B000000}">
      <text>
        <r>
          <rPr>
            <b/>
            <sz val="9"/>
            <color indexed="81"/>
            <rFont val="ＭＳ Ｐゴシック"/>
            <family val="3"/>
            <charset val="128"/>
          </rPr>
          <t>男、女から選択</t>
        </r>
      </text>
    </comment>
    <comment ref="I67" authorId="1" shapeId="0" xr:uid="{00000000-0006-0000-1000-00004C000000}">
      <text>
        <r>
          <rPr>
            <sz val="9"/>
            <color indexed="81"/>
            <rFont val="ＭＳ Ｐゴシック"/>
            <family val="3"/>
            <charset val="128"/>
          </rPr>
          <t xml:space="preserve">車上運動員、事務員、手話通訳者、要約筆記者から選択
</t>
        </r>
      </text>
    </comment>
    <comment ref="L67" authorId="0" shapeId="0" xr:uid="{EA2C49E2-D737-45A5-AF6D-6F049F68F77F}">
      <text>
        <r>
          <rPr>
            <b/>
            <sz val="9"/>
            <color indexed="81"/>
            <rFont val="ＭＳ Ｐゴシック"/>
            <family val="3"/>
            <charset val="128"/>
          </rPr>
          <t>使用する者の期間を御記入ください。</t>
        </r>
      </text>
    </comment>
    <comment ref="P67" authorId="2" shapeId="0" xr:uid="{00000000-0006-0000-1000-00004D000000}">
      <text>
        <r>
          <rPr>
            <b/>
            <sz val="9"/>
            <color indexed="81"/>
            <rFont val="MS P ゴシック"/>
            <family val="3"/>
            <charset val="128"/>
          </rPr>
          <t>備考２に該当する場合のみ、「公職選挙法施行令第129条第7項に規定する場合である」を選択してください。</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0" authorId="0" shapeId="0" xr:uid="{00000000-0006-0000-1100-000001000000}">
      <text>
        <r>
          <rPr>
            <b/>
            <sz val="9"/>
            <color indexed="81"/>
            <rFont val="ＭＳ Ｐゴシック"/>
            <family val="3"/>
            <charset val="128"/>
          </rPr>
          <t>記載例のとおり入力後印刷するか、印刷後手書きで入力してください。</t>
        </r>
      </text>
    </comment>
  </commentList>
</comments>
</file>

<file path=xl/sharedStrings.xml><?xml version="1.0" encoding="utf-8"?>
<sst xmlns="http://schemas.openxmlformats.org/spreadsheetml/2006/main" count="4936" uniqueCount="1629">
  <si>
    <t>項目</t>
    <rPh sb="0" eb="2">
      <t>コウモク</t>
    </rPh>
    <phoneticPr fontId="3"/>
  </si>
  <si>
    <t>区分</t>
    <rPh sb="0" eb="2">
      <t>クブン</t>
    </rPh>
    <phoneticPr fontId="3"/>
  </si>
  <si>
    <t>円</t>
    <rPh sb="0" eb="1">
      <t>エン</t>
    </rPh>
    <phoneticPr fontId="3"/>
  </si>
  <si>
    <t>運転手の雇用</t>
    <rPh sb="0" eb="3">
      <t>ウンテンシュ</t>
    </rPh>
    <rPh sb="4" eb="6">
      <t>コヨウ</t>
    </rPh>
    <phoneticPr fontId="3"/>
  </si>
  <si>
    <t>燃料代</t>
    <rPh sb="0" eb="3">
      <t>ネンリョウダイ</t>
    </rPh>
    <phoneticPr fontId="3"/>
  </si>
  <si>
    <t>備考１　契約届出書には、契約書の写しを添付してください。</t>
  </si>
  <si>
    <t>選挙運動用自動車使用証明書（自動車）</t>
    <rPh sb="10" eb="13">
      <t>ショウメイショ</t>
    </rPh>
    <rPh sb="14" eb="17">
      <t>ジドウシャ</t>
    </rPh>
    <phoneticPr fontId="3"/>
  </si>
  <si>
    <t>運送等契約区分</t>
    <rPh sb="0" eb="3">
      <t>ウンソウトウ</t>
    </rPh>
    <rPh sb="3" eb="5">
      <t>ケイヤク</t>
    </rPh>
    <rPh sb="5" eb="7">
      <t>クブン</t>
    </rPh>
    <phoneticPr fontId="3"/>
  </si>
  <si>
    <t>称及び住所並びに法人にあ</t>
    <rPh sb="0" eb="1">
      <t>ショウ</t>
    </rPh>
    <rPh sb="1" eb="2">
      <t>オヨ</t>
    </rPh>
    <rPh sb="3" eb="5">
      <t>ジュウショ</t>
    </rPh>
    <rPh sb="5" eb="6">
      <t>ナラ</t>
    </rPh>
    <rPh sb="8" eb="10">
      <t>ホウジン</t>
    </rPh>
    <phoneticPr fontId="3"/>
  </si>
  <si>
    <t>（該当する方の番号に</t>
    <rPh sb="1" eb="3">
      <t>ガイトウ</t>
    </rPh>
    <rPh sb="5" eb="6">
      <t>ホウ</t>
    </rPh>
    <rPh sb="7" eb="9">
      <t>バンゴウ</t>
    </rPh>
    <phoneticPr fontId="3"/>
  </si>
  <si>
    <t>２　左に掲げる場合以外の場合</t>
    <rPh sb="2" eb="3">
      <t>ヒダリ</t>
    </rPh>
    <rPh sb="4" eb="5">
      <t>カカ</t>
    </rPh>
    <rPh sb="7" eb="9">
      <t>バアイ</t>
    </rPh>
    <rPh sb="9" eb="11">
      <t>イガイ</t>
    </rPh>
    <rPh sb="12" eb="14">
      <t>バアイ</t>
    </rPh>
    <phoneticPr fontId="3"/>
  </si>
  <si>
    <t>車種及び自動車登録番号</t>
    <rPh sb="0" eb="2">
      <t>シャシュ</t>
    </rPh>
    <rPh sb="2" eb="3">
      <t>オヨ</t>
    </rPh>
    <rPh sb="4" eb="7">
      <t>ジドウシャ</t>
    </rPh>
    <rPh sb="7" eb="9">
      <t>トウロク</t>
    </rPh>
    <rPh sb="9" eb="11">
      <t>バンゴウ</t>
    </rPh>
    <phoneticPr fontId="3"/>
  </si>
  <si>
    <t>運送等年月日</t>
    <rPh sb="0" eb="3">
      <t>ウンソウトウ</t>
    </rPh>
    <rPh sb="3" eb="6">
      <t>ネンガッピ</t>
    </rPh>
    <phoneticPr fontId="3"/>
  </si>
  <si>
    <t>運送等金額</t>
    <rPh sb="0" eb="3">
      <t>ウンソウトウ</t>
    </rPh>
    <rPh sb="3" eb="5">
      <t>キンガク</t>
    </rPh>
    <phoneticPr fontId="3"/>
  </si>
  <si>
    <t>っては代表者の氏名　　　</t>
    <rPh sb="3" eb="6">
      <t>ダイヒョウシャ</t>
    </rPh>
    <rPh sb="7" eb="9">
      <t>シメイ</t>
    </rPh>
    <phoneticPr fontId="3"/>
  </si>
  <si>
    <t xml:space="preserve">    ４　公費負担の限度額は、選挙運動用自動車１台につき１日当たり次の金額までです。</t>
  </si>
  <si>
    <t xml:space="preserve">      (1) 一般乗用旅客自動車運送事業者との運送契約による場合       　64,500円</t>
  </si>
  <si>
    <t>　　　ださい。</t>
    <phoneticPr fontId="3"/>
  </si>
  <si>
    <t>請　　求　　書</t>
    <rPh sb="0" eb="1">
      <t>ショウ</t>
    </rPh>
    <rPh sb="3" eb="4">
      <t>モトム</t>
    </rPh>
    <rPh sb="6" eb="7">
      <t>ショ</t>
    </rPh>
    <phoneticPr fontId="3"/>
  </si>
  <si>
    <t>（選挙運動用自動車の使用）</t>
    <rPh sb="1" eb="3">
      <t>センキョ</t>
    </rPh>
    <rPh sb="3" eb="6">
      <t>ウンドウヨウ</t>
    </rPh>
    <rPh sb="6" eb="9">
      <t>ジドウシャ</t>
    </rPh>
    <rPh sb="10" eb="12">
      <t>シヨウ</t>
    </rPh>
    <phoneticPr fontId="3"/>
  </si>
  <si>
    <t>　青森県知事　殿</t>
    <rPh sb="1" eb="3">
      <t>アオモリ</t>
    </rPh>
    <rPh sb="3" eb="6">
      <t>ケンチジ</t>
    </rPh>
    <rPh sb="7" eb="8">
      <t>ドノ</t>
    </rPh>
    <phoneticPr fontId="3"/>
  </si>
  <si>
    <t>電話番号</t>
    <rPh sb="0" eb="2">
      <t>デンワ</t>
    </rPh>
    <rPh sb="2" eb="4">
      <t>バンゴウ</t>
    </rPh>
    <phoneticPr fontId="3"/>
  </si>
  <si>
    <t>印　</t>
    <rPh sb="0" eb="1">
      <t>イン</t>
    </rPh>
    <phoneticPr fontId="3"/>
  </si>
  <si>
    <t>１　請求金額</t>
    <rPh sb="2" eb="4">
      <t>セイキュウ</t>
    </rPh>
    <rPh sb="4" eb="6">
      <t>キンガク</t>
    </rPh>
    <phoneticPr fontId="3"/>
  </si>
  <si>
    <t>２　内　　訳</t>
    <rPh sb="2" eb="3">
      <t>ナイ</t>
    </rPh>
    <rPh sb="5" eb="6">
      <t>ヤク</t>
    </rPh>
    <phoneticPr fontId="3"/>
  </si>
  <si>
    <t>　　別紙請求内訳書のとおり</t>
    <rPh sb="2" eb="4">
      <t>ベッシ</t>
    </rPh>
    <rPh sb="4" eb="6">
      <t>セイキュウ</t>
    </rPh>
    <rPh sb="6" eb="9">
      <t>ウチワケショ</t>
    </rPh>
    <phoneticPr fontId="3"/>
  </si>
  <si>
    <t>４　候補者の氏名</t>
    <rPh sb="2" eb="5">
      <t>コウホシャ</t>
    </rPh>
    <rPh sb="6" eb="8">
      <t>シメイ</t>
    </rPh>
    <phoneticPr fontId="3"/>
  </si>
  <si>
    <t xml:space="preserve">    ２　候補者が供託物を没収された場合には、青森県に支払を請求することはできません。</t>
  </si>
  <si>
    <t>様式３の別紙のその１</t>
    <rPh sb="0" eb="2">
      <t>ヨウシキ</t>
    </rPh>
    <rPh sb="4" eb="6">
      <t>ベッシ</t>
    </rPh>
    <phoneticPr fontId="3"/>
  </si>
  <si>
    <t>請　求　内　訳　書</t>
    <rPh sb="0" eb="1">
      <t>ショウ</t>
    </rPh>
    <rPh sb="2" eb="3">
      <t>モトム</t>
    </rPh>
    <rPh sb="4" eb="5">
      <t>ナイ</t>
    </rPh>
    <rPh sb="6" eb="7">
      <t>ヤク</t>
    </rPh>
    <rPh sb="8" eb="9">
      <t>ショ</t>
    </rPh>
    <phoneticPr fontId="3"/>
  </si>
  <si>
    <t>（一般乗用旅客自動車運送事業者との運送契約により自動車を使用した場合）</t>
    <phoneticPr fontId="3"/>
  </si>
  <si>
    <t>使用年月日</t>
    <rPh sb="0" eb="2">
      <t>シヨウ</t>
    </rPh>
    <rPh sb="2" eb="5">
      <t>ネンガッピ</t>
    </rPh>
    <phoneticPr fontId="3"/>
  </si>
  <si>
    <t>基準限度額(ﾛ)</t>
    <rPh sb="0" eb="2">
      <t>キジュン</t>
    </rPh>
    <rPh sb="2" eb="4">
      <t>ゲンド</t>
    </rPh>
    <rPh sb="4" eb="5">
      <t>ガク</t>
    </rPh>
    <phoneticPr fontId="3"/>
  </si>
  <si>
    <t>請求金額</t>
    <rPh sb="0" eb="2">
      <t>セイキュウ</t>
    </rPh>
    <rPh sb="2" eb="4">
      <t>キンガク</t>
    </rPh>
    <phoneticPr fontId="3"/>
  </si>
  <si>
    <t>（</t>
    <phoneticPr fontId="3"/>
  </si>
  <si>
    <t>運　送　金　額　(ｲ)</t>
    <rPh sb="0" eb="1">
      <t>ウン</t>
    </rPh>
    <rPh sb="2" eb="3">
      <t>ソウ</t>
    </rPh>
    <rPh sb="4" eb="5">
      <t>キン</t>
    </rPh>
    <rPh sb="6" eb="7">
      <t>ガク</t>
    </rPh>
    <phoneticPr fontId="3"/>
  </si>
  <si>
    <t>計</t>
    <rPh sb="0" eb="1">
      <t>ケイ</t>
    </rPh>
    <phoneticPr fontId="3"/>
  </si>
  <si>
    <t>備考　「請求金額」欄には、(ｲ)又は(ﾛ)のうちいずれか少ない方の額を記載してください。</t>
  </si>
  <si>
    <t>様式３の別紙のその２</t>
    <rPh sb="0" eb="2">
      <t>ヨウシキ</t>
    </rPh>
    <rPh sb="4" eb="6">
      <t>ベッシ</t>
    </rPh>
    <phoneticPr fontId="3"/>
  </si>
  <si>
    <t>（一般乗用旅客自動車運送事業者以外の者との契約により自動車を使用した場合）</t>
    <phoneticPr fontId="3"/>
  </si>
  <si>
    <t>販売年月日</t>
    <rPh sb="0" eb="2">
      <t>ハンバイ</t>
    </rPh>
    <rPh sb="2" eb="5">
      <t>ネンガッピ</t>
    </rPh>
    <phoneticPr fontId="3"/>
  </si>
  <si>
    <t>雇用年月日</t>
    <rPh sb="0" eb="2">
      <t>コヨウ</t>
    </rPh>
    <rPh sb="2" eb="5">
      <t>ネンガッピ</t>
    </rPh>
    <phoneticPr fontId="3"/>
  </si>
  <si>
    <t>自動車燃料代確認申請書</t>
    <rPh sb="3" eb="6">
      <t>ネンリョウダイ</t>
    </rPh>
    <rPh sb="6" eb="8">
      <t>カクニン</t>
    </rPh>
    <rPh sb="8" eb="11">
      <t>シンセイショ</t>
    </rPh>
    <phoneticPr fontId="3"/>
  </si>
  <si>
    <t>１　契約年月日</t>
    <rPh sb="2" eb="4">
      <t>ケイヤク</t>
    </rPh>
    <rPh sb="4" eb="7">
      <t>ネンガッピ</t>
    </rPh>
    <phoneticPr fontId="3"/>
  </si>
  <si>
    <t>２　契約の相手方の氏名又は名称及び住所並びに法人にあってはその代表者の氏名</t>
    <rPh sb="2" eb="4">
      <t>ケイヤク</t>
    </rPh>
    <phoneticPr fontId="3"/>
  </si>
  <si>
    <t>購入金額</t>
    <rPh sb="0" eb="2">
      <t>コウニュウ</t>
    </rPh>
    <rPh sb="2" eb="4">
      <t>キンガク</t>
    </rPh>
    <phoneticPr fontId="3"/>
  </si>
  <si>
    <t>左のうち確認済又は確認申請金額</t>
    <rPh sb="0" eb="1">
      <t>ヒダリ</t>
    </rPh>
    <rPh sb="4" eb="6">
      <t>カクニン</t>
    </rPh>
    <rPh sb="6" eb="7">
      <t>ズ</t>
    </rPh>
    <rPh sb="7" eb="8">
      <t>マタ</t>
    </rPh>
    <rPh sb="9" eb="11">
      <t>カクニン</t>
    </rPh>
    <rPh sb="11" eb="13">
      <t>シンセイ</t>
    </rPh>
    <rPh sb="13" eb="15">
      <t>キンガク</t>
    </rPh>
    <phoneticPr fontId="3"/>
  </si>
  <si>
    <t>区　　　　　分</t>
    <rPh sb="0" eb="1">
      <t>ク</t>
    </rPh>
    <rPh sb="6" eb="7">
      <t>ブン</t>
    </rPh>
    <phoneticPr fontId="3"/>
  </si>
  <si>
    <t>備　　　　　　考</t>
    <rPh sb="0" eb="1">
      <t>ソノオ</t>
    </rPh>
    <rPh sb="7" eb="8">
      <t>コウ</t>
    </rPh>
    <phoneticPr fontId="3"/>
  </si>
  <si>
    <t>公営2</t>
    <rPh sb="0" eb="2">
      <t>コウエイ</t>
    </rPh>
    <phoneticPr fontId="3"/>
  </si>
  <si>
    <t>公営4</t>
    <rPh sb="0" eb="2">
      <t>コウエイ</t>
    </rPh>
    <phoneticPr fontId="3"/>
  </si>
  <si>
    <t>公営5</t>
    <rPh sb="0" eb="2">
      <t>コウエイ</t>
    </rPh>
    <phoneticPr fontId="3"/>
  </si>
  <si>
    <t>公営6</t>
    <rPh sb="0" eb="2">
      <t>コウエイ</t>
    </rPh>
    <phoneticPr fontId="3"/>
  </si>
  <si>
    <t>公営7</t>
    <rPh sb="0" eb="2">
      <t>コウエイ</t>
    </rPh>
    <phoneticPr fontId="3"/>
  </si>
  <si>
    <t>公営8</t>
    <rPh sb="0" eb="2">
      <t>コウエイ</t>
    </rPh>
    <phoneticPr fontId="3"/>
  </si>
  <si>
    <t>公営9</t>
    <rPh sb="0" eb="2">
      <t>コウエイ</t>
    </rPh>
    <phoneticPr fontId="3"/>
  </si>
  <si>
    <t>公営10</t>
    <rPh sb="0" eb="2">
      <t>コウエイ</t>
    </rPh>
    <phoneticPr fontId="3"/>
  </si>
  <si>
    <t>公営11</t>
    <rPh sb="0" eb="2">
      <t>コウエイ</t>
    </rPh>
    <phoneticPr fontId="3"/>
  </si>
  <si>
    <t>自動車燃料代確認書</t>
    <rPh sb="3" eb="6">
      <t>ネンリョウダイ</t>
    </rPh>
    <rPh sb="6" eb="9">
      <t>カクニンショ</t>
    </rPh>
    <phoneticPr fontId="3"/>
  </si>
  <si>
    <t>２　候補者の氏名</t>
    <rPh sb="2" eb="5">
      <t>コウホシャ</t>
    </rPh>
    <rPh sb="6" eb="8">
      <t>シメイ</t>
    </rPh>
    <phoneticPr fontId="3"/>
  </si>
  <si>
    <t>選挙運動用自動車使用証明書（燃料）</t>
    <rPh sb="10" eb="13">
      <t>ショウメイショ</t>
    </rPh>
    <rPh sb="14" eb="16">
      <t>ネンリョウ</t>
    </rPh>
    <phoneticPr fontId="3"/>
  </si>
  <si>
    <t>燃料供給業者の氏名又は名</t>
    <rPh sb="0" eb="2">
      <t>ネンリョウ</t>
    </rPh>
    <rPh sb="2" eb="4">
      <t>キョウキュウ</t>
    </rPh>
    <rPh sb="4" eb="6">
      <t>ギョウシャ</t>
    </rPh>
    <rPh sb="7" eb="9">
      <t>シメイ</t>
    </rPh>
    <rPh sb="9" eb="10">
      <t>マタ</t>
    </rPh>
    <rPh sb="11" eb="12">
      <t>ナ</t>
    </rPh>
    <phoneticPr fontId="3"/>
  </si>
  <si>
    <t>燃料供給年月日</t>
    <rPh sb="0" eb="2">
      <t>ネンリョウ</t>
    </rPh>
    <rPh sb="2" eb="4">
      <t>キョウキュウ</t>
    </rPh>
    <rPh sb="4" eb="7">
      <t>ネンガッピ</t>
    </rPh>
    <phoneticPr fontId="3"/>
  </si>
  <si>
    <t>燃料供給量</t>
    <rPh sb="0" eb="2">
      <t>ネンリョウ</t>
    </rPh>
    <rPh sb="2" eb="4">
      <t>キョウキュウ</t>
    </rPh>
    <rPh sb="4" eb="5">
      <t>リョウ</t>
    </rPh>
    <phoneticPr fontId="3"/>
  </si>
  <si>
    <t>㍑</t>
    <phoneticPr fontId="3"/>
  </si>
  <si>
    <t>選挙運動用自動車使用証明書（運転手）</t>
    <rPh sb="10" eb="13">
      <t>ショウメイショ</t>
    </rPh>
    <rPh sb="14" eb="17">
      <t>ウンテンシュ</t>
    </rPh>
    <phoneticPr fontId="3"/>
  </si>
  <si>
    <t>運転手の氏名及び住所</t>
    <rPh sb="0" eb="3">
      <t>ウンテンシュ</t>
    </rPh>
    <rPh sb="4" eb="6">
      <t>シメイ</t>
    </rPh>
    <rPh sb="6" eb="7">
      <t>オヨ</t>
    </rPh>
    <rPh sb="8" eb="10">
      <t>ジュウショ</t>
    </rPh>
    <phoneticPr fontId="3"/>
  </si>
  <si>
    <t>報酬の額</t>
    <rPh sb="0" eb="2">
      <t>ホウシュウ</t>
    </rPh>
    <rPh sb="3" eb="4">
      <t>ガク</t>
    </rPh>
    <phoneticPr fontId="3"/>
  </si>
  <si>
    <t>備　　　　　　　考</t>
    <rPh sb="0" eb="1">
      <t>ソナエ</t>
    </rPh>
    <rPh sb="8" eb="9">
      <t>コウ</t>
    </rPh>
    <phoneticPr fontId="3"/>
  </si>
  <si>
    <t>作成契約枚数</t>
    <rPh sb="0" eb="2">
      <t>サクセイ</t>
    </rPh>
    <rPh sb="2" eb="4">
      <t>ケイヤク</t>
    </rPh>
    <rPh sb="4" eb="6">
      <t>マイスウ</t>
    </rPh>
    <phoneticPr fontId="3"/>
  </si>
  <si>
    <t>作成契約金額</t>
    <rPh sb="0" eb="2">
      <t>サクセイ</t>
    </rPh>
    <rPh sb="2" eb="4">
      <t>ケイヤク</t>
    </rPh>
    <rPh sb="4" eb="6">
      <t>キンガク</t>
    </rPh>
    <phoneticPr fontId="3"/>
  </si>
  <si>
    <t>ポスター作成契約届出書</t>
    <rPh sb="4" eb="6">
      <t>サクセイ</t>
    </rPh>
    <phoneticPr fontId="3"/>
  </si>
  <si>
    <t>ポスター作成枚数確認申請書</t>
    <rPh sb="4" eb="6">
      <t>サクセイ</t>
    </rPh>
    <rPh sb="6" eb="8">
      <t>マイスウ</t>
    </rPh>
    <rPh sb="8" eb="10">
      <t>カクニン</t>
    </rPh>
    <rPh sb="10" eb="13">
      <t>シンセイショ</t>
    </rPh>
    <phoneticPr fontId="3"/>
  </si>
  <si>
    <t>３　確認申請枚数</t>
    <rPh sb="2" eb="4">
      <t>カクニン</t>
    </rPh>
    <rPh sb="4" eb="6">
      <t>シンセイ</t>
    </rPh>
    <rPh sb="6" eb="8">
      <t>マイスウ</t>
    </rPh>
    <phoneticPr fontId="3"/>
  </si>
  <si>
    <t>作成枚数</t>
    <rPh sb="0" eb="2">
      <t>サクセイ</t>
    </rPh>
    <rPh sb="2" eb="4">
      <t>マイスウ</t>
    </rPh>
    <phoneticPr fontId="3"/>
  </si>
  <si>
    <t>枚</t>
    <rPh sb="0" eb="1">
      <t>マイ</t>
    </rPh>
    <phoneticPr fontId="3"/>
  </si>
  <si>
    <t>左のうち確認済又は確認申請枚数</t>
    <rPh sb="0" eb="1">
      <t>ヒダリ</t>
    </rPh>
    <rPh sb="4" eb="6">
      <t>カクニン</t>
    </rPh>
    <rPh sb="6" eb="7">
      <t>ズ</t>
    </rPh>
    <rPh sb="7" eb="8">
      <t>マタ</t>
    </rPh>
    <rPh sb="9" eb="11">
      <t>カクニン</t>
    </rPh>
    <rPh sb="11" eb="13">
      <t>シンセイ</t>
    </rPh>
    <rPh sb="13" eb="15">
      <t>マイスウ</t>
    </rPh>
    <phoneticPr fontId="3"/>
  </si>
  <si>
    <t>ポスター作成枚数確認書</t>
    <rPh sb="4" eb="6">
      <t>サクセイ</t>
    </rPh>
    <rPh sb="6" eb="8">
      <t>マイスウ</t>
    </rPh>
    <rPh sb="8" eb="11">
      <t>カクニンショ</t>
    </rPh>
    <phoneticPr fontId="3"/>
  </si>
  <si>
    <t>３　確認枚数</t>
    <rPh sb="2" eb="4">
      <t>カクニン</t>
    </rPh>
    <rPh sb="4" eb="6">
      <t>マイスウ</t>
    </rPh>
    <phoneticPr fontId="3"/>
  </si>
  <si>
    <t>ポスター作成証明書</t>
    <rPh sb="4" eb="6">
      <t>サクセイ</t>
    </rPh>
    <rPh sb="6" eb="9">
      <t>ショウメイショ</t>
    </rPh>
    <phoneticPr fontId="3"/>
  </si>
  <si>
    <t>ポスター作成業者の氏名又は</t>
    <rPh sb="4" eb="6">
      <t>サクセイ</t>
    </rPh>
    <rPh sb="6" eb="8">
      <t>ギョウシャ</t>
    </rPh>
    <rPh sb="9" eb="11">
      <t>シメイ</t>
    </rPh>
    <rPh sb="11" eb="12">
      <t>マタ</t>
    </rPh>
    <phoneticPr fontId="3"/>
  </si>
  <si>
    <t>名称及び住所並びに法人にあ</t>
    <rPh sb="1" eb="2">
      <t>ショウ</t>
    </rPh>
    <rPh sb="2" eb="3">
      <t>オヨ</t>
    </rPh>
    <rPh sb="4" eb="6">
      <t>ジュウショ</t>
    </rPh>
    <rPh sb="6" eb="7">
      <t>ナラ</t>
    </rPh>
    <rPh sb="9" eb="11">
      <t>ホウジン</t>
    </rPh>
    <phoneticPr fontId="3"/>
  </si>
  <si>
    <t>っては代表者の氏名　　　　</t>
    <rPh sb="3" eb="6">
      <t>ダイヒョウシャ</t>
    </rPh>
    <rPh sb="7" eb="9">
      <t>シメイ</t>
    </rPh>
    <phoneticPr fontId="3"/>
  </si>
  <si>
    <t>作成金額</t>
    <rPh sb="0" eb="2">
      <t>サクセイ</t>
    </rPh>
    <rPh sb="2" eb="4">
      <t>キンガク</t>
    </rPh>
    <phoneticPr fontId="3"/>
  </si>
  <si>
    <t>当該選挙区におけるポスター掲示場数</t>
  </si>
  <si>
    <t xml:space="preserve">      (2) 限度額</t>
  </si>
  <si>
    <t>（ポスターの作成）</t>
    <rPh sb="6" eb="8">
      <t>サクセイ</t>
    </rPh>
    <phoneticPr fontId="3"/>
  </si>
  <si>
    <t>選挙区に</t>
    <rPh sb="0" eb="3">
      <t>センキョク</t>
    </rPh>
    <phoneticPr fontId="3"/>
  </si>
  <si>
    <t>単価</t>
    <rPh sb="0" eb="2">
      <t>タンカ</t>
    </rPh>
    <phoneticPr fontId="3"/>
  </si>
  <si>
    <t>枚数</t>
    <rPh sb="0" eb="2">
      <t>マイスウ</t>
    </rPh>
    <phoneticPr fontId="3"/>
  </si>
  <si>
    <t>金額</t>
    <rPh sb="0" eb="2">
      <t>キンガク</t>
    </rPh>
    <phoneticPr fontId="3"/>
  </si>
  <si>
    <t>(A)</t>
    <phoneticPr fontId="3"/>
  </si>
  <si>
    <t>(B)</t>
    <phoneticPr fontId="3"/>
  </si>
  <si>
    <t>(A)×(B)=</t>
    <phoneticPr fontId="3"/>
  </si>
  <si>
    <t>(C)</t>
    <phoneticPr fontId="3"/>
  </si>
  <si>
    <t>おけるポ</t>
    <phoneticPr fontId="3"/>
  </si>
  <si>
    <t>スター掲</t>
    <rPh sb="3" eb="4">
      <t>ケイ</t>
    </rPh>
    <phoneticPr fontId="3"/>
  </si>
  <si>
    <t>示場数</t>
    <rPh sb="0" eb="1">
      <t>シメス</t>
    </rPh>
    <rPh sb="1" eb="2">
      <t>ジョウ</t>
    </rPh>
    <rPh sb="2" eb="3">
      <t>カズ</t>
    </rPh>
    <phoneticPr fontId="3"/>
  </si>
  <si>
    <t>箇所</t>
    <rPh sb="0" eb="2">
      <t>カショ</t>
    </rPh>
    <phoneticPr fontId="3"/>
  </si>
  <si>
    <t>基準限度額</t>
    <rPh sb="0" eb="2">
      <t>キジュン</t>
    </rPh>
    <rPh sb="2" eb="4">
      <t>ゲンド</t>
    </rPh>
    <rPh sb="4" eb="5">
      <t>ガク</t>
    </rPh>
    <phoneticPr fontId="3"/>
  </si>
  <si>
    <t>請求金額</t>
    <rPh sb="0" eb="2">
      <t>セイキュウ</t>
    </rPh>
    <rPh sb="2" eb="3">
      <t>キン</t>
    </rPh>
    <rPh sb="3" eb="4">
      <t>ガク</t>
    </rPh>
    <phoneticPr fontId="3"/>
  </si>
  <si>
    <t>(H)</t>
    <phoneticPr fontId="3"/>
  </si>
  <si>
    <t>(I)</t>
    <phoneticPr fontId="3"/>
  </si>
  <si>
    <t>(D)</t>
    <phoneticPr fontId="3"/>
  </si>
  <si>
    <t>(E)</t>
    <phoneticPr fontId="3"/>
  </si>
  <si>
    <t>(D)×(E)=</t>
    <phoneticPr fontId="3"/>
  </si>
  <si>
    <t>(F)</t>
    <phoneticPr fontId="3"/>
  </si>
  <si>
    <t>(G)</t>
    <phoneticPr fontId="3"/>
  </si>
  <si>
    <t>(G)×(H)=</t>
    <phoneticPr fontId="3"/>
  </si>
  <si>
    <t>契約1</t>
    <rPh sb="0" eb="2">
      <t>ケイヤク</t>
    </rPh>
    <phoneticPr fontId="3"/>
  </si>
  <si>
    <t>契約2</t>
    <rPh sb="0" eb="2">
      <t>ケイヤク</t>
    </rPh>
    <phoneticPr fontId="3"/>
  </si>
  <si>
    <t>契約3</t>
    <rPh sb="0" eb="2">
      <t>ケイヤク</t>
    </rPh>
    <phoneticPr fontId="3"/>
  </si>
  <si>
    <t>契約4</t>
    <rPh sb="0" eb="2">
      <t>ケイヤク</t>
    </rPh>
    <phoneticPr fontId="3"/>
  </si>
  <si>
    <t>契約5</t>
    <rPh sb="0" eb="2">
      <t>ケイヤク</t>
    </rPh>
    <phoneticPr fontId="3"/>
  </si>
  <si>
    <t>運　送　契　約　書</t>
  </si>
  <si>
    <t>１　使用目的</t>
  </si>
  <si>
    <t xml:space="preserve">    公職選挙法第１４１条の規定に基づき、選挙運動のために使用</t>
  </si>
  <si>
    <t>２　車種及び登録番号</t>
  </si>
  <si>
    <t>３　台数　　　　１台</t>
  </si>
  <si>
    <t>４　使用期間</t>
  </si>
  <si>
    <t>５　契約金額              　円（内訳  １日　　　　　　円×　　日間）</t>
  </si>
  <si>
    <t>６　使用上の義務等</t>
  </si>
  <si>
    <t>７　請求及び支払</t>
  </si>
  <si>
    <t xml:space="preserve">      甲  住　　所</t>
  </si>
  <si>
    <t xml:space="preserve">      乙  住　　所</t>
  </si>
  <si>
    <t xml:space="preserve">    甲は、法令に従い、本件車輌の運行義務を負うことはもちろん、乙の定める約款に従う義務</t>
    <phoneticPr fontId="3"/>
  </si>
  <si>
    <t>　を負う。</t>
    <phoneticPr fontId="3"/>
  </si>
  <si>
    <t>　  この契約に基づく契約金額については、乙は、青森県に対し請求するものとし、甲はこれに</t>
    <phoneticPr fontId="3"/>
  </si>
  <si>
    <t>　必要な手続きを遅滞なく行うものとする。</t>
    <phoneticPr fontId="3"/>
  </si>
  <si>
    <t xml:space="preserve">    なお、青森県に請求する金額が、契約金額に満たないときは、甲は乙に対し、不足額を速や</t>
    <phoneticPr fontId="3"/>
  </si>
  <si>
    <t>　かに支払うものとする。</t>
    <phoneticPr fontId="3"/>
  </si>
  <si>
    <t xml:space="preserve">    ただし、甲が公職選挙法第９３条（供託物の没収）の規定に該当した場合は、乙は青森県に</t>
    <phoneticPr fontId="3"/>
  </si>
  <si>
    <t>代表者</t>
    <rPh sb="0" eb="3">
      <t>ダイヒョウシャ</t>
    </rPh>
    <phoneticPr fontId="3"/>
  </si>
  <si>
    <t>名　称</t>
    <rPh sb="0" eb="1">
      <t>ナ</t>
    </rPh>
    <rPh sb="2" eb="3">
      <t>ショウ</t>
    </rPh>
    <phoneticPr fontId="3"/>
  </si>
  <si>
    <t>氏　名</t>
    <rPh sb="0" eb="1">
      <t>ウジ</t>
    </rPh>
    <rPh sb="2" eb="3">
      <t>メイ</t>
    </rPh>
    <phoneticPr fontId="3"/>
  </si>
  <si>
    <t>別紙１</t>
    <rPh sb="0" eb="2">
      <t>ベッシ</t>
    </rPh>
    <phoneticPr fontId="3"/>
  </si>
  <si>
    <t>収　入</t>
    <rPh sb="0" eb="1">
      <t>シュウ</t>
    </rPh>
    <rPh sb="2" eb="3">
      <t>ハイ</t>
    </rPh>
    <phoneticPr fontId="3"/>
  </si>
  <si>
    <t>印　紙</t>
    <rPh sb="0" eb="1">
      <t>イン</t>
    </rPh>
    <rPh sb="2" eb="3">
      <t>カミ</t>
    </rPh>
    <phoneticPr fontId="3"/>
  </si>
  <si>
    <t>　は請求できない。</t>
    <phoneticPr fontId="3"/>
  </si>
  <si>
    <t>車輌賃貸借契約書</t>
    <rPh sb="0" eb="2">
      <t>シャリョウ</t>
    </rPh>
    <rPh sb="2" eb="5">
      <t>チンタイシャク</t>
    </rPh>
    <phoneticPr fontId="3"/>
  </si>
  <si>
    <t>選挙運動用自動車燃料供給契約書</t>
    <phoneticPr fontId="3"/>
  </si>
  <si>
    <t>１　供給する期間</t>
    <rPh sb="2" eb="4">
      <t>キョウキュウ</t>
    </rPh>
    <rPh sb="6" eb="8">
      <t>キカン</t>
    </rPh>
    <phoneticPr fontId="3"/>
  </si>
  <si>
    <t>２　供給場所</t>
  </si>
  <si>
    <t xml:space="preserve">    所在地</t>
  </si>
  <si>
    <t xml:space="preserve">    名　称</t>
  </si>
  <si>
    <t>３　供給を受ける自動車の登録番号</t>
  </si>
  <si>
    <t>４　金　額</t>
  </si>
  <si>
    <t>５　請求及び支払</t>
    <phoneticPr fontId="3"/>
  </si>
  <si>
    <t>自動車運転契約書</t>
    <rPh sb="0" eb="3">
      <t>ジドウシャ</t>
    </rPh>
    <rPh sb="3" eb="5">
      <t>ウンテン</t>
    </rPh>
    <phoneticPr fontId="3"/>
  </si>
  <si>
    <t>１　運転する期間</t>
  </si>
  <si>
    <t xml:space="preserve">      原則として毎日　　時　　分から　　時　　分まで</t>
  </si>
  <si>
    <t>２　契約金額　　　　　　　　　円</t>
  </si>
  <si>
    <t xml:space="preserve">    （１日につき　　　　　　　円）</t>
  </si>
  <si>
    <t>３　運転する車輌の登録番号</t>
  </si>
  <si>
    <t>４　請求及び支払</t>
    <phoneticPr fontId="3"/>
  </si>
  <si>
    <t>　　氏　　名</t>
    <rPh sb="2" eb="3">
      <t>シ</t>
    </rPh>
    <rPh sb="5" eb="6">
      <t>メイ</t>
    </rPh>
    <phoneticPr fontId="3"/>
  </si>
  <si>
    <t>　　氏　　名</t>
    <rPh sb="2" eb="3">
      <t>ウジ</t>
    </rPh>
    <rPh sb="5" eb="6">
      <t>メイ</t>
    </rPh>
    <phoneticPr fontId="3"/>
  </si>
  <si>
    <t>⇒ポスター掲示場数</t>
    <rPh sb="5" eb="7">
      <t>ケイジ</t>
    </rPh>
    <rPh sb="7" eb="8">
      <t>ジョウ</t>
    </rPh>
    <rPh sb="8" eb="9">
      <t>カズ</t>
    </rPh>
    <phoneticPr fontId="3"/>
  </si>
  <si>
    <t>⇒ポスター作成単価（限度額）</t>
    <rPh sb="5" eb="7">
      <t>サクセイ</t>
    </rPh>
    <rPh sb="7" eb="9">
      <t>タンカ</t>
    </rPh>
    <rPh sb="10" eb="12">
      <t>ゲンド</t>
    </rPh>
    <rPh sb="12" eb="13">
      <t>ガク</t>
    </rPh>
    <phoneticPr fontId="3"/>
  </si>
  <si>
    <t>様式１６</t>
    <rPh sb="0" eb="2">
      <t>ヨウシキ</t>
    </rPh>
    <phoneticPr fontId="3"/>
  </si>
  <si>
    <t>様式１７</t>
    <rPh sb="0" eb="2">
      <t>ヨウシキ</t>
    </rPh>
    <phoneticPr fontId="3"/>
  </si>
  <si>
    <t>様式１７の別紙</t>
    <rPh sb="0" eb="2">
      <t>ヨウシキ</t>
    </rPh>
    <rPh sb="5" eb="7">
      <t>ベッシ</t>
    </rPh>
    <phoneticPr fontId="3"/>
  </si>
  <si>
    <t>　　２　この請求書には、作製したビラの見本１枚（２種類の場合には各１枚）を添付してください。</t>
    <phoneticPr fontId="3"/>
  </si>
  <si>
    <t>　　３ (D)欄には、次により算出した額を記載してください。</t>
    <rPh sb="7" eb="8">
      <t>ラン</t>
    </rPh>
    <rPh sb="11" eb="12">
      <t>ツギ</t>
    </rPh>
    <rPh sb="15" eb="17">
      <t>サンシュツ</t>
    </rPh>
    <rPh sb="19" eb="20">
      <t>ガク</t>
    </rPh>
    <rPh sb="21" eb="23">
      <t>キサイ</t>
    </rPh>
    <phoneticPr fontId="3"/>
  </si>
  <si>
    <t xml:space="preserve">    ４ (E)欄には、確認書により確認された作成枚数を記載してください。</t>
    <phoneticPr fontId="3"/>
  </si>
  <si>
    <t xml:space="preserve">    ５ (G)欄には、(A)欄と(D)欄とを比較して少ない方の額を記載してください。</t>
    <phoneticPr fontId="3"/>
  </si>
  <si>
    <t xml:space="preserve">    ６ (H)欄には、(B)欄と(E)欄とを比較して少ない方の枚数を記載してください。</t>
    <phoneticPr fontId="3"/>
  </si>
  <si>
    <t>ビラ作成枚数</t>
    <rPh sb="2" eb="4">
      <t>サクセイ</t>
    </rPh>
    <rPh sb="4" eb="6">
      <t>マイスウ</t>
    </rPh>
    <phoneticPr fontId="3"/>
  </si>
  <si>
    <t>50,000枚以下の場合</t>
    <rPh sb="6" eb="7">
      <t>マイ</t>
    </rPh>
    <rPh sb="7" eb="9">
      <t>イカ</t>
    </rPh>
    <rPh sb="10" eb="12">
      <t>バアイ</t>
    </rPh>
    <phoneticPr fontId="3"/>
  </si>
  <si>
    <t>50,001枚以上の場合</t>
    <rPh sb="6" eb="9">
      <t>マイイジョウ</t>
    </rPh>
    <rPh sb="10" eb="12">
      <t>バアイ</t>
    </rPh>
    <phoneticPr fontId="3"/>
  </si>
  <si>
    <t>　　７　候補者が供託物を没収された場合には、青森県に支払を請求することはできません。</t>
    <phoneticPr fontId="3"/>
  </si>
  <si>
    <t>様式１５</t>
    <rPh sb="0" eb="2">
      <t>ヨウシキ</t>
    </rPh>
    <phoneticPr fontId="3"/>
  </si>
  <si>
    <t>公営13</t>
    <rPh sb="0" eb="2">
      <t>コウエイ</t>
    </rPh>
    <phoneticPr fontId="3"/>
  </si>
  <si>
    <t>公営14</t>
    <rPh sb="0" eb="2">
      <t>コウエイ</t>
    </rPh>
    <phoneticPr fontId="3"/>
  </si>
  <si>
    <t>公営15</t>
    <rPh sb="0" eb="2">
      <t>コウエイ</t>
    </rPh>
    <phoneticPr fontId="3"/>
  </si>
  <si>
    <t>公営16</t>
    <rPh sb="0" eb="2">
      <t>コウエイ</t>
    </rPh>
    <phoneticPr fontId="3"/>
  </si>
  <si>
    <t>公営17</t>
    <rPh sb="0" eb="2">
      <t>コウエイ</t>
    </rPh>
    <phoneticPr fontId="3"/>
  </si>
  <si>
    <t>契約6</t>
    <rPh sb="0" eb="2">
      <t>ケイヤク</t>
    </rPh>
    <phoneticPr fontId="3"/>
  </si>
  <si>
    <t>公営17内訳</t>
    <rPh sb="0" eb="2">
      <t>コウエイ</t>
    </rPh>
    <rPh sb="4" eb="6">
      <t>ウチワケ</t>
    </rPh>
    <phoneticPr fontId="3"/>
  </si>
  <si>
    <t>運送契約書例（一般運送契約用）</t>
    <phoneticPr fontId="3"/>
  </si>
  <si>
    <t>選挙運動用ポスター作成契約書例</t>
    <phoneticPr fontId="3"/>
  </si>
  <si>
    <t>選挙運動用ビラ作成契約書例</t>
    <phoneticPr fontId="3"/>
  </si>
  <si>
    <t>目　　次　　一　　覧</t>
    <rPh sb="0" eb="1">
      <t>メ</t>
    </rPh>
    <rPh sb="3" eb="4">
      <t>ツギ</t>
    </rPh>
    <rPh sb="6" eb="7">
      <t>イチ</t>
    </rPh>
    <rPh sb="9" eb="10">
      <t>ラン</t>
    </rPh>
    <phoneticPr fontId="11"/>
  </si>
  <si>
    <t>選挙区名</t>
    <rPh sb="0" eb="3">
      <t>センキョク</t>
    </rPh>
    <rPh sb="3" eb="4">
      <t>メイ</t>
    </rPh>
    <phoneticPr fontId="3"/>
  </si>
  <si>
    <t>候補者名</t>
    <rPh sb="0" eb="3">
      <t>コウホシャ</t>
    </rPh>
    <rPh sb="3" eb="4">
      <t>メイ</t>
    </rPh>
    <phoneticPr fontId="3"/>
  </si>
  <si>
    <t>所属党派名</t>
    <rPh sb="0" eb="2">
      <t>ショゾク</t>
    </rPh>
    <rPh sb="2" eb="4">
      <t>トウハ</t>
    </rPh>
    <rPh sb="4" eb="5">
      <t>メイ</t>
    </rPh>
    <phoneticPr fontId="3"/>
  </si>
  <si>
    <t>連絡先</t>
    <rPh sb="0" eb="3">
      <t>レンラクサキ</t>
    </rPh>
    <phoneticPr fontId="3"/>
  </si>
  <si>
    <t>政見放送回数</t>
    <rPh sb="0" eb="2">
      <t>セイケン</t>
    </rPh>
    <rPh sb="2" eb="4">
      <t>ホウソウ</t>
    </rPh>
    <rPh sb="4" eb="6">
      <t>カイスウ</t>
    </rPh>
    <phoneticPr fontId="3"/>
  </si>
  <si>
    <t>ふりがな</t>
    <phoneticPr fontId="3"/>
  </si>
  <si>
    <t>　テレビ</t>
    <phoneticPr fontId="3"/>
  </si>
  <si>
    <t>回</t>
    <rPh sb="0" eb="1">
      <t>カイ</t>
    </rPh>
    <phoneticPr fontId="3"/>
  </si>
  <si>
    <t>録音物使用申請書</t>
    <rPh sb="0" eb="2">
      <t>ロクオン</t>
    </rPh>
    <rPh sb="2" eb="3">
      <t>ブツ</t>
    </rPh>
    <rPh sb="3" eb="5">
      <t>シヨウ</t>
    </rPh>
    <rPh sb="5" eb="7">
      <t>シンセイ</t>
    </rPh>
    <rPh sb="7" eb="8">
      <t>ショ</t>
    </rPh>
    <phoneticPr fontId="3"/>
  </si>
  <si>
    <t>選挙区</t>
    <rPh sb="0" eb="3">
      <t>センキョク</t>
    </rPh>
    <phoneticPr fontId="3"/>
  </si>
  <si>
    <t>　１　政見放送の申込みをする際にこの申請書を提出してください。</t>
    <rPh sb="3" eb="5">
      <t>セイケン</t>
    </rPh>
    <rPh sb="5" eb="7">
      <t>ホウソウ</t>
    </rPh>
    <rPh sb="8" eb="10">
      <t>モウシコ</t>
    </rPh>
    <rPh sb="14" eb="15">
      <t>サイ</t>
    </rPh>
    <rPh sb="18" eb="21">
      <t>シンセイショ</t>
    </rPh>
    <rPh sb="22" eb="24">
      <t>テイシュツ</t>
    </rPh>
    <phoneticPr fontId="3"/>
  </si>
  <si>
    <t>　２　提出をする場合には、身体障害者手帳若しくは政見放送及び経歴放送実施規程第</t>
    <rPh sb="3" eb="5">
      <t>テイシュツ</t>
    </rPh>
    <rPh sb="8" eb="10">
      <t>バアイ</t>
    </rPh>
    <rPh sb="13" eb="15">
      <t>シンタイ</t>
    </rPh>
    <rPh sb="15" eb="18">
      <t>ショウガイシャ</t>
    </rPh>
    <rPh sb="18" eb="20">
      <t>テチョウ</t>
    </rPh>
    <rPh sb="20" eb="21">
      <t>モ</t>
    </rPh>
    <rPh sb="24" eb="26">
      <t>セイケン</t>
    </rPh>
    <rPh sb="26" eb="28">
      <t>ホウソウ</t>
    </rPh>
    <rPh sb="28" eb="29">
      <t>オヨ</t>
    </rPh>
    <rPh sb="30" eb="32">
      <t>ケイレキ</t>
    </rPh>
    <rPh sb="32" eb="34">
      <t>ホウソウ</t>
    </rPh>
    <rPh sb="34" eb="36">
      <t>ジッシ</t>
    </rPh>
    <rPh sb="36" eb="38">
      <t>キテイ</t>
    </rPh>
    <rPh sb="38" eb="39">
      <t>ダイ</t>
    </rPh>
    <phoneticPr fontId="3"/>
  </si>
  <si>
    <t>　　９条第１項第１号に規定する音声機能等の障害の程度を証する書面又は戦傷病者手</t>
    <rPh sb="3" eb="4">
      <t>ジョウ</t>
    </rPh>
    <rPh sb="4" eb="5">
      <t>ダイ</t>
    </rPh>
    <rPh sb="6" eb="7">
      <t>コウ</t>
    </rPh>
    <rPh sb="7" eb="8">
      <t>ダイ</t>
    </rPh>
    <rPh sb="9" eb="10">
      <t>ゴウ</t>
    </rPh>
    <rPh sb="11" eb="13">
      <t>キテイ</t>
    </rPh>
    <rPh sb="15" eb="17">
      <t>オンセイ</t>
    </rPh>
    <rPh sb="17" eb="20">
      <t>キノウトウ</t>
    </rPh>
    <rPh sb="21" eb="23">
      <t>ショウガイ</t>
    </rPh>
    <rPh sb="24" eb="26">
      <t>テイド</t>
    </rPh>
    <rPh sb="27" eb="28">
      <t>ショウ</t>
    </rPh>
    <rPh sb="30" eb="32">
      <t>ショメン</t>
    </rPh>
    <rPh sb="32" eb="33">
      <t>マタ</t>
    </rPh>
    <rPh sb="34" eb="36">
      <t>センショウ</t>
    </rPh>
    <rPh sb="36" eb="38">
      <t>ビョウシャ</t>
    </rPh>
    <rPh sb="38" eb="39">
      <t>テ</t>
    </rPh>
    <phoneticPr fontId="3"/>
  </si>
  <si>
    <t>　　帳若しくは同項第２号に規定する音声機能等の障害の程度を証する書面を提示して</t>
    <rPh sb="2" eb="3">
      <t>トバリ</t>
    </rPh>
    <rPh sb="3" eb="4">
      <t>モ</t>
    </rPh>
    <rPh sb="7" eb="9">
      <t>ドウコウ</t>
    </rPh>
    <rPh sb="9" eb="10">
      <t>ダイ</t>
    </rPh>
    <rPh sb="11" eb="12">
      <t>ゴウ</t>
    </rPh>
    <rPh sb="13" eb="15">
      <t>キテイ</t>
    </rPh>
    <rPh sb="17" eb="19">
      <t>オンセイ</t>
    </rPh>
    <rPh sb="19" eb="22">
      <t>キノウナド</t>
    </rPh>
    <rPh sb="23" eb="25">
      <t>ショウガイ</t>
    </rPh>
    <rPh sb="26" eb="28">
      <t>テイド</t>
    </rPh>
    <rPh sb="29" eb="30">
      <t>ショウ</t>
    </rPh>
    <rPh sb="32" eb="34">
      <t>ショメン</t>
    </rPh>
    <rPh sb="35" eb="37">
      <t>テイジ</t>
    </rPh>
    <phoneticPr fontId="3"/>
  </si>
  <si>
    <t>　　ください。</t>
    <phoneticPr fontId="3"/>
  </si>
  <si>
    <t>　３　あて名欄には、政見放送の録音又は録画を行う放送事業者名を記載してください。</t>
    <rPh sb="5" eb="6">
      <t>ナ</t>
    </rPh>
    <rPh sb="6" eb="7">
      <t>ラン</t>
    </rPh>
    <rPh sb="10" eb="12">
      <t>セイケン</t>
    </rPh>
    <rPh sb="12" eb="14">
      <t>ホウソウ</t>
    </rPh>
    <rPh sb="15" eb="17">
      <t>ロクオン</t>
    </rPh>
    <rPh sb="17" eb="18">
      <t>マタ</t>
    </rPh>
    <rPh sb="19" eb="21">
      <t>ロクガ</t>
    </rPh>
    <rPh sb="22" eb="23">
      <t>オコナ</t>
    </rPh>
    <rPh sb="24" eb="26">
      <t>ホウソウ</t>
    </rPh>
    <rPh sb="26" eb="28">
      <t>ジギョウ</t>
    </rPh>
    <rPh sb="28" eb="29">
      <t>シャ</t>
    </rPh>
    <rPh sb="29" eb="30">
      <t>メイ</t>
    </rPh>
    <rPh sb="31" eb="33">
      <t>キサイ</t>
    </rPh>
    <phoneticPr fontId="3"/>
  </si>
  <si>
    <t>候 補 者 経 歴 書</t>
    <rPh sb="0" eb="1">
      <t>コウ</t>
    </rPh>
    <rPh sb="2" eb="3">
      <t>タスク</t>
    </rPh>
    <rPh sb="4" eb="5">
      <t>シャ</t>
    </rPh>
    <rPh sb="6" eb="7">
      <t>キョウ</t>
    </rPh>
    <rPh sb="8" eb="9">
      <t>レキ</t>
    </rPh>
    <rPh sb="10" eb="11">
      <t>ショ</t>
    </rPh>
    <phoneticPr fontId="3"/>
  </si>
  <si>
    <t>主要な経歴</t>
    <rPh sb="0" eb="2">
      <t>シュヨウ</t>
    </rPh>
    <rPh sb="3" eb="5">
      <t>ケイレキ</t>
    </rPh>
    <phoneticPr fontId="3"/>
  </si>
  <si>
    <t>　青　　森　　県</t>
    <rPh sb="1" eb="2">
      <t>アオ</t>
    </rPh>
    <rPh sb="4" eb="5">
      <t>モリ</t>
    </rPh>
    <rPh sb="7" eb="8">
      <t>ケン</t>
    </rPh>
    <phoneticPr fontId="3"/>
  </si>
  <si>
    <t>青　森　県</t>
    <rPh sb="0" eb="1">
      <t>アオ</t>
    </rPh>
    <rPh sb="2" eb="3">
      <t>モリ</t>
    </rPh>
    <rPh sb="4" eb="5">
      <t>ケン</t>
    </rPh>
    <phoneticPr fontId="3"/>
  </si>
  <si>
    <t>所属党派ふりがな</t>
    <rPh sb="0" eb="2">
      <t>ショゾク</t>
    </rPh>
    <rPh sb="2" eb="4">
      <t>トウハ</t>
    </rPh>
    <phoneticPr fontId="3"/>
  </si>
  <si>
    <t>ふりがな</t>
    <phoneticPr fontId="3"/>
  </si>
  <si>
    <t>（</t>
    <phoneticPr fontId="3"/>
  </si>
  <si>
    <t>右のとおり提出します。</t>
    <rPh sb="0" eb="1">
      <t>ミギ</t>
    </rPh>
    <rPh sb="5" eb="7">
      <t>テイシュツ</t>
    </rPh>
    <phoneticPr fontId="3"/>
  </si>
  <si>
    <t>写真貼付欄</t>
    <rPh sb="0" eb="2">
      <t>シャシン</t>
    </rPh>
    <rPh sb="2" eb="4">
      <t>ハリツケ</t>
    </rPh>
    <rPh sb="4" eb="5">
      <t>ラン</t>
    </rPh>
    <phoneticPr fontId="3"/>
  </si>
  <si>
    <t>縦四㎝</t>
    <rPh sb="0" eb="1">
      <t>タテ</t>
    </rPh>
    <rPh sb="1" eb="3">
      <t>ヨンセンチ</t>
    </rPh>
    <phoneticPr fontId="3"/>
  </si>
  <si>
    <t>横三㎝</t>
    <rPh sb="0" eb="1">
      <t>ヨコ</t>
    </rPh>
    <rPh sb="1" eb="2">
      <t>３</t>
    </rPh>
    <phoneticPr fontId="3"/>
  </si>
  <si>
    <t>（次頁参照）</t>
    <rPh sb="1" eb="3">
      <t>ジページ</t>
    </rPh>
    <rPh sb="3" eb="5">
      <t>サンショウ</t>
    </rPh>
    <phoneticPr fontId="3"/>
  </si>
  <si>
    <t>二　所属党派欄には、所属党派証明書に記載された党派を記載してください。この</t>
    <rPh sb="0" eb="1">
      <t>２</t>
    </rPh>
    <rPh sb="2" eb="4">
      <t>ショゾク</t>
    </rPh>
    <rPh sb="4" eb="6">
      <t>トウハ</t>
    </rPh>
    <rPh sb="6" eb="7">
      <t>ラン</t>
    </rPh>
    <rPh sb="10" eb="12">
      <t>ショゾク</t>
    </rPh>
    <rPh sb="12" eb="14">
      <t>トウハ</t>
    </rPh>
    <rPh sb="14" eb="17">
      <t>ショウメイショ</t>
    </rPh>
    <rPh sb="18" eb="20">
      <t>キサイ</t>
    </rPh>
    <rPh sb="23" eb="25">
      <t>トウハ</t>
    </rPh>
    <rPh sb="26" eb="28">
      <t>キサイ</t>
    </rPh>
    <phoneticPr fontId="3"/>
  </si>
  <si>
    <t>　場合において、所属党派名が二十字を超える場合は、放送用として二十字以内の</t>
    <rPh sb="8" eb="10">
      <t>ショゾク</t>
    </rPh>
    <rPh sb="10" eb="12">
      <t>トウハ</t>
    </rPh>
    <rPh sb="12" eb="13">
      <t>メイ</t>
    </rPh>
    <rPh sb="14" eb="17">
      <t>ニジュウジ</t>
    </rPh>
    <rPh sb="18" eb="19">
      <t>コ</t>
    </rPh>
    <rPh sb="21" eb="23">
      <t>バアイ</t>
    </rPh>
    <rPh sb="25" eb="28">
      <t>ホウソウヨウ</t>
    </rPh>
    <rPh sb="31" eb="34">
      <t>ニジュウジ</t>
    </rPh>
    <rPh sb="34" eb="36">
      <t>イナイ</t>
    </rPh>
    <phoneticPr fontId="3"/>
  </si>
  <si>
    <t>　略称を併記してください。所属党派証明書を有しない候補者については、「無所</t>
    <rPh sb="1" eb="3">
      <t>リャクショウ</t>
    </rPh>
    <rPh sb="4" eb="6">
      <t>ヘイキ</t>
    </rPh>
    <rPh sb="13" eb="15">
      <t>ショゾク</t>
    </rPh>
    <rPh sb="15" eb="17">
      <t>トウハ</t>
    </rPh>
    <rPh sb="17" eb="20">
      <t>ショウメイショ</t>
    </rPh>
    <rPh sb="21" eb="22">
      <t>ユウ</t>
    </rPh>
    <rPh sb="25" eb="28">
      <t>コウホシャ</t>
    </rPh>
    <rPh sb="35" eb="36">
      <t>ム</t>
    </rPh>
    <rPh sb="36" eb="37">
      <t>ジョ</t>
    </rPh>
    <phoneticPr fontId="3"/>
  </si>
  <si>
    <t>　属」と記載してください。</t>
    <phoneticPr fontId="3"/>
  </si>
  <si>
    <t>三　氏名欄には、当該選挙長の認定した通称があるときは、その通称を記載してく</t>
    <rPh sb="0" eb="1">
      <t>３</t>
    </rPh>
    <rPh sb="2" eb="4">
      <t>シメイ</t>
    </rPh>
    <rPh sb="4" eb="5">
      <t>ラン</t>
    </rPh>
    <rPh sb="8" eb="10">
      <t>トウガイ</t>
    </rPh>
    <rPh sb="10" eb="12">
      <t>センキョ</t>
    </rPh>
    <rPh sb="12" eb="13">
      <t>チョウ</t>
    </rPh>
    <rPh sb="14" eb="16">
      <t>ニンテイ</t>
    </rPh>
    <rPh sb="18" eb="20">
      <t>ツウショウ</t>
    </rPh>
    <rPh sb="29" eb="31">
      <t>ツウショウ</t>
    </rPh>
    <rPh sb="32" eb="34">
      <t>キサイ</t>
    </rPh>
    <phoneticPr fontId="3"/>
  </si>
  <si>
    <t>　ださい。</t>
    <phoneticPr fontId="3"/>
  </si>
  <si>
    <t>四　生年月日欄中の（　　歳）内には、当該選挙の期日により算定した満年齢を記</t>
    <rPh sb="0" eb="1">
      <t>４</t>
    </rPh>
    <rPh sb="2" eb="4">
      <t>セイネン</t>
    </rPh>
    <rPh sb="4" eb="6">
      <t>ガッピ</t>
    </rPh>
    <rPh sb="6" eb="7">
      <t>ラン</t>
    </rPh>
    <rPh sb="7" eb="8">
      <t>チュウ</t>
    </rPh>
    <rPh sb="12" eb="13">
      <t>サイ</t>
    </rPh>
    <rPh sb="14" eb="15">
      <t>ナイ</t>
    </rPh>
    <rPh sb="18" eb="20">
      <t>トウガイ</t>
    </rPh>
    <rPh sb="20" eb="22">
      <t>センキョ</t>
    </rPh>
    <rPh sb="23" eb="25">
      <t>キジツ</t>
    </rPh>
    <rPh sb="28" eb="30">
      <t>サンテイ</t>
    </rPh>
    <rPh sb="32" eb="35">
      <t>マンネンレイ</t>
    </rPh>
    <rPh sb="36" eb="37">
      <t>キ</t>
    </rPh>
    <phoneticPr fontId="3"/>
  </si>
  <si>
    <t>　載してください。</t>
    <phoneticPr fontId="3"/>
  </si>
  <si>
    <t>五　主要な経歴欄には、五十字以内で記載し、固有名詞には、振り仮名を付けてく</t>
    <rPh sb="0" eb="1">
      <t>５</t>
    </rPh>
    <rPh sb="2" eb="4">
      <t>シュヨウ</t>
    </rPh>
    <rPh sb="5" eb="7">
      <t>ケイレキ</t>
    </rPh>
    <rPh sb="7" eb="8">
      <t>ラン</t>
    </rPh>
    <rPh sb="11" eb="14">
      <t>ゴジュウジ</t>
    </rPh>
    <rPh sb="14" eb="16">
      <t>イナイ</t>
    </rPh>
    <rPh sb="17" eb="19">
      <t>キサイ</t>
    </rPh>
    <rPh sb="21" eb="23">
      <t>コユウ</t>
    </rPh>
    <rPh sb="23" eb="25">
      <t>メイシ</t>
    </rPh>
    <rPh sb="28" eb="29">
      <t>フ</t>
    </rPh>
    <rPh sb="30" eb="32">
      <t>ガナ</t>
    </rPh>
    <rPh sb="33" eb="34">
      <t>ツ</t>
    </rPh>
    <phoneticPr fontId="3"/>
  </si>
  <si>
    <t>六　あて名欄には、経歴放送を実施する放送事業者名を記載してください。</t>
    <rPh sb="0" eb="1">
      <t>６</t>
    </rPh>
    <rPh sb="4" eb="5">
      <t>ナ</t>
    </rPh>
    <rPh sb="5" eb="6">
      <t>ラン</t>
    </rPh>
    <rPh sb="9" eb="11">
      <t>ケイレキ</t>
    </rPh>
    <rPh sb="11" eb="13">
      <t>ホウソウ</t>
    </rPh>
    <rPh sb="14" eb="16">
      <t>ジッシ</t>
    </rPh>
    <rPh sb="18" eb="20">
      <t>ホウソウ</t>
    </rPh>
    <rPh sb="20" eb="22">
      <t>ジギョウ</t>
    </rPh>
    <rPh sb="22" eb="23">
      <t>シャ</t>
    </rPh>
    <rPh sb="23" eb="24">
      <t>ナ</t>
    </rPh>
    <rPh sb="25" eb="27">
      <t>キサイ</t>
    </rPh>
    <phoneticPr fontId="3"/>
  </si>
  <si>
    <t>七　日本放送協会に提出する場合には、写真貼付欄に写真を貼り付けてください。</t>
    <rPh sb="0" eb="1">
      <t>７</t>
    </rPh>
    <rPh sb="2" eb="4">
      <t>ニホン</t>
    </rPh>
    <rPh sb="4" eb="6">
      <t>ホウソウ</t>
    </rPh>
    <rPh sb="6" eb="8">
      <t>キョウカイ</t>
    </rPh>
    <rPh sb="9" eb="11">
      <t>テイシュツ</t>
    </rPh>
    <rPh sb="13" eb="15">
      <t>バアイ</t>
    </rPh>
    <rPh sb="18" eb="20">
      <t>シャシン</t>
    </rPh>
    <rPh sb="20" eb="22">
      <t>ハリツケ</t>
    </rPh>
    <rPh sb="22" eb="23">
      <t>ラン</t>
    </rPh>
    <rPh sb="24" eb="26">
      <t>シャシン</t>
    </rPh>
    <rPh sb="27" eb="28">
      <t>ハ</t>
    </rPh>
    <rPh sb="29" eb="30">
      <t>ツ</t>
    </rPh>
    <phoneticPr fontId="3"/>
  </si>
  <si>
    <t>選挙運動用ポスター作成契約書</t>
    <rPh sb="0" eb="2">
      <t>センキョ</t>
    </rPh>
    <rPh sb="2" eb="5">
      <t>ウンドウヨウ</t>
    </rPh>
    <rPh sb="9" eb="11">
      <t>サクセイ</t>
    </rPh>
    <rPh sb="11" eb="14">
      <t>ケイヤクショ</t>
    </rPh>
    <phoneticPr fontId="3"/>
  </si>
  <si>
    <t>１　品　名</t>
  </si>
  <si>
    <t xml:space="preserve">    公職選挙法第１４３条に定める選挙運動用ポスター</t>
  </si>
  <si>
    <t xml:space="preserve">    （単価　　　円　　　銭×数量　　　枚）</t>
  </si>
  <si>
    <t>３　納入期限</t>
  </si>
  <si>
    <t>別紙５</t>
    <rPh sb="0" eb="2">
      <t>ベッシ</t>
    </rPh>
    <phoneticPr fontId="3"/>
  </si>
  <si>
    <t>（選挙事務所の異動があった場合）</t>
    <rPh sb="1" eb="3">
      <t>センキョ</t>
    </rPh>
    <rPh sb="3" eb="5">
      <t>ジム</t>
    </rPh>
    <rPh sb="5" eb="6">
      <t>ショ</t>
    </rPh>
    <rPh sb="7" eb="9">
      <t>イドウ</t>
    </rPh>
    <rPh sb="13" eb="15">
      <t>バアイ</t>
    </rPh>
    <phoneticPr fontId="3"/>
  </si>
  <si>
    <t>　</t>
  </si>
  <si>
    <t>選挙運動用自動車使用証明書（運転手）</t>
    <rPh sb="14" eb="17">
      <t>ウンテンシュ</t>
    </rPh>
    <phoneticPr fontId="3"/>
  </si>
  <si>
    <t>公営12</t>
    <rPh sb="0" eb="2">
      <t>コウエイ</t>
    </rPh>
    <phoneticPr fontId="3"/>
  </si>
  <si>
    <t>鰺ヶ沢町</t>
    <rPh sb="0" eb="4">
      <t>アジガサワマチ</t>
    </rPh>
    <phoneticPr fontId="3"/>
  </si>
  <si>
    <t>藤崎町</t>
    <rPh sb="0" eb="3">
      <t>フジサキマチ</t>
    </rPh>
    <phoneticPr fontId="3"/>
  </si>
  <si>
    <t>板柳町</t>
    <rPh sb="0" eb="3">
      <t>イタヤナギマチ</t>
    </rPh>
    <phoneticPr fontId="3"/>
  </si>
  <si>
    <t>鶴田町</t>
    <rPh sb="0" eb="3">
      <t>ツルタマチ</t>
    </rPh>
    <phoneticPr fontId="3"/>
  </si>
  <si>
    <t>野辺地町</t>
    <rPh sb="0" eb="4">
      <t>ノヘジマチ</t>
    </rPh>
    <phoneticPr fontId="3"/>
  </si>
  <si>
    <t>七戸町</t>
    <rPh sb="0" eb="3">
      <t>シチノヘマチ</t>
    </rPh>
    <phoneticPr fontId="3"/>
  </si>
  <si>
    <t>六戸町</t>
    <rPh sb="0" eb="3">
      <t>ロクノヘマチ</t>
    </rPh>
    <phoneticPr fontId="3"/>
  </si>
  <si>
    <t>三戸町</t>
    <rPh sb="0" eb="3">
      <t>サンノヘマチ</t>
    </rPh>
    <phoneticPr fontId="3"/>
  </si>
  <si>
    <t>五戸町</t>
    <rPh sb="0" eb="3">
      <t>ゴノヘマチ</t>
    </rPh>
    <phoneticPr fontId="3"/>
  </si>
  <si>
    <t>田子町</t>
    <rPh sb="0" eb="3">
      <t>タッコマチ</t>
    </rPh>
    <phoneticPr fontId="3"/>
  </si>
  <si>
    <t>階上町</t>
    <rPh sb="0" eb="2">
      <t>ハシカミ</t>
    </rPh>
    <rPh sb="2" eb="3">
      <t>マチ</t>
    </rPh>
    <phoneticPr fontId="3"/>
  </si>
  <si>
    <t>新郷村</t>
    <rPh sb="0" eb="3">
      <t>シンゴウムラ</t>
    </rPh>
    <phoneticPr fontId="3"/>
  </si>
  <si>
    <t>横浜町</t>
    <rPh sb="0" eb="2">
      <t>ヨコハマ</t>
    </rPh>
    <rPh sb="2" eb="3">
      <t>マチ</t>
    </rPh>
    <phoneticPr fontId="3"/>
  </si>
  <si>
    <t>東北町</t>
    <rPh sb="0" eb="2">
      <t>トウホク</t>
    </rPh>
    <rPh sb="2" eb="3">
      <t>マチ</t>
    </rPh>
    <phoneticPr fontId="3"/>
  </si>
  <si>
    <t>六ヶ所村</t>
    <rPh sb="0" eb="4">
      <t>ロッカショムラ</t>
    </rPh>
    <phoneticPr fontId="3"/>
  </si>
  <si>
    <t>おいらせ町</t>
    <rPh sb="4" eb="5">
      <t>マチ</t>
    </rPh>
    <phoneticPr fontId="3"/>
  </si>
  <si>
    <t>平内町</t>
    <rPh sb="0" eb="3">
      <t>ヒラナイマチ</t>
    </rPh>
    <phoneticPr fontId="3"/>
  </si>
  <si>
    <t>蓬田村</t>
    <rPh sb="0" eb="3">
      <t>ヨモギタムラ</t>
    </rPh>
    <phoneticPr fontId="3"/>
  </si>
  <si>
    <t>今別町</t>
    <rPh sb="0" eb="3">
      <t>イマベツマチ</t>
    </rPh>
    <phoneticPr fontId="3"/>
  </si>
  <si>
    <t>田舎館村</t>
    <rPh sb="0" eb="4">
      <t>イナカダテムラ</t>
    </rPh>
    <phoneticPr fontId="3"/>
  </si>
  <si>
    <t>中泊町</t>
    <rPh sb="0" eb="2">
      <t>ナカドマリ</t>
    </rPh>
    <rPh sb="2" eb="3">
      <t>マチ</t>
    </rPh>
    <phoneticPr fontId="3"/>
  </si>
  <si>
    <t>大間町</t>
    <rPh sb="0" eb="3">
      <t>オオママチ</t>
    </rPh>
    <phoneticPr fontId="3"/>
  </si>
  <si>
    <t>東通村</t>
    <rPh sb="0" eb="3">
      <t>ヒガシドオリムラ</t>
    </rPh>
    <phoneticPr fontId="3"/>
  </si>
  <si>
    <t>風間浦村</t>
    <rPh sb="0" eb="4">
      <t>カザマウラムラ</t>
    </rPh>
    <phoneticPr fontId="3"/>
  </si>
  <si>
    <t>大鰐町</t>
    <rPh sb="0" eb="3">
      <t>オオワニマチ</t>
    </rPh>
    <phoneticPr fontId="3"/>
  </si>
  <si>
    <t>別紙２</t>
    <rPh sb="0" eb="2">
      <t>ベッシ</t>
    </rPh>
    <phoneticPr fontId="3"/>
  </si>
  <si>
    <t>別紙３</t>
    <rPh sb="0" eb="2">
      <t>ベッシ</t>
    </rPh>
    <phoneticPr fontId="3"/>
  </si>
  <si>
    <t>別紙４</t>
    <rPh sb="0" eb="2">
      <t>ベッシ</t>
    </rPh>
    <phoneticPr fontId="3"/>
  </si>
  <si>
    <t>選挙立会人就任承諾日</t>
    <rPh sb="0" eb="2">
      <t>センキョ</t>
    </rPh>
    <rPh sb="2" eb="4">
      <t>タチアイ</t>
    </rPh>
    <rPh sb="4" eb="5">
      <t>ニン</t>
    </rPh>
    <rPh sb="5" eb="7">
      <t>シュウニン</t>
    </rPh>
    <rPh sb="7" eb="9">
      <t>ショウダク</t>
    </rPh>
    <rPh sb="9" eb="10">
      <t>ビ</t>
    </rPh>
    <phoneticPr fontId="3"/>
  </si>
  <si>
    <t>元号</t>
    <rPh sb="0" eb="2">
      <t>ゲンゴウ</t>
    </rPh>
    <phoneticPr fontId="3"/>
  </si>
  <si>
    <t>年</t>
    <rPh sb="0" eb="1">
      <t>ネン</t>
    </rPh>
    <phoneticPr fontId="3"/>
  </si>
  <si>
    <t>月</t>
    <rPh sb="0" eb="1">
      <t>ツキ</t>
    </rPh>
    <phoneticPr fontId="3"/>
  </si>
  <si>
    <t>日</t>
    <rPh sb="0" eb="1">
      <t>ニチ</t>
    </rPh>
    <phoneticPr fontId="3"/>
  </si>
  <si>
    <t>　次のとおり選挙運動用自動車の使用の契約を締結したので届け出ます。</t>
    <rPh sb="1" eb="2">
      <t>ツギ</t>
    </rPh>
    <phoneticPr fontId="3"/>
  </si>
  <si>
    <t>　次のとおりポスターの作成契約を締結したので届け出ます。</t>
    <rPh sb="1" eb="2">
      <t>ツギ</t>
    </rPh>
    <rPh sb="11" eb="13">
      <t>サクセイ</t>
    </rPh>
    <phoneticPr fontId="3"/>
  </si>
  <si>
    <t>５　金融機関名、口座名及び口座番号</t>
    <rPh sb="2" eb="4">
      <t>キンユウ</t>
    </rPh>
    <rPh sb="4" eb="6">
      <t>キカン</t>
    </rPh>
    <rPh sb="6" eb="7">
      <t>メイ</t>
    </rPh>
    <rPh sb="8" eb="10">
      <t>コウザ</t>
    </rPh>
    <rPh sb="10" eb="11">
      <t>メイ</t>
    </rPh>
    <rPh sb="11" eb="12">
      <t>オヨ</t>
    </rPh>
    <rPh sb="13" eb="15">
      <t>コウザ</t>
    </rPh>
    <rPh sb="15" eb="17">
      <t>バンゴウ</t>
    </rPh>
    <phoneticPr fontId="3"/>
  </si>
  <si>
    <t>金融機関名</t>
    <rPh sb="0" eb="2">
      <t>キンユウ</t>
    </rPh>
    <rPh sb="2" eb="4">
      <t>キカン</t>
    </rPh>
    <rPh sb="4" eb="5">
      <t>メイ</t>
    </rPh>
    <phoneticPr fontId="3"/>
  </si>
  <si>
    <t>金融機関コード</t>
    <rPh sb="0" eb="2">
      <t>キンユウ</t>
    </rPh>
    <rPh sb="2" eb="4">
      <t>キカン</t>
    </rPh>
    <phoneticPr fontId="3"/>
  </si>
  <si>
    <t>預金種別</t>
    <rPh sb="0" eb="2">
      <t>ヨキン</t>
    </rPh>
    <rPh sb="2" eb="4">
      <t>シュベツ</t>
    </rPh>
    <phoneticPr fontId="3"/>
  </si>
  <si>
    <t>口座名</t>
    <rPh sb="0" eb="3">
      <t>コウザメイ</t>
    </rPh>
    <phoneticPr fontId="3"/>
  </si>
  <si>
    <t>本・支店名</t>
    <rPh sb="0" eb="1">
      <t>ホン</t>
    </rPh>
    <rPh sb="2" eb="5">
      <t>シテンメイ</t>
    </rPh>
    <phoneticPr fontId="3"/>
  </si>
  <si>
    <t>支店コード</t>
    <rPh sb="0" eb="2">
      <t>シテン</t>
    </rPh>
    <phoneticPr fontId="3"/>
  </si>
  <si>
    <t>口座番号</t>
    <rPh sb="0" eb="2">
      <t>コウザ</t>
    </rPh>
    <rPh sb="2" eb="4">
      <t>バンゴウ</t>
    </rPh>
    <phoneticPr fontId="3"/>
  </si>
  <si>
    <t>氏名又は名称及び住所</t>
    <rPh sb="6" eb="7">
      <t>オヨ</t>
    </rPh>
    <rPh sb="8" eb="10">
      <t>ジュウショ</t>
    </rPh>
    <phoneticPr fontId="3"/>
  </si>
  <si>
    <t>並びに法人にあっては</t>
    <phoneticPr fontId="3"/>
  </si>
  <si>
    <t>その代表者の氏名</t>
    <phoneticPr fontId="3"/>
  </si>
  <si>
    <t>自動車の借入れ</t>
    <rPh sb="0" eb="3">
      <t>ジドウシャ</t>
    </rPh>
    <rPh sb="4" eb="5">
      <t>カ</t>
    </rPh>
    <rPh sb="5" eb="6">
      <t>イ</t>
    </rPh>
    <phoneticPr fontId="3"/>
  </si>
  <si>
    <t>　　　期間を、「運転手の雇用」にあっては雇用期間を、「燃料代」にあっては燃料供給期間</t>
    <rPh sb="40" eb="42">
      <t>キカン</t>
    </rPh>
    <phoneticPr fontId="3"/>
  </si>
  <si>
    <t>　　３　「燃料代」にあっては、単価契約を締結した場合には、２の「契約内容」欄の「契約</t>
    <rPh sb="5" eb="8">
      <t>ネンリョウダイ</t>
    </rPh>
    <rPh sb="15" eb="17">
      <t>タンカ</t>
    </rPh>
    <rPh sb="17" eb="19">
      <t>ケイヤク</t>
    </rPh>
    <rPh sb="20" eb="22">
      <t>テイケツ</t>
    </rPh>
    <rPh sb="24" eb="26">
      <t>バアイ</t>
    </rPh>
    <rPh sb="32" eb="34">
      <t>ケイヤク</t>
    </rPh>
    <rPh sb="34" eb="36">
      <t>ナイヨウ</t>
    </rPh>
    <rPh sb="37" eb="38">
      <t>ラン</t>
    </rPh>
    <rPh sb="40" eb="42">
      <t>ケイヤク</t>
    </rPh>
    <phoneticPr fontId="3"/>
  </si>
  <si>
    <t>　　　金額」に契約単価を、「備考」欄に燃料の供給を受ける選挙運動用自動車の自動車登録</t>
    <rPh sb="3" eb="5">
      <t>キンガク</t>
    </rPh>
    <rPh sb="7" eb="9">
      <t>ケイヤク</t>
    </rPh>
    <rPh sb="9" eb="11">
      <t>タンカ</t>
    </rPh>
    <rPh sb="14" eb="16">
      <t>ビコウ</t>
    </rPh>
    <rPh sb="17" eb="18">
      <t>ラン</t>
    </rPh>
    <rPh sb="19" eb="21">
      <t>ネンリョウ</t>
    </rPh>
    <rPh sb="22" eb="24">
      <t>キョウキュウ</t>
    </rPh>
    <rPh sb="25" eb="26">
      <t>ウ</t>
    </rPh>
    <rPh sb="28" eb="30">
      <t>センキョ</t>
    </rPh>
    <rPh sb="30" eb="33">
      <t>ウンドウヨウ</t>
    </rPh>
    <rPh sb="33" eb="36">
      <t>ジドウシャ</t>
    </rPh>
    <rPh sb="37" eb="40">
      <t>ジドウシャ</t>
    </rPh>
    <rPh sb="40" eb="42">
      <t>トウロク</t>
    </rPh>
    <phoneticPr fontId="3"/>
  </si>
  <si>
    <t>　　　番号を記載してください。</t>
    <rPh sb="3" eb="5">
      <t>バンゴウ</t>
    </rPh>
    <rPh sb="6" eb="8">
      <t>キサイ</t>
    </rPh>
    <phoneticPr fontId="3"/>
  </si>
  <si>
    <t>４　確認申請金額</t>
    <rPh sb="2" eb="4">
      <t>カクニン</t>
    </rPh>
    <rPh sb="4" eb="6">
      <t>シンセイ</t>
    </rPh>
    <rPh sb="6" eb="8">
      <t>キンガク</t>
    </rPh>
    <phoneticPr fontId="3"/>
  </si>
  <si>
    <t>３　燃料の供給を受ける選挙運動用自動車の自動車登録番号</t>
    <rPh sb="2" eb="4">
      <t>ネンリョウ</t>
    </rPh>
    <rPh sb="5" eb="7">
      <t>キョウキュウ</t>
    </rPh>
    <rPh sb="8" eb="9">
      <t>ウ</t>
    </rPh>
    <rPh sb="11" eb="13">
      <t>センキョ</t>
    </rPh>
    <rPh sb="13" eb="16">
      <t>ウンドウヨウ</t>
    </rPh>
    <rPh sb="16" eb="19">
      <t>ジドウシャ</t>
    </rPh>
    <rPh sb="20" eb="23">
      <t>ジドウシャ</t>
    </rPh>
    <rPh sb="23" eb="25">
      <t>トウロク</t>
    </rPh>
    <rPh sb="25" eb="27">
      <t>バンゴウ</t>
    </rPh>
    <phoneticPr fontId="3"/>
  </si>
  <si>
    <t>　　　認を受けるためのものです。</t>
    <rPh sb="3" eb="4">
      <t>ニン</t>
    </rPh>
    <phoneticPr fontId="3"/>
  </si>
  <si>
    <t>　　　載された選挙運動用自動車の自動車登録番号を記載してください。</t>
    <rPh sb="3" eb="4">
      <t>ミツル</t>
    </rPh>
    <rPh sb="7" eb="15">
      <t>センキョウンドウヨウジドウシャ</t>
    </rPh>
    <rPh sb="16" eb="23">
      <t>ジドウシャトウロクバンゴウ</t>
    </rPh>
    <rPh sb="24" eb="26">
      <t>キサイ</t>
    </rPh>
    <phoneticPr fontId="3"/>
  </si>
  <si>
    <t>　　３　「燃料の供給を受ける選挙運動用自動車の自動車登録番号」には、契約届出書に記</t>
    <rPh sb="5" eb="7">
      <t>ネンリョウ</t>
    </rPh>
    <rPh sb="8" eb="10">
      <t>キョウキュウ</t>
    </rPh>
    <rPh sb="11" eb="12">
      <t>ウ</t>
    </rPh>
    <rPh sb="14" eb="16">
      <t>センキョ</t>
    </rPh>
    <rPh sb="16" eb="19">
      <t>ウンドウヨウ</t>
    </rPh>
    <rPh sb="19" eb="22">
      <t>ジドウシャ</t>
    </rPh>
    <rPh sb="23" eb="26">
      <t>ジドウシャ</t>
    </rPh>
    <rPh sb="26" eb="28">
      <t>トウロク</t>
    </rPh>
    <rPh sb="28" eb="30">
      <t>バンゴウ</t>
    </rPh>
    <rPh sb="34" eb="36">
      <t>ケイヤク</t>
    </rPh>
    <rPh sb="36" eb="39">
      <t>トドケデショ</t>
    </rPh>
    <rPh sb="40" eb="41">
      <t>キ</t>
    </rPh>
    <phoneticPr fontId="3"/>
  </si>
  <si>
    <t>４　確認金額</t>
    <rPh sb="2" eb="4">
      <t>カクニン</t>
    </rPh>
    <rPh sb="4" eb="6">
      <t>キンガク</t>
    </rPh>
    <phoneticPr fontId="3"/>
  </si>
  <si>
    <t>備考１　この証明書は、使用の実績に基づいて、運転手ごとに別々に作成し、候補者から運転手</t>
    <rPh sb="11" eb="13">
      <t>シヨウ</t>
    </rPh>
    <rPh sb="14" eb="16">
      <t>ジッセキ</t>
    </rPh>
    <rPh sb="17" eb="18">
      <t>モト</t>
    </rPh>
    <phoneticPr fontId="3"/>
  </si>
  <si>
    <t>　　　に提出してください。</t>
    <phoneticPr fontId="3"/>
  </si>
  <si>
    <t>　　２　「備考」欄には、選挙運動期間中に使用した選挙運動用自動車の台数を使用した日ごと</t>
    <rPh sb="5" eb="7">
      <t>ビコウ</t>
    </rPh>
    <rPh sb="8" eb="9">
      <t>ラン</t>
    </rPh>
    <rPh sb="12" eb="14">
      <t>センキョ</t>
    </rPh>
    <rPh sb="14" eb="16">
      <t>ウンドウ</t>
    </rPh>
    <rPh sb="16" eb="18">
      <t>キカン</t>
    </rPh>
    <rPh sb="18" eb="19">
      <t>チュウ</t>
    </rPh>
    <rPh sb="20" eb="22">
      <t>シヨウ</t>
    </rPh>
    <rPh sb="24" eb="26">
      <t>センキョ</t>
    </rPh>
    <rPh sb="26" eb="29">
      <t>ウンドウヨウ</t>
    </rPh>
    <rPh sb="29" eb="32">
      <t>ジドウシャ</t>
    </rPh>
    <rPh sb="33" eb="35">
      <t>ダイスウ</t>
    </rPh>
    <rPh sb="36" eb="38">
      <t>シヨウ</t>
    </rPh>
    <rPh sb="40" eb="41">
      <t>ヒ</t>
    </rPh>
    <phoneticPr fontId="3"/>
  </si>
  <si>
    <t>　　　に記載してください。</t>
    <rPh sb="4" eb="6">
      <t>キサイ</t>
    </rPh>
    <phoneticPr fontId="3"/>
  </si>
  <si>
    <t xml:space="preserve">    ４　この証明書を発行した候補者について供託物が没収された場合には、運転手は、青森県</t>
    <phoneticPr fontId="3"/>
  </si>
  <si>
    <t>　　　に支払を請求することはできません。</t>
    <phoneticPr fontId="3"/>
  </si>
  <si>
    <t xml:space="preserve">    ６　同一の日において２人以上の選挙運動用自動車の運転手が雇用された場合には、公費負</t>
    <phoneticPr fontId="3"/>
  </si>
  <si>
    <t>　　　担の対象となるのは候補者の指定する１人に限られていますので、その指定した１人のみ</t>
    <phoneticPr fontId="3"/>
  </si>
  <si>
    <t>　　　について記載してください。</t>
    <phoneticPr fontId="3"/>
  </si>
  <si>
    <t>契約の相手方の氏名又は名称及び住所並びに法人にあってはその代表者の氏名</t>
    <phoneticPr fontId="3"/>
  </si>
  <si>
    <t>ビラ作成契約届出書</t>
    <rPh sb="2" eb="4">
      <t>サクセイ</t>
    </rPh>
    <phoneticPr fontId="3"/>
  </si>
  <si>
    <t>　次のとおりビラの作成契約を締結したので届け出ます。</t>
    <rPh sb="1" eb="2">
      <t>ツギ</t>
    </rPh>
    <rPh sb="9" eb="11">
      <t>サクセイ</t>
    </rPh>
    <phoneticPr fontId="3"/>
  </si>
  <si>
    <t>　　　　　　　　　　　　</t>
    <phoneticPr fontId="3"/>
  </si>
  <si>
    <t>ビラ作成枚数確認申請書</t>
    <rPh sb="2" eb="4">
      <t>サクセイ</t>
    </rPh>
    <rPh sb="4" eb="6">
      <t>マイスウ</t>
    </rPh>
    <rPh sb="6" eb="8">
      <t>カクニン</t>
    </rPh>
    <rPh sb="8" eb="11">
      <t>シンセイショ</t>
    </rPh>
    <phoneticPr fontId="3"/>
  </si>
  <si>
    <t>　　　　　　　　　　</t>
    <phoneticPr fontId="3"/>
  </si>
  <si>
    <t>ビラ作成枚数確認書</t>
    <rPh sb="2" eb="4">
      <t>サクセイ</t>
    </rPh>
    <rPh sb="4" eb="6">
      <t>マイスウ</t>
    </rPh>
    <rPh sb="6" eb="9">
      <t>カクニンショ</t>
    </rPh>
    <phoneticPr fontId="3"/>
  </si>
  <si>
    <t xml:space="preserve">    ４　１人の候補者を通じて公費負担の対象となる枚数及びそれぞれの契約に基づく公費負担</t>
    <phoneticPr fontId="3"/>
  </si>
  <si>
    <t>　　　の限度額は、次のとおりです。</t>
    <phoneticPr fontId="3"/>
  </si>
  <si>
    <t>　⇒</t>
    <phoneticPr fontId="3"/>
  </si>
  <si>
    <t>ビラ作成証明書</t>
    <rPh sb="2" eb="4">
      <t>サクセイ</t>
    </rPh>
    <rPh sb="4" eb="7">
      <t>ショウメイショ</t>
    </rPh>
    <phoneticPr fontId="3"/>
  </si>
  <si>
    <t>　次のとおりビラを作成したものであることを証明します。</t>
    <rPh sb="1" eb="2">
      <t>ツギ</t>
    </rPh>
    <rPh sb="9" eb="11">
      <t>サクセイ</t>
    </rPh>
    <phoneticPr fontId="3"/>
  </si>
  <si>
    <t>ビラ作成業者の氏名又は</t>
    <rPh sb="2" eb="4">
      <t>サクセイ</t>
    </rPh>
    <rPh sb="4" eb="6">
      <t>ギョウシャ</t>
    </rPh>
    <rPh sb="7" eb="9">
      <t>シメイ</t>
    </rPh>
    <rPh sb="9" eb="10">
      <t>マタ</t>
    </rPh>
    <phoneticPr fontId="3"/>
  </si>
  <si>
    <t>備考１　この証明書は、作成の実績に基づいて、ビラ作成業者ごとに別々に作成し、候補者から</t>
    <rPh sb="11" eb="13">
      <t>サクセイ</t>
    </rPh>
    <rPh sb="14" eb="16">
      <t>ジッセキ</t>
    </rPh>
    <rPh sb="17" eb="18">
      <t>モト</t>
    </rPh>
    <phoneticPr fontId="3"/>
  </si>
  <si>
    <t>　　　い。</t>
    <phoneticPr fontId="3"/>
  </si>
  <si>
    <t xml:space="preserve">    ２　ビラ作成業者が青森県に支払を請求するときは、この証明書を請求書に添付してくださ</t>
    <phoneticPr fontId="3"/>
  </si>
  <si>
    <t xml:space="preserve">    ３　この証明書を発行した候補者について供託物が没収された場合には、ビラ作成業者は、　</t>
    <phoneticPr fontId="3"/>
  </si>
  <si>
    <t>　　　青森県に支払を請求することはできません。</t>
    <phoneticPr fontId="3"/>
  </si>
  <si>
    <t xml:space="preserve">        イ　確認された作成枚数が50,000枚以下の場合</t>
    <rPh sb="10" eb="12">
      <t>カクニン</t>
    </rPh>
    <rPh sb="15" eb="17">
      <t>サクセイ</t>
    </rPh>
    <rPh sb="17" eb="19">
      <t>マイスウ</t>
    </rPh>
    <rPh sb="26" eb="27">
      <t>マイ</t>
    </rPh>
    <rPh sb="27" eb="29">
      <t>イカ</t>
    </rPh>
    <rPh sb="30" eb="32">
      <t>バアイ</t>
    </rPh>
    <phoneticPr fontId="3"/>
  </si>
  <si>
    <t>　ロ　確認された作成枚数が50,000枚を超える場合</t>
    <rPh sb="3" eb="5">
      <t>カクニン</t>
    </rPh>
    <rPh sb="8" eb="10">
      <t>サクセイ</t>
    </rPh>
    <rPh sb="10" eb="12">
      <t>マイスウ</t>
    </rPh>
    <rPh sb="19" eb="20">
      <t>マイ</t>
    </rPh>
    <rPh sb="21" eb="22">
      <t>コ</t>
    </rPh>
    <rPh sb="24" eb="26">
      <t>バアイ</t>
    </rPh>
    <phoneticPr fontId="3"/>
  </si>
  <si>
    <t>当該作成枚数</t>
    <rPh sb="0" eb="2">
      <t>トウガイ</t>
    </rPh>
    <rPh sb="2" eb="4">
      <t>サクセイ</t>
    </rPh>
    <rPh sb="4" eb="6">
      <t>マイスウ</t>
    </rPh>
    <phoneticPr fontId="3"/>
  </si>
  <si>
    <t>＝単価(１銭未満の端数は切上げ)</t>
    <rPh sb="5" eb="6">
      <t>ゼニ</t>
    </rPh>
    <phoneticPr fontId="3"/>
  </si>
  <si>
    <t>単価×当該作成枚数＝限度額</t>
    <rPh sb="3" eb="5">
      <t>トウガイ</t>
    </rPh>
    <rPh sb="5" eb="7">
      <t>サクセイ</t>
    </rPh>
    <phoneticPr fontId="3"/>
  </si>
  <si>
    <t>並びに法人にあっては</t>
    <phoneticPr fontId="3"/>
  </si>
  <si>
    <t>その代表者の氏名</t>
    <phoneticPr fontId="3"/>
  </si>
  <si>
    <t>３</t>
    <phoneticPr fontId="3"/>
  </si>
  <si>
    <t>ふりがな</t>
    <phoneticPr fontId="3"/>
  </si>
  <si>
    <t>（ビラの作成）</t>
    <rPh sb="4" eb="6">
      <t>サクセイ</t>
    </rPh>
    <phoneticPr fontId="3"/>
  </si>
  <si>
    <t>(A)</t>
    <phoneticPr fontId="3"/>
  </si>
  <si>
    <t>(B)</t>
    <phoneticPr fontId="3"/>
  </si>
  <si>
    <t>(A)×(B)=</t>
    <phoneticPr fontId="3"/>
  </si>
  <si>
    <t>(D)</t>
    <phoneticPr fontId="3"/>
  </si>
  <si>
    <t>(E)</t>
    <phoneticPr fontId="3"/>
  </si>
  <si>
    <t>(D)×(E)=</t>
    <phoneticPr fontId="3"/>
  </si>
  <si>
    <t>(G)</t>
    <phoneticPr fontId="3"/>
  </si>
  <si>
    <t>(H)</t>
    <phoneticPr fontId="3"/>
  </si>
  <si>
    <t>(G)×(H)=</t>
    <phoneticPr fontId="3"/>
  </si>
  <si>
    <t>(C)</t>
    <phoneticPr fontId="3"/>
  </si>
  <si>
    <t>(F)</t>
    <phoneticPr fontId="3"/>
  </si>
  <si>
    <t>(I)</t>
    <phoneticPr fontId="3"/>
  </si>
  <si>
    <t>４　請求及び支払</t>
    <phoneticPr fontId="3"/>
  </si>
  <si>
    <t>選挙運動用ビラ作成契約書</t>
    <rPh sb="0" eb="2">
      <t>センキョ</t>
    </rPh>
    <rPh sb="2" eb="5">
      <t>ウンドウヨウ</t>
    </rPh>
    <rPh sb="7" eb="9">
      <t>サクセイ</t>
    </rPh>
    <rPh sb="9" eb="12">
      <t>ケイヤクショ</t>
    </rPh>
    <phoneticPr fontId="3"/>
  </si>
  <si>
    <t xml:space="preserve">    公職選挙法第１４２条に定める選挙運動用ビラ</t>
    <phoneticPr fontId="3"/>
  </si>
  <si>
    <t>別紙６</t>
    <rPh sb="0" eb="2">
      <t>ベッシ</t>
    </rPh>
    <phoneticPr fontId="3"/>
  </si>
  <si>
    <t xml:space="preserve">     (1)  確認書により確認された作成枚数が50,000枚以下の場合</t>
    <rPh sb="10" eb="13">
      <t>カクニンショ</t>
    </rPh>
    <rPh sb="16" eb="18">
      <t>カクニン</t>
    </rPh>
    <rPh sb="21" eb="23">
      <t>サクセイ</t>
    </rPh>
    <rPh sb="23" eb="25">
      <t>マイスウ</t>
    </rPh>
    <rPh sb="32" eb="35">
      <t>マイイカ</t>
    </rPh>
    <phoneticPr fontId="3"/>
  </si>
  <si>
    <t xml:space="preserve">     (2)  確認書により確認された作成枚数が50,000枚を超える場合</t>
    <rPh sb="10" eb="13">
      <t>カクニンショ</t>
    </rPh>
    <rPh sb="16" eb="18">
      <t>カクニン</t>
    </rPh>
    <rPh sb="21" eb="23">
      <t>サクセイ</t>
    </rPh>
    <rPh sb="23" eb="25">
      <t>マイスウ</t>
    </rPh>
    <rPh sb="32" eb="33">
      <t>マイ</t>
    </rPh>
    <rPh sb="34" eb="35">
      <t>コ</t>
    </rPh>
    <phoneticPr fontId="3"/>
  </si>
  <si>
    <t>・・・(１銭未満の端数は切上げ)</t>
    <rPh sb="5" eb="6">
      <t>ゼニ</t>
    </rPh>
    <phoneticPr fontId="3"/>
  </si>
  <si>
    <t>　確認番号</t>
    <rPh sb="1" eb="3">
      <t>カクニン</t>
    </rPh>
    <rPh sb="3" eb="5">
      <t>バンゴウ</t>
    </rPh>
    <phoneticPr fontId="3"/>
  </si>
  <si>
    <t>　次のとおり選挙運動用自動車を使用したものであることを証明します。</t>
    <rPh sb="1" eb="2">
      <t>ツギ</t>
    </rPh>
    <phoneticPr fontId="3"/>
  </si>
  <si>
    <t>備考１　この証明書は、使用の実績に基づいて、運送事業者等ごとに別々に作成し、候補者から運</t>
    <rPh sb="11" eb="13">
      <t>シヨウ</t>
    </rPh>
    <rPh sb="14" eb="16">
      <t>ジッセキ</t>
    </rPh>
    <rPh sb="17" eb="18">
      <t>モト</t>
    </rPh>
    <phoneticPr fontId="3"/>
  </si>
  <si>
    <t xml:space="preserve">    ７　５の場合には候補者の指定した契約以外の契約及び６の場合には、候補者の指定した選挙</t>
    <rPh sb="27" eb="28">
      <t>オヨ</t>
    </rPh>
    <phoneticPr fontId="3"/>
  </si>
  <si>
    <t>燃料供給金額</t>
    <rPh sb="0" eb="2">
      <t>ネンリョウ</t>
    </rPh>
    <rPh sb="2" eb="3">
      <t>キョウ</t>
    </rPh>
    <rPh sb="3" eb="4">
      <t>キュウ</t>
    </rPh>
    <rPh sb="4" eb="6">
      <t>キンガク</t>
    </rPh>
    <phoneticPr fontId="3"/>
  </si>
  <si>
    <t>燃料の供給を受けた選挙運動用自動車の自動車登録番号</t>
    <rPh sb="0" eb="2">
      <t>ネンリョウ</t>
    </rPh>
    <rPh sb="3" eb="5">
      <t>キョウキュウ</t>
    </rPh>
    <rPh sb="6" eb="7">
      <t>ウ</t>
    </rPh>
    <rPh sb="9" eb="11">
      <t>センキョ</t>
    </rPh>
    <rPh sb="11" eb="14">
      <t>ウンドウヨウ</t>
    </rPh>
    <rPh sb="14" eb="17">
      <t>ジドウシャ</t>
    </rPh>
    <rPh sb="18" eb="21">
      <t>ジドウシャ</t>
    </rPh>
    <rPh sb="21" eb="23">
      <t>トウロク</t>
    </rPh>
    <rPh sb="23" eb="25">
      <t>バンゴウ</t>
    </rPh>
    <phoneticPr fontId="3"/>
  </si>
  <si>
    <t>備　　考</t>
    <rPh sb="0" eb="1">
      <t>ソナエ</t>
    </rPh>
    <rPh sb="3" eb="4">
      <t>コウ</t>
    </rPh>
    <phoneticPr fontId="3"/>
  </si>
  <si>
    <t>燃料の供給を受けた選挙運動用自動車の自動車登録番号　</t>
    <rPh sb="0" eb="2">
      <t>ネンリョウ</t>
    </rPh>
    <rPh sb="3" eb="5">
      <t>キョウキュウ</t>
    </rPh>
    <rPh sb="6" eb="7">
      <t>ウ</t>
    </rPh>
    <rPh sb="9" eb="11">
      <t>センキョ</t>
    </rPh>
    <rPh sb="11" eb="14">
      <t>ウンドウヨウ</t>
    </rPh>
    <rPh sb="14" eb="17">
      <t>ジドウシャ</t>
    </rPh>
    <rPh sb="18" eb="21">
      <t>ジドウシャ</t>
    </rPh>
    <rPh sb="21" eb="23">
      <t>トウロク</t>
    </rPh>
    <rPh sb="23" eb="25">
      <t>バンゴウ</t>
    </rPh>
    <phoneticPr fontId="3"/>
  </si>
  <si>
    <t>備考１　この証明書は、使用の実績に基づいて、燃料供給業者ごとに別々に作成し、給油伝票（燃</t>
    <rPh sb="11" eb="13">
      <t>シヨウ</t>
    </rPh>
    <rPh sb="14" eb="16">
      <t>ジッセキ</t>
    </rPh>
    <rPh sb="17" eb="18">
      <t>モト</t>
    </rPh>
    <rPh sb="38" eb="40">
      <t>キュウユ</t>
    </rPh>
    <rPh sb="40" eb="42">
      <t>デンピョウ</t>
    </rPh>
    <rPh sb="43" eb="44">
      <t>ネン</t>
    </rPh>
    <phoneticPr fontId="3"/>
  </si>
  <si>
    <t>　　２　「燃料の供給を受けた選挙運動用自動車の自動車登録番号」欄には、契約届出書に記載さ</t>
    <rPh sb="5" eb="7">
      <t>ネンリョウ</t>
    </rPh>
    <rPh sb="8" eb="10">
      <t>キョウキュウ</t>
    </rPh>
    <rPh sb="11" eb="12">
      <t>ウ</t>
    </rPh>
    <rPh sb="14" eb="16">
      <t>センキョ</t>
    </rPh>
    <rPh sb="16" eb="19">
      <t>ウンドウヨウ</t>
    </rPh>
    <rPh sb="19" eb="22">
      <t>ジドウシャ</t>
    </rPh>
    <rPh sb="23" eb="26">
      <t>ジドウシャ</t>
    </rPh>
    <rPh sb="26" eb="28">
      <t>トウロク</t>
    </rPh>
    <rPh sb="28" eb="30">
      <t>バンゴウ</t>
    </rPh>
    <rPh sb="31" eb="32">
      <t>ラン</t>
    </rPh>
    <rPh sb="35" eb="37">
      <t>ケイヤク</t>
    </rPh>
    <rPh sb="37" eb="40">
      <t>トドケデショ</t>
    </rPh>
    <rPh sb="41" eb="43">
      <t>キサイ</t>
    </rPh>
    <phoneticPr fontId="3"/>
  </si>
  <si>
    <t>　　３　「燃料の供給を受けた選挙運動用自動車の自動車登録番号」欄、「燃料供給量」欄及び「</t>
    <rPh sb="5" eb="7">
      <t>ネンリョウ</t>
    </rPh>
    <rPh sb="8" eb="10">
      <t>キョウキュウ</t>
    </rPh>
    <rPh sb="11" eb="12">
      <t>ウ</t>
    </rPh>
    <rPh sb="14" eb="16">
      <t>センキョ</t>
    </rPh>
    <rPh sb="16" eb="19">
      <t>ウンドウヨウ</t>
    </rPh>
    <rPh sb="19" eb="22">
      <t>ジドウシャ</t>
    </rPh>
    <rPh sb="23" eb="26">
      <t>ジドウシャ</t>
    </rPh>
    <rPh sb="26" eb="28">
      <t>トウロク</t>
    </rPh>
    <rPh sb="28" eb="30">
      <t>バンゴウ</t>
    </rPh>
    <rPh sb="31" eb="32">
      <t>ラン</t>
    </rPh>
    <rPh sb="34" eb="36">
      <t>ネンリョウ</t>
    </rPh>
    <rPh sb="36" eb="38">
      <t>キョウキュウ</t>
    </rPh>
    <rPh sb="38" eb="39">
      <t>リョウ</t>
    </rPh>
    <rPh sb="40" eb="41">
      <t>ラン</t>
    </rPh>
    <rPh sb="41" eb="42">
      <t>オヨ</t>
    </rPh>
    <phoneticPr fontId="3"/>
  </si>
  <si>
    <t>　　　燃料供給金額」欄は、燃料の供給を受けた日ごとに記載してください。</t>
    <rPh sb="3" eb="5">
      <t>ネンリョウ</t>
    </rPh>
    <rPh sb="5" eb="7">
      <t>キョウキュウ</t>
    </rPh>
    <rPh sb="7" eb="9">
      <t>キンガク</t>
    </rPh>
    <rPh sb="10" eb="11">
      <t>ラン</t>
    </rPh>
    <rPh sb="13" eb="15">
      <t>ネンリョウ</t>
    </rPh>
    <rPh sb="16" eb="18">
      <t>キョウキュウ</t>
    </rPh>
    <rPh sb="19" eb="20">
      <t>ウ</t>
    </rPh>
    <rPh sb="22" eb="23">
      <t>ヒ</t>
    </rPh>
    <rPh sb="26" eb="28">
      <t>キサイ</t>
    </rPh>
    <phoneticPr fontId="3"/>
  </si>
  <si>
    <t xml:space="preserve">    ４　燃料供給業者が青森県に支払を請求するときは、この証明書及び給油伝票の写しを請求書</t>
    <rPh sb="33" eb="34">
      <t>オヨ</t>
    </rPh>
    <rPh sb="35" eb="37">
      <t>キュウユ</t>
    </rPh>
    <rPh sb="37" eb="39">
      <t>デンピョウ</t>
    </rPh>
    <rPh sb="40" eb="41">
      <t>ウツ</t>
    </rPh>
    <phoneticPr fontId="3"/>
  </si>
  <si>
    <t>　　５　この証明書を発行した候補者について供託物が没収された場合には、燃料供給業者は、青</t>
    <rPh sb="43" eb="44">
      <t>アオ</t>
    </rPh>
    <phoneticPr fontId="3"/>
  </si>
  <si>
    <t>　次のとおり運転手を使用したものであることを証明します。</t>
    <rPh sb="1" eb="2">
      <t>ツギ</t>
    </rPh>
    <rPh sb="6" eb="9">
      <t>ウンテンシュ</t>
    </rPh>
    <phoneticPr fontId="3"/>
  </si>
  <si>
    <t>　次のとおりポスターを作成したものであることを証明します。</t>
    <rPh sb="1" eb="2">
      <t>ツギ</t>
    </rPh>
    <rPh sb="11" eb="13">
      <t>サクセイ</t>
    </rPh>
    <phoneticPr fontId="3"/>
  </si>
  <si>
    <t>　　３　燃料代の請求は、契約届出書に記載された選挙運動用自動車に供給したもので、自</t>
    <rPh sb="4" eb="7">
      <t>ネンリョウダイ</t>
    </rPh>
    <rPh sb="8" eb="10">
      <t>セイキュウ</t>
    </rPh>
    <rPh sb="12" eb="14">
      <t>ケイヤク</t>
    </rPh>
    <rPh sb="14" eb="17">
      <t>トドケデショ</t>
    </rPh>
    <rPh sb="18" eb="20">
      <t>キサイ</t>
    </rPh>
    <rPh sb="23" eb="25">
      <t>センキョ</t>
    </rPh>
    <rPh sb="25" eb="28">
      <t>ウンドウヨウ</t>
    </rPh>
    <rPh sb="28" eb="31">
      <t>ジドウシャ</t>
    </rPh>
    <rPh sb="32" eb="34">
      <t>キョウキュウ</t>
    </rPh>
    <rPh sb="40" eb="41">
      <t>ジ</t>
    </rPh>
    <phoneticPr fontId="3"/>
  </si>
  <si>
    <t>　　　動車燃料代確認書に記載された「確認金額」の範囲内に限られます。</t>
    <rPh sb="3" eb="4">
      <t>ドウ</t>
    </rPh>
    <rPh sb="4" eb="5">
      <t>シャ</t>
    </rPh>
    <rPh sb="5" eb="8">
      <t>ネンリョウダイ</t>
    </rPh>
    <rPh sb="8" eb="11">
      <t>カクニンショ</t>
    </rPh>
    <rPh sb="12" eb="14">
      <t>キサイ</t>
    </rPh>
    <rPh sb="18" eb="20">
      <t>カクニン</t>
    </rPh>
    <rPh sb="20" eb="22">
      <t>キンガク</t>
    </rPh>
    <rPh sb="24" eb="27">
      <t>ハンイナイ</t>
    </rPh>
    <rPh sb="28" eb="29">
      <t>カギ</t>
    </rPh>
    <phoneticPr fontId="3"/>
  </si>
  <si>
    <t>　　　場合には、このほかに自動車燃料代確認書及び給油伝票（燃料の供給を受けた日付、</t>
    <rPh sb="22" eb="23">
      <t>オヨ</t>
    </rPh>
    <rPh sb="24" eb="26">
      <t>キュウユ</t>
    </rPh>
    <rPh sb="26" eb="28">
      <t>デンピョウ</t>
    </rPh>
    <rPh sb="29" eb="31">
      <t>ネンリョウ</t>
    </rPh>
    <rPh sb="32" eb="34">
      <t>キョウキュウ</t>
    </rPh>
    <rPh sb="35" eb="36">
      <t>ウ</t>
    </rPh>
    <rPh sb="38" eb="40">
      <t>ヒヅケ</t>
    </rPh>
    <phoneticPr fontId="3"/>
  </si>
  <si>
    <t>）×</t>
    <phoneticPr fontId="3"/>
  </si>
  <si>
    <t>台</t>
    <rPh sb="0" eb="1">
      <t>ダイ</t>
    </rPh>
    <phoneticPr fontId="3"/>
  </si>
  <si>
    <t>＝</t>
    <phoneticPr fontId="3"/>
  </si>
  <si>
    <t>×</t>
    <phoneticPr fontId="3"/>
  </si>
  <si>
    <t>借入れ金額　(ｲ)</t>
    <rPh sb="0" eb="2">
      <t>カリイ</t>
    </rPh>
    <rPh sb="3" eb="4">
      <t>キン</t>
    </rPh>
    <rPh sb="4" eb="5">
      <t>ガク</t>
    </rPh>
    <phoneticPr fontId="3"/>
  </si>
  <si>
    <t>＝</t>
    <phoneticPr fontId="3"/>
  </si>
  <si>
    <t>販売金額(ｲ)</t>
    <rPh sb="0" eb="2">
      <t>ハンバイ</t>
    </rPh>
    <rPh sb="2" eb="4">
      <t>キンガク</t>
    </rPh>
    <phoneticPr fontId="3"/>
  </si>
  <si>
    <t>備考１　「基準限度額」（計）欄には、確認書に記載された額の合計を記載してください。</t>
    <phoneticPr fontId="3"/>
  </si>
  <si>
    <t>報　　　酬(ｲ)</t>
    <rPh sb="0" eb="1">
      <t>ホウ</t>
    </rPh>
    <rPh sb="4" eb="5">
      <t>シュウ</t>
    </rPh>
    <phoneticPr fontId="3"/>
  </si>
  <si>
    <t>（１）　自動車の借入れ</t>
    <rPh sb="4" eb="7">
      <t>ジドウシャ</t>
    </rPh>
    <rPh sb="8" eb="10">
      <t>カリイ</t>
    </rPh>
    <phoneticPr fontId="3"/>
  </si>
  <si>
    <t>（２）　燃料代</t>
    <rPh sb="4" eb="6">
      <t>ネンリョウ</t>
    </rPh>
    <rPh sb="6" eb="7">
      <t>ダイ</t>
    </rPh>
    <phoneticPr fontId="3"/>
  </si>
  <si>
    <t>（３）　運転手</t>
    <rPh sb="4" eb="7">
      <t>ウンテンシュ</t>
    </rPh>
    <phoneticPr fontId="3"/>
  </si>
  <si>
    <t>請求合計金額</t>
    <rPh sb="0" eb="2">
      <t>セイキュウ</t>
    </rPh>
    <rPh sb="2" eb="4">
      <t>ゴウケイ</t>
    </rPh>
    <rPh sb="4" eb="6">
      <t>キンガク</t>
    </rPh>
    <phoneticPr fontId="3"/>
  </si>
  <si>
    <t>　  ２　「請求金額」欄には、（イ）の計欄又は（ロ）の（計）の欄のうちいずれか少ない方の額を記載してく</t>
    <phoneticPr fontId="3"/>
  </si>
  <si>
    <t>　　　用自動車の自動車登録番号を記載してください。</t>
    <rPh sb="3" eb="4">
      <t>ヨウ</t>
    </rPh>
    <rPh sb="4" eb="7">
      <t>ジドウシャ</t>
    </rPh>
    <rPh sb="8" eb="11">
      <t>ジドウシャ</t>
    </rPh>
    <rPh sb="11" eb="13">
      <t>トウロク</t>
    </rPh>
    <rPh sb="13" eb="15">
      <t>バンゴウ</t>
    </rPh>
    <rPh sb="16" eb="18">
      <t>キサイ</t>
    </rPh>
    <phoneticPr fontId="3"/>
  </si>
  <si>
    <t>⇒選挙期日現在の満年齢（自動計算）</t>
    <rPh sb="1" eb="3">
      <t>センキョ</t>
    </rPh>
    <rPh sb="3" eb="5">
      <t>キジツ</t>
    </rPh>
    <rPh sb="5" eb="7">
      <t>ゲンザイ</t>
    </rPh>
    <rPh sb="8" eb="11">
      <t>マンネンレイ</t>
    </rPh>
    <rPh sb="12" eb="14">
      <t>ジドウ</t>
    </rPh>
    <rPh sb="14" eb="16">
      <t>ケイサン</t>
    </rPh>
    <phoneticPr fontId="3"/>
  </si>
  <si>
    <t>　　３　「燃料の供給を受けた選挙運動用自動車の自動車登録番号」欄には、契約届出書に記載された選挙運動</t>
    <rPh sb="5" eb="7">
      <t>ネンリョウ</t>
    </rPh>
    <rPh sb="8" eb="10">
      <t>キョウキュウ</t>
    </rPh>
    <rPh sb="11" eb="12">
      <t>ウ</t>
    </rPh>
    <rPh sb="14" eb="22">
      <t>センキョウンドウヨウジドウシャ</t>
    </rPh>
    <rPh sb="23" eb="30">
      <t>ジドウシャトウロクバンゴウ</t>
    </rPh>
    <rPh sb="31" eb="32">
      <t>ラン</t>
    </rPh>
    <rPh sb="35" eb="37">
      <t>ケイヤク</t>
    </rPh>
    <rPh sb="37" eb="40">
      <t>トドケデショ</t>
    </rPh>
    <phoneticPr fontId="3"/>
  </si>
  <si>
    <t>　　４　「燃料の供給を受けた選挙運動用自動車の自動車登録番号」欄及び「（イ）」欄は、燃料の供給を受け</t>
    <rPh sb="5" eb="7">
      <t>ネンリョウ</t>
    </rPh>
    <rPh sb="8" eb="10">
      <t>キョウキュウ</t>
    </rPh>
    <rPh sb="11" eb="12">
      <t>ウ</t>
    </rPh>
    <rPh sb="14" eb="16">
      <t>センキョ</t>
    </rPh>
    <rPh sb="16" eb="19">
      <t>ウンドウヨウ</t>
    </rPh>
    <rPh sb="19" eb="22">
      <t>ジドウシャ</t>
    </rPh>
    <rPh sb="23" eb="26">
      <t>ジドウシャ</t>
    </rPh>
    <rPh sb="26" eb="28">
      <t>トウロク</t>
    </rPh>
    <rPh sb="28" eb="30">
      <t>バンゴウ</t>
    </rPh>
    <rPh sb="31" eb="32">
      <t>ラン</t>
    </rPh>
    <rPh sb="32" eb="33">
      <t>オヨ</t>
    </rPh>
    <rPh sb="39" eb="40">
      <t>ラン</t>
    </rPh>
    <phoneticPr fontId="3"/>
  </si>
  <si>
    <t>　　　た日ごとに記載してください。</t>
    <rPh sb="8" eb="10">
      <t>キサイ</t>
    </rPh>
    <phoneticPr fontId="3"/>
  </si>
  <si>
    <t>公営3内訳１</t>
    <rPh sb="0" eb="2">
      <t>コウエイ</t>
    </rPh>
    <rPh sb="3" eb="5">
      <t>ウチワケ</t>
    </rPh>
    <phoneticPr fontId="3"/>
  </si>
  <si>
    <t>公営3内訳２</t>
    <rPh sb="0" eb="2">
      <t>コウエイ</t>
    </rPh>
    <rPh sb="3" eb="5">
      <t>ウチワケ</t>
    </rPh>
    <phoneticPr fontId="3"/>
  </si>
  <si>
    <t>公営3別紙内訳１　請求内訳書（運送契約）</t>
    <rPh sb="0" eb="2">
      <t>コウエイ</t>
    </rPh>
    <rPh sb="3" eb="5">
      <t>ベッシ</t>
    </rPh>
    <rPh sb="5" eb="7">
      <t>ウチワケ</t>
    </rPh>
    <rPh sb="9" eb="11">
      <t>セイキュウ</t>
    </rPh>
    <rPh sb="11" eb="14">
      <t>ウチワケショ</t>
    </rPh>
    <rPh sb="15" eb="17">
      <t>ウンソウ</t>
    </rPh>
    <rPh sb="17" eb="19">
      <t>ケイヤク</t>
    </rPh>
    <phoneticPr fontId="3"/>
  </si>
  <si>
    <t>公営3別紙内訳２　請求内訳書（運送契約以外の場合）</t>
    <rPh sb="0" eb="2">
      <t>コウエイ</t>
    </rPh>
    <rPh sb="3" eb="5">
      <t>ベッシ</t>
    </rPh>
    <rPh sb="5" eb="7">
      <t>ウチワケ</t>
    </rPh>
    <rPh sb="9" eb="11">
      <t>セイキュウ</t>
    </rPh>
    <rPh sb="11" eb="14">
      <t>ウチワケショ</t>
    </rPh>
    <rPh sb="15" eb="17">
      <t>ウンソウ</t>
    </rPh>
    <rPh sb="17" eb="19">
      <t>ケイヤク</t>
    </rPh>
    <rPh sb="19" eb="21">
      <t>イガイ</t>
    </rPh>
    <rPh sb="22" eb="24">
      <t>バアイ</t>
    </rPh>
    <phoneticPr fontId="3"/>
  </si>
  <si>
    <t>一般乗用旅客自動車運送事業者との運送契約による場合</t>
    <rPh sb="0" eb="2">
      <t>イッパン</t>
    </rPh>
    <rPh sb="2" eb="4">
      <t>ジョウヨウ</t>
    </rPh>
    <rPh sb="4" eb="6">
      <t>リョカク</t>
    </rPh>
    <rPh sb="6" eb="9">
      <t>ジドウシャ</t>
    </rPh>
    <rPh sb="9" eb="11">
      <t>ウンソウ</t>
    </rPh>
    <rPh sb="11" eb="13">
      <t>ジギョウ</t>
    </rPh>
    <phoneticPr fontId="3"/>
  </si>
  <si>
    <t>運送契約金額（円）</t>
    <rPh sb="0" eb="2">
      <t>ウンソウ</t>
    </rPh>
    <rPh sb="2" eb="4">
      <t>ケイヤク</t>
    </rPh>
    <rPh sb="4" eb="6">
      <t>キンガク</t>
    </rPh>
    <rPh sb="7" eb="8">
      <t>エン</t>
    </rPh>
    <phoneticPr fontId="3"/>
  </si>
  <si>
    <t>契約金額（円）</t>
    <rPh sb="0" eb="2">
      <t>ケイヤク</t>
    </rPh>
    <rPh sb="2" eb="4">
      <t>キンガク</t>
    </rPh>
    <rPh sb="5" eb="6">
      <t>エン</t>
    </rPh>
    <phoneticPr fontId="3"/>
  </si>
  <si>
    <t>黄色のセルのみ入力してください。（以下、同じ）</t>
    <rPh sb="0" eb="2">
      <t>キイロ</t>
    </rPh>
    <rPh sb="7" eb="9">
      <t>ニュウリョク</t>
    </rPh>
    <rPh sb="17" eb="19">
      <t>イカ</t>
    </rPh>
    <rPh sb="20" eb="21">
      <t>オナ</t>
    </rPh>
    <phoneticPr fontId="3"/>
  </si>
  <si>
    <t>運送事業者等の氏名又は名</t>
    <rPh sb="0" eb="2">
      <t>ウンソウ</t>
    </rPh>
    <rPh sb="2" eb="5">
      <t>ジギョウシャ</t>
    </rPh>
    <rPh sb="5" eb="6">
      <t>トウ</t>
    </rPh>
    <rPh sb="7" eb="9">
      <t>シメイ</t>
    </rPh>
    <rPh sb="9" eb="10">
      <t>マタ</t>
    </rPh>
    <rPh sb="11" eb="12">
      <t>ナ</t>
    </rPh>
    <phoneticPr fontId="3"/>
  </si>
  <si>
    <t>←　和暦で入力してください。</t>
    <rPh sb="2" eb="3">
      <t>ワ</t>
    </rPh>
    <rPh sb="3" eb="4">
      <t>コヨミ</t>
    </rPh>
    <rPh sb="5" eb="7">
      <t>ニュウリョク</t>
    </rPh>
    <phoneticPr fontId="3"/>
  </si>
  <si>
    <t>（和暦で入力してください。）</t>
    <rPh sb="1" eb="2">
      <t>ワ</t>
    </rPh>
    <rPh sb="2" eb="3">
      <t>レキ</t>
    </rPh>
    <rPh sb="4" eb="6">
      <t>ニュウリョク</t>
    </rPh>
    <phoneticPr fontId="3"/>
  </si>
  <si>
    <t>※</t>
    <phoneticPr fontId="3"/>
  </si>
  <si>
    <t>　　　動のために使用する者にあっては「車上運動員」と、専ら手話通訳のために使用する者にあっては「手</t>
    <phoneticPr fontId="3"/>
  </si>
  <si>
    <t>契約の相手方の氏名又は名称及び住所並びに法人にあってはその代表者の氏名</t>
    <phoneticPr fontId="3"/>
  </si>
  <si>
    <t xml:space="preserve">    ２　２の「契約内容」欄の「借入れ期間等」には、「自動車の借入れ」にあっては借入れ</t>
    <phoneticPr fontId="3"/>
  </si>
  <si>
    <t>　　　を記載してください。</t>
    <phoneticPr fontId="3"/>
  </si>
  <si>
    <t>１</t>
    <phoneticPr fontId="3"/>
  </si>
  <si>
    <t>○をしてください。）</t>
    <phoneticPr fontId="3"/>
  </si>
  <si>
    <t>～</t>
    <phoneticPr fontId="3"/>
  </si>
  <si>
    <t>　　　送事業者等に提出してください。</t>
    <phoneticPr fontId="3"/>
  </si>
  <si>
    <t xml:space="preserve">    ２　運送事業者等が青森県に支払を請求するときは、この証明書を請求書に添付してください。</t>
    <phoneticPr fontId="3"/>
  </si>
  <si>
    <t xml:space="preserve">    ３　この証明書を発行した候補者について供託物が没収された場合には、運送事業者等は、青</t>
    <phoneticPr fontId="3"/>
  </si>
  <si>
    <t>　　　森県に支払を請求することはできません。</t>
    <phoneticPr fontId="3"/>
  </si>
  <si>
    <t xml:space="preserve">    ５　同一の日において一般乗用旅客自動車運送事業者との運送契約（「運送等契約区分」欄の</t>
    <phoneticPr fontId="3"/>
  </si>
  <si>
    <t>　　　１）とそれ以外の契約（「運送等契約区分」欄の２）とのいずれもが締結された場合には、</t>
    <phoneticPr fontId="3"/>
  </si>
  <si>
    <t>　　　公費負担の対象となるのは候補者の指定する一の契約に限られていますので、その指定をし</t>
    <phoneticPr fontId="3"/>
  </si>
  <si>
    <t>　　　た一の契約のみについて記載してください。</t>
    <phoneticPr fontId="3"/>
  </si>
  <si>
    <t xml:space="preserve">    ６　同一の日において一般乗用旅客自動車運送事業者との運送契約又はそれ以外の契約により</t>
    <phoneticPr fontId="3"/>
  </si>
  <si>
    <t>　　　２台以上の選挙運動用自動車が使用される場合には、公費負担の対象となるのは候補者の指</t>
    <phoneticPr fontId="3"/>
  </si>
  <si>
    <t>　　　運動用自動車以外の選挙運動用自動車については、青森県に支払を請求することはできませ</t>
    <phoneticPr fontId="3"/>
  </si>
  <si>
    <t>　　　ん。</t>
    <phoneticPr fontId="3"/>
  </si>
  <si>
    <t>３</t>
    <phoneticPr fontId="3"/>
  </si>
  <si>
    <t>ふりがな</t>
    <phoneticPr fontId="3"/>
  </si>
  <si>
    <t>備考１　この請求書は、候補者から受領した選挙運動用自動車使用証明書（燃料代の請求の</t>
    <phoneticPr fontId="3"/>
  </si>
  <si>
    <t>　　　燃料の供給を受けた選挙運動用自動車の自動車登録番号のうち自動車登録規則（昭和</t>
    <phoneticPr fontId="3"/>
  </si>
  <si>
    <t>　　　４５年運輸省令第７号）第１３条第１項第４号に規定する４けた以下のアラビア数字、</t>
    <phoneticPr fontId="3"/>
  </si>
  <si>
    <t>　　　燃料供給量及び燃料供給金額が記載された書面で、燃料供給業者から給油の際に受領　</t>
    <phoneticPr fontId="3"/>
  </si>
  <si>
    <t>　　　したものをいう。）の写し）とともに選挙の期日後速やかに提出してください。　　</t>
    <phoneticPr fontId="3"/>
  </si>
  <si>
    <t>　　　　　　　　　　　　</t>
    <phoneticPr fontId="3"/>
  </si>
  <si>
    <t>備考１　この申請書は、燃料供給業者ごとに別々に候補者から青森県選挙管理委員会に提出</t>
    <phoneticPr fontId="3"/>
  </si>
  <si>
    <t>　　　してください。</t>
    <phoneticPr fontId="3"/>
  </si>
  <si>
    <t xml:space="preserve">    ２　この申請書は、選挙運動用自動車の燃料代について公費負担の対象となるものの確</t>
    <phoneticPr fontId="3"/>
  </si>
  <si>
    <t xml:space="preserve">    ４　「前回までの累積金額」には、他の燃料供給業者から購入した金額をも含めて記載</t>
    <phoneticPr fontId="3"/>
  </si>
  <si>
    <t>　　　　　　　　　　　　　　　　　　　　　</t>
    <phoneticPr fontId="3"/>
  </si>
  <si>
    <t>西目屋村</t>
    <rPh sb="0" eb="3">
      <t>ニシメヤ</t>
    </rPh>
    <rPh sb="3" eb="4">
      <t>ムラ</t>
    </rPh>
    <phoneticPr fontId="3"/>
  </si>
  <si>
    <t>㍑</t>
    <phoneticPr fontId="3"/>
  </si>
  <si>
    <t>　　　料の供給を受けた日付、燃料の供給を受けた選挙運動用自動車の自動車登録番号のうち自動</t>
    <phoneticPr fontId="3"/>
  </si>
  <si>
    <t>　　　車登録規則（昭和４５年運輸省令第７号）第１３条第１項第４号に規定する４けた以下のア</t>
    <phoneticPr fontId="3"/>
  </si>
  <si>
    <t>　　　ラビア数字、燃料供給量及び燃料供給金額が記載された書面で、燃料供給業者から給油の際</t>
    <phoneticPr fontId="3"/>
  </si>
  <si>
    <t>　　　に受領したものをいう。以下同じ。）の写しを添えて、候補者から燃料供給業者に提出して</t>
    <phoneticPr fontId="3"/>
  </si>
  <si>
    <t>　　　れた選挙運動用自動車の自動車登録番号を記載してください。</t>
    <phoneticPr fontId="3"/>
  </si>
  <si>
    <t>　　　に添付してください。</t>
    <phoneticPr fontId="3"/>
  </si>
  <si>
    <t>　　　森県に支払を請求することはできません。</t>
    <phoneticPr fontId="3"/>
  </si>
  <si>
    <t xml:space="preserve">    ６　公費負担の限度額は、候補者から燃料供給業者に提出された確認書に記載された金額まで</t>
    <phoneticPr fontId="3"/>
  </si>
  <si>
    <t>　　　です。</t>
    <phoneticPr fontId="3"/>
  </si>
  <si>
    <t xml:space="preserve">    ３　運転手が青森県に支払を請求するときは、この証明書を請求書に添付してください。</t>
    <phoneticPr fontId="3"/>
  </si>
  <si>
    <t xml:space="preserve">    ５　公費負担の限度額は、選挙運動用自動車１台につき１日を通じて12,500円までです。</t>
    <phoneticPr fontId="3"/>
  </si>
  <si>
    <t xml:space="preserve">    ７　候補者の指定した運転手以外の運転手は、青森県に支払を請求することはできません。</t>
    <phoneticPr fontId="3"/>
  </si>
  <si>
    <t>　　　　　　　　　　</t>
    <phoneticPr fontId="3"/>
  </si>
  <si>
    <t>備考１　この確認書は、ポスター作成枚数について確認を受けた候補者からポスター作成業</t>
    <phoneticPr fontId="3"/>
  </si>
  <si>
    <t>　　　者に提出してください。</t>
    <phoneticPr fontId="3"/>
  </si>
  <si>
    <t xml:space="preserve">    ２　この確認書を受領したポスター作成業者は、公費の支払の請求をする場合には、ポ</t>
    <phoneticPr fontId="3"/>
  </si>
  <si>
    <t>　　　スター作成証明書とともに当該確認書を請求書に添付してください。</t>
    <phoneticPr fontId="3"/>
  </si>
  <si>
    <t xml:space="preserve">    ３　この確認書に記載された候補者について供託物が没収された場合には、ポスター作</t>
    <phoneticPr fontId="3"/>
  </si>
  <si>
    <t>　　　成業者は、青森県に支払を請求することはできません。</t>
    <phoneticPr fontId="3"/>
  </si>
  <si>
    <t>　⇒</t>
    <phoneticPr fontId="3"/>
  </si>
  <si>
    <t>公営3その１</t>
    <rPh sb="0" eb="2">
      <t>コウエイ</t>
    </rPh>
    <phoneticPr fontId="3"/>
  </si>
  <si>
    <t>公営3その２</t>
    <rPh sb="0" eb="2">
      <t>コウエイ</t>
    </rPh>
    <phoneticPr fontId="3"/>
  </si>
  <si>
    <t>請求書（運送契約以外の場合）</t>
    <rPh sb="0" eb="2">
      <t>セイキュウ</t>
    </rPh>
    <rPh sb="4" eb="6">
      <t>ウンソウ</t>
    </rPh>
    <rPh sb="6" eb="8">
      <t>ケイヤク</t>
    </rPh>
    <rPh sb="8" eb="10">
      <t>イガイ</t>
    </rPh>
    <rPh sb="11" eb="13">
      <t>バアイ</t>
    </rPh>
    <phoneticPr fontId="3"/>
  </si>
  <si>
    <t>車輌賃貸借契約書例（自動車の借入れ契約用）</t>
    <phoneticPr fontId="3"/>
  </si>
  <si>
    <t>選挙運動用自動車燃料供給契約書例（燃料供給の契約用）</t>
    <phoneticPr fontId="3"/>
  </si>
  <si>
    <t>自動車運転契約書例（運転手の雇用契約用）</t>
    <phoneticPr fontId="3"/>
  </si>
  <si>
    <t>様式８</t>
    <phoneticPr fontId="3"/>
  </si>
  <si>
    <t>様式７</t>
    <phoneticPr fontId="3"/>
  </si>
  <si>
    <t>様式２２</t>
    <rPh sb="0" eb="2">
      <t>ヨウシキ</t>
    </rPh>
    <phoneticPr fontId="3"/>
  </si>
  <si>
    <t>様式２０</t>
    <rPh sb="0" eb="2">
      <t>ヨウシキ</t>
    </rPh>
    <phoneticPr fontId="3"/>
  </si>
  <si>
    <t>開票立会人入力シート</t>
    <rPh sb="0" eb="2">
      <t>カイヒョウ</t>
    </rPh>
    <rPh sb="2" eb="4">
      <t>タチアイ</t>
    </rPh>
    <rPh sb="4" eb="5">
      <t>ニン</t>
    </rPh>
    <rPh sb="5" eb="7">
      <t>ニュウリョク</t>
    </rPh>
    <phoneticPr fontId="3"/>
  </si>
  <si>
    <t>様式２１</t>
    <rPh sb="0" eb="2">
      <t>ヨウシキ</t>
    </rPh>
    <phoneticPr fontId="3"/>
  </si>
  <si>
    <t>選挙運動のために頒布するビラについて（届出）</t>
    <rPh sb="0" eb="2">
      <t>センキョ</t>
    </rPh>
    <rPh sb="2" eb="4">
      <t>ウンドウ</t>
    </rPh>
    <rPh sb="8" eb="10">
      <t>ハンプ</t>
    </rPh>
    <rPh sb="19" eb="21">
      <t>トドケデ</t>
    </rPh>
    <phoneticPr fontId="3"/>
  </si>
  <si>
    <t>２　種　　　　類</t>
    <rPh sb="2" eb="3">
      <t>タネ</t>
    </rPh>
    <rPh sb="7" eb="8">
      <t>タグイ</t>
    </rPh>
    <phoneticPr fontId="3"/>
  </si>
  <si>
    <t>１　頒布するビラ</t>
    <rPh sb="2" eb="4">
      <t>ハンプ</t>
    </rPh>
    <phoneticPr fontId="3"/>
  </si>
  <si>
    <t>別添のとおり</t>
    <rPh sb="0" eb="2">
      <t>ベッテン</t>
    </rPh>
    <phoneticPr fontId="3"/>
  </si>
  <si>
    <t>　　種類</t>
    <rPh sb="2" eb="4">
      <t>シュルイ</t>
    </rPh>
    <phoneticPr fontId="3"/>
  </si>
  <si>
    <t>　３　所属党派（政治団体）証明書</t>
    <rPh sb="3" eb="5">
      <t>ショゾク</t>
    </rPh>
    <rPh sb="5" eb="7">
      <t>トウハ</t>
    </rPh>
    <rPh sb="8" eb="10">
      <t>セイジ</t>
    </rPh>
    <rPh sb="10" eb="12">
      <t>ダンタイ</t>
    </rPh>
    <rPh sb="13" eb="16">
      <t>ショウメイショ</t>
    </rPh>
    <phoneticPr fontId="3"/>
  </si>
  <si>
    <t>　１　供託証明書</t>
    <rPh sb="3" eb="5">
      <t>キョウタク</t>
    </rPh>
    <rPh sb="5" eb="7">
      <t>ショウメイ</t>
    </rPh>
    <rPh sb="7" eb="8">
      <t>ショ</t>
    </rPh>
    <phoneticPr fontId="3"/>
  </si>
  <si>
    <t>　　時　　分受理</t>
    <rPh sb="2" eb="3">
      <t>ジ</t>
    </rPh>
    <rPh sb="5" eb="6">
      <t>フン</t>
    </rPh>
    <rPh sb="6" eb="8">
      <t>ジュリ</t>
    </rPh>
    <phoneticPr fontId="3"/>
  </si>
  <si>
    <t>開票区名</t>
    <rPh sb="0" eb="2">
      <t>カイヒョウ</t>
    </rPh>
    <rPh sb="2" eb="3">
      <t>ク</t>
    </rPh>
    <rPh sb="3" eb="4">
      <t>ナ</t>
    </rPh>
    <phoneticPr fontId="3"/>
  </si>
  <si>
    <t>外ヶ浜町</t>
    <rPh sb="0" eb="1">
      <t>ソト</t>
    </rPh>
    <rPh sb="2" eb="3">
      <t>ハマ</t>
    </rPh>
    <rPh sb="3" eb="4">
      <t>マチ</t>
    </rPh>
    <phoneticPr fontId="3"/>
  </si>
  <si>
    <t>深浦町</t>
    <rPh sb="0" eb="3">
      <t>フカウラマチ</t>
    </rPh>
    <phoneticPr fontId="3"/>
  </si>
  <si>
    <t>佐井村</t>
    <rPh sb="0" eb="2">
      <t>サイ</t>
    </rPh>
    <rPh sb="2" eb="3">
      <t>ムラ</t>
    </rPh>
    <phoneticPr fontId="3"/>
  </si>
  <si>
    <t>南部町</t>
    <rPh sb="0" eb="2">
      <t>ナンブ</t>
    </rPh>
    <rPh sb="2" eb="3">
      <t>マチ</t>
    </rPh>
    <phoneticPr fontId="3"/>
  </si>
  <si>
    <t>開票立会人生年月日　　　元号</t>
    <rPh sb="0" eb="2">
      <t>カイヒョウ</t>
    </rPh>
    <rPh sb="2" eb="4">
      <t>タチアイ</t>
    </rPh>
    <rPh sb="4" eb="5">
      <t>ニン</t>
    </rPh>
    <rPh sb="5" eb="7">
      <t>セイネン</t>
    </rPh>
    <rPh sb="7" eb="9">
      <t>ガッピ</t>
    </rPh>
    <rPh sb="12" eb="14">
      <t>ゲンゴウ</t>
    </rPh>
    <phoneticPr fontId="3"/>
  </si>
  <si>
    <t>元号を和暦へ変換</t>
    <rPh sb="0" eb="2">
      <t>ゲンゴウ</t>
    </rPh>
    <rPh sb="3" eb="5">
      <t>ワレキ</t>
    </rPh>
    <rPh sb="6" eb="8">
      <t>ヘンカン</t>
    </rPh>
    <phoneticPr fontId="3"/>
  </si>
  <si>
    <t>西暦表示</t>
    <rPh sb="0" eb="2">
      <t>セイレキ</t>
    </rPh>
    <rPh sb="2" eb="4">
      <t>ヒョウジ</t>
    </rPh>
    <phoneticPr fontId="3"/>
  </si>
  <si>
    <t>和暦表示</t>
    <rPh sb="0" eb="2">
      <t>ワレキ</t>
    </rPh>
    <rPh sb="2" eb="4">
      <t>ヒョウジ</t>
    </rPh>
    <phoneticPr fontId="3"/>
  </si>
  <si>
    <t>届出</t>
    <rPh sb="0" eb="2">
      <t>トドケデ</t>
    </rPh>
    <phoneticPr fontId="3"/>
  </si>
  <si>
    <t>受理</t>
    <rPh sb="0" eb="2">
      <t>ジュリ</t>
    </rPh>
    <phoneticPr fontId="3"/>
  </si>
  <si>
    <t>番号</t>
    <rPh sb="0" eb="2">
      <t>バンゴウ</t>
    </rPh>
    <phoneticPr fontId="3"/>
  </si>
  <si>
    <t>選挙長</t>
    <rPh sb="0" eb="2">
      <t>センキョ</t>
    </rPh>
    <rPh sb="2" eb="3">
      <t>チョウ</t>
    </rPh>
    <phoneticPr fontId="3"/>
  </si>
  <si>
    <t>事　　務　　局</t>
    <rPh sb="0" eb="1">
      <t>コト</t>
    </rPh>
    <rPh sb="3" eb="4">
      <t>ツトム</t>
    </rPh>
    <rPh sb="6" eb="7">
      <t>キョク</t>
    </rPh>
    <phoneticPr fontId="3"/>
  </si>
  <si>
    <t>ふりがな</t>
    <phoneticPr fontId="3"/>
  </si>
  <si>
    <t>生年月日</t>
    <rPh sb="0" eb="2">
      <t>セイネン</t>
    </rPh>
    <rPh sb="2" eb="4">
      <t>ガッピ</t>
    </rPh>
    <phoneticPr fontId="3"/>
  </si>
  <si>
    <t>添付書類</t>
    <rPh sb="0" eb="2">
      <t>テンプ</t>
    </rPh>
    <rPh sb="2" eb="4">
      <t>ショルイ</t>
    </rPh>
    <phoneticPr fontId="3"/>
  </si>
  <si>
    <t>本　　籍</t>
    <rPh sb="0" eb="1">
      <t>ホン</t>
    </rPh>
    <rPh sb="3" eb="4">
      <t>セキ</t>
    </rPh>
    <phoneticPr fontId="3"/>
  </si>
  <si>
    <t>住　　所</t>
    <rPh sb="0" eb="1">
      <t>ジュウ</t>
    </rPh>
    <rPh sb="3" eb="4">
      <t>ショ</t>
    </rPh>
    <phoneticPr fontId="3"/>
  </si>
  <si>
    <t>党　　派</t>
    <rPh sb="0" eb="1">
      <t>トウ</t>
    </rPh>
    <rPh sb="3" eb="4">
      <t>ハ</t>
    </rPh>
    <phoneticPr fontId="3"/>
  </si>
  <si>
    <t>選　　挙</t>
    <rPh sb="0" eb="1">
      <t>セン</t>
    </rPh>
    <rPh sb="3" eb="4">
      <t>キョ</t>
    </rPh>
    <phoneticPr fontId="3"/>
  </si>
  <si>
    <t>候 補 者</t>
    <rPh sb="0" eb="1">
      <t>コウ</t>
    </rPh>
    <rPh sb="2" eb="3">
      <t>タスク</t>
    </rPh>
    <rPh sb="4" eb="5">
      <t>シャ</t>
    </rPh>
    <phoneticPr fontId="3"/>
  </si>
  <si>
    <t>性別</t>
    <rPh sb="0" eb="2">
      <t>セイベツ</t>
    </rPh>
    <phoneticPr fontId="3"/>
  </si>
  <si>
    <t>職業</t>
    <rPh sb="0" eb="2">
      <t>ショクギョウ</t>
    </rPh>
    <phoneticPr fontId="3"/>
  </si>
  <si>
    <t>　２　宣誓書</t>
    <rPh sb="3" eb="6">
      <t>センセイショ</t>
    </rPh>
    <phoneticPr fontId="3"/>
  </si>
  <si>
    <t>　４　戸籍の謄本又は抄本</t>
    <rPh sb="3" eb="5">
      <t>コセキ</t>
    </rPh>
    <rPh sb="6" eb="8">
      <t>トウホン</t>
    </rPh>
    <rPh sb="8" eb="9">
      <t>マタ</t>
    </rPh>
    <rPh sb="10" eb="12">
      <t>ショウホン</t>
    </rPh>
    <phoneticPr fontId="3"/>
  </si>
  <si>
    <t>　５　（通称認定申請書）</t>
    <rPh sb="4" eb="6">
      <t>ツウショウ</t>
    </rPh>
    <rPh sb="6" eb="8">
      <t>ニンテイ</t>
    </rPh>
    <rPh sb="8" eb="11">
      <t>シンセイショ</t>
    </rPh>
    <phoneticPr fontId="3"/>
  </si>
  <si>
    <t>候補者氏名</t>
    <rPh sb="0" eb="3">
      <t>コウホシャ</t>
    </rPh>
    <rPh sb="3" eb="5">
      <t>シメイ</t>
    </rPh>
    <phoneticPr fontId="3"/>
  </si>
  <si>
    <t>選挙の名前</t>
    <rPh sb="0" eb="2">
      <t>センキョ</t>
    </rPh>
    <rPh sb="3" eb="5">
      <t>ナマエ</t>
    </rPh>
    <phoneticPr fontId="3"/>
  </si>
  <si>
    <t>候補者生年月日</t>
    <rPh sb="0" eb="3">
      <t>コウホシャ</t>
    </rPh>
    <rPh sb="3" eb="5">
      <t>セイネン</t>
    </rPh>
    <rPh sb="5" eb="7">
      <t>ガッピ</t>
    </rPh>
    <phoneticPr fontId="3"/>
  </si>
  <si>
    <t>候補者本籍</t>
    <rPh sb="0" eb="3">
      <t>コウホシャ</t>
    </rPh>
    <rPh sb="3" eb="5">
      <t>ホンセキ</t>
    </rPh>
    <phoneticPr fontId="3"/>
  </si>
  <si>
    <t>候補者住所</t>
    <rPh sb="0" eb="3">
      <t>コウホシャ</t>
    </rPh>
    <rPh sb="3" eb="5">
      <t>ジュウショ</t>
    </rPh>
    <phoneticPr fontId="3"/>
  </si>
  <si>
    <t>選挙の期日</t>
    <rPh sb="0" eb="2">
      <t>センキョ</t>
    </rPh>
    <rPh sb="3" eb="5">
      <t>キジツ</t>
    </rPh>
    <phoneticPr fontId="3"/>
  </si>
  <si>
    <t>候補者職業</t>
    <rPh sb="0" eb="3">
      <t>コウホシャ</t>
    </rPh>
    <rPh sb="3" eb="5">
      <t>ショクギョウ</t>
    </rPh>
    <phoneticPr fontId="3"/>
  </si>
  <si>
    <t>候補者氏</t>
    <rPh sb="0" eb="3">
      <t>コウホシャ</t>
    </rPh>
    <rPh sb="3" eb="4">
      <t>シ</t>
    </rPh>
    <phoneticPr fontId="3"/>
  </si>
  <si>
    <t>候補者氏ふりがな</t>
    <rPh sb="0" eb="3">
      <t>コウホシャ</t>
    </rPh>
    <rPh sb="3" eb="4">
      <t>シ</t>
    </rPh>
    <phoneticPr fontId="3"/>
  </si>
  <si>
    <t>候補者名</t>
    <rPh sb="0" eb="3">
      <t>コウホシャ</t>
    </rPh>
    <rPh sb="3" eb="4">
      <t>ナ</t>
    </rPh>
    <phoneticPr fontId="3"/>
  </si>
  <si>
    <t>候補者名ふりがな</t>
    <rPh sb="0" eb="3">
      <t>コウホシャ</t>
    </rPh>
    <rPh sb="3" eb="4">
      <t>メイ</t>
    </rPh>
    <phoneticPr fontId="3"/>
  </si>
  <si>
    <t>候補者性別</t>
    <rPh sb="0" eb="3">
      <t>コウホシャ</t>
    </rPh>
    <rPh sb="3" eb="5">
      <t>セイベツ</t>
    </rPh>
    <phoneticPr fontId="3"/>
  </si>
  <si>
    <t>（満</t>
    <rPh sb="1" eb="2">
      <t>マン</t>
    </rPh>
    <phoneticPr fontId="3"/>
  </si>
  <si>
    <t>歳）</t>
    <rPh sb="0" eb="1">
      <t>サイ</t>
    </rPh>
    <phoneticPr fontId="3"/>
  </si>
  <si>
    <t>S</t>
  </si>
  <si>
    <t>←　昭和はS、平成はHを選択</t>
    <rPh sb="2" eb="4">
      <t>ショウワ</t>
    </rPh>
    <rPh sb="7" eb="9">
      <t>ヘイセイ</t>
    </rPh>
    <rPh sb="12" eb="14">
      <t>センタク</t>
    </rPh>
    <phoneticPr fontId="3"/>
  </si>
  <si>
    <t>　上記のとおり関係書類を添えて立候補の届出をします。</t>
  </si>
  <si>
    <t>印</t>
    <rPh sb="0" eb="1">
      <t>イン</t>
    </rPh>
    <phoneticPr fontId="3"/>
  </si>
  <si>
    <t>青森市</t>
    <rPh sb="0" eb="3">
      <t>アオモリシ</t>
    </rPh>
    <phoneticPr fontId="3"/>
  </si>
  <si>
    <t>殿</t>
    <rPh sb="0" eb="1">
      <t>ドノ</t>
    </rPh>
    <phoneticPr fontId="3"/>
  </si>
  <si>
    <t>八戸市</t>
    <rPh sb="0" eb="3">
      <t>ハチノヘシ</t>
    </rPh>
    <phoneticPr fontId="3"/>
  </si>
  <si>
    <t>弘前市</t>
    <rPh sb="0" eb="3">
      <t>ヒロサキシ</t>
    </rPh>
    <phoneticPr fontId="3"/>
  </si>
  <si>
    <t>黒石市</t>
    <rPh sb="0" eb="3">
      <t>クロイシシ</t>
    </rPh>
    <phoneticPr fontId="3"/>
  </si>
  <si>
    <t>五所川原市</t>
    <rPh sb="0" eb="5">
      <t>ゴショガワラシ</t>
    </rPh>
    <phoneticPr fontId="3"/>
  </si>
  <si>
    <t>十和田市</t>
    <rPh sb="0" eb="4">
      <t>トワダシ</t>
    </rPh>
    <phoneticPr fontId="3"/>
  </si>
  <si>
    <t>三沢市</t>
    <rPh sb="0" eb="3">
      <t>ミサワシ</t>
    </rPh>
    <phoneticPr fontId="3"/>
  </si>
  <si>
    <t>むつ市</t>
    <rPh sb="2" eb="3">
      <t>シ</t>
    </rPh>
    <phoneticPr fontId="3"/>
  </si>
  <si>
    <t>つがる市</t>
    <rPh sb="3" eb="4">
      <t>シ</t>
    </rPh>
    <phoneticPr fontId="3"/>
  </si>
  <si>
    <t>平川市</t>
    <rPh sb="0" eb="2">
      <t>ヒラカワ</t>
    </rPh>
    <rPh sb="2" eb="3">
      <t>シ</t>
    </rPh>
    <phoneticPr fontId="3"/>
  </si>
  <si>
    <t>（選択）</t>
    <rPh sb="1" eb="3">
      <t>センタク</t>
    </rPh>
    <phoneticPr fontId="3"/>
  </si>
  <si>
    <t>年（手入力）</t>
    <rPh sb="0" eb="1">
      <t>ネン</t>
    </rPh>
    <rPh sb="2" eb="3">
      <t>テ</t>
    </rPh>
    <rPh sb="3" eb="5">
      <t>ニュウリョク</t>
    </rPh>
    <phoneticPr fontId="3"/>
  </si>
  <si>
    <t>月（手入力）</t>
    <rPh sb="0" eb="1">
      <t>ツキ</t>
    </rPh>
    <rPh sb="2" eb="3">
      <t>テ</t>
    </rPh>
    <rPh sb="3" eb="5">
      <t>ニュウリョク</t>
    </rPh>
    <phoneticPr fontId="3"/>
  </si>
  <si>
    <t>日（手入力）</t>
    <rPh sb="0" eb="1">
      <t>ニチ</t>
    </rPh>
    <rPh sb="2" eb="3">
      <t>テ</t>
    </rPh>
    <rPh sb="3" eb="5">
      <t>ニュウリョク</t>
    </rPh>
    <phoneticPr fontId="3"/>
  </si>
  <si>
    <t>元号（選択）</t>
    <rPh sb="0" eb="2">
      <t>ゲンゴウ</t>
    </rPh>
    <rPh sb="3" eb="5">
      <t>センタク</t>
    </rPh>
    <phoneticPr fontId="3"/>
  </si>
  <si>
    <t>（手入力）</t>
    <rPh sb="1" eb="2">
      <t>テ</t>
    </rPh>
    <rPh sb="2" eb="4">
      <t>ニュウリョク</t>
    </rPh>
    <phoneticPr fontId="3"/>
  </si>
  <si>
    <t>様式２</t>
    <rPh sb="0" eb="2">
      <t>ヨウシキ</t>
    </rPh>
    <phoneticPr fontId="3"/>
  </si>
  <si>
    <t>宣　　誓　　書</t>
    <rPh sb="0" eb="1">
      <t>ヨロシ</t>
    </rPh>
    <rPh sb="3" eb="4">
      <t>チカイ</t>
    </rPh>
    <rPh sb="6" eb="7">
      <t>ショ</t>
    </rPh>
    <phoneticPr fontId="3"/>
  </si>
  <si>
    <t>住所</t>
    <rPh sb="0" eb="2">
      <t>ジュウショ</t>
    </rPh>
    <phoneticPr fontId="3"/>
  </si>
  <si>
    <t>氏名</t>
    <rPh sb="0" eb="2">
      <t>シメイ</t>
    </rPh>
    <phoneticPr fontId="3"/>
  </si>
  <si>
    <t>様式３</t>
    <rPh sb="0" eb="2">
      <t>ヨウシキ</t>
    </rPh>
    <phoneticPr fontId="3"/>
  </si>
  <si>
    <t>所属党派証明書</t>
    <rPh sb="0" eb="2">
      <t>ショゾク</t>
    </rPh>
    <rPh sb="2" eb="4">
      <t>トウハ</t>
    </rPh>
    <rPh sb="4" eb="7">
      <t>ショウメイショ</t>
    </rPh>
    <phoneticPr fontId="3"/>
  </si>
  <si>
    <t>　　上記の者は、本政党（政治団体）に所属する者であることを証明する。</t>
    <phoneticPr fontId="3"/>
  </si>
  <si>
    <t>政党（政治団体）名　</t>
    <rPh sb="0" eb="2">
      <t>セイトウ</t>
    </rPh>
    <rPh sb="3" eb="5">
      <t>セイジ</t>
    </rPh>
    <rPh sb="5" eb="7">
      <t>ダンタイ</t>
    </rPh>
    <rPh sb="8" eb="9">
      <t>メイ</t>
    </rPh>
    <phoneticPr fontId="3"/>
  </si>
  <si>
    <t>代表者氏名　</t>
    <rPh sb="0" eb="3">
      <t>ダイヒョウシャ</t>
    </rPh>
    <rPh sb="3" eb="5">
      <t>シメイ</t>
    </rPh>
    <phoneticPr fontId="3"/>
  </si>
  <si>
    <t>所属党派</t>
    <rPh sb="0" eb="2">
      <t>ショゾク</t>
    </rPh>
    <rPh sb="2" eb="4">
      <t>トウハ</t>
    </rPh>
    <phoneticPr fontId="3"/>
  </si>
  <si>
    <t>所属党派代表者氏</t>
    <rPh sb="0" eb="2">
      <t>ショゾク</t>
    </rPh>
    <rPh sb="2" eb="4">
      <t>トウハ</t>
    </rPh>
    <rPh sb="4" eb="7">
      <t>ダイヒョウシャ</t>
    </rPh>
    <rPh sb="7" eb="8">
      <t>シ</t>
    </rPh>
    <phoneticPr fontId="3"/>
  </si>
  <si>
    <t>所属党派代表者名</t>
    <rPh sb="0" eb="2">
      <t>ショゾク</t>
    </rPh>
    <rPh sb="2" eb="4">
      <t>トウハ</t>
    </rPh>
    <rPh sb="4" eb="7">
      <t>ダイヒョウシャ</t>
    </rPh>
    <rPh sb="7" eb="8">
      <t>ナ</t>
    </rPh>
    <phoneticPr fontId="3"/>
  </si>
  <si>
    <t>通称認定申請書</t>
    <rPh sb="0" eb="2">
      <t>ツウショウ</t>
    </rPh>
    <rPh sb="2" eb="4">
      <t>ニンテイ</t>
    </rPh>
    <rPh sb="4" eb="7">
      <t>シンセイショ</t>
    </rPh>
    <phoneticPr fontId="3"/>
  </si>
  <si>
    <t>候補者</t>
    <rPh sb="0" eb="3">
      <t>コウホシャ</t>
    </rPh>
    <phoneticPr fontId="3"/>
  </si>
  <si>
    <t>呼　　称</t>
    <rPh sb="0" eb="1">
      <t>コ</t>
    </rPh>
    <rPh sb="3" eb="4">
      <t>ショウ</t>
    </rPh>
    <phoneticPr fontId="3"/>
  </si>
  <si>
    <t>様式４</t>
    <rPh sb="0" eb="2">
      <t>ヨウシキ</t>
    </rPh>
    <phoneticPr fontId="3"/>
  </si>
  <si>
    <t>⇒西暦へ変換（自動）</t>
    <rPh sb="1" eb="3">
      <t>セイレキ</t>
    </rPh>
    <rPh sb="4" eb="6">
      <t>ヘンカン</t>
    </rPh>
    <rPh sb="7" eb="9">
      <t>ジドウ</t>
    </rPh>
    <phoneticPr fontId="3"/>
  </si>
  <si>
    <t>⇒和暦へ変換（自動）</t>
    <rPh sb="1" eb="3">
      <t>ワレキ</t>
    </rPh>
    <rPh sb="4" eb="6">
      <t>ヘンカン</t>
    </rPh>
    <rPh sb="7" eb="9">
      <t>ジドウ</t>
    </rPh>
    <phoneticPr fontId="3"/>
  </si>
  <si>
    <t>⇒元号を漢字表記（自動）</t>
    <rPh sb="1" eb="3">
      <t>ゲンゴウ</t>
    </rPh>
    <rPh sb="4" eb="6">
      <t>カンジ</t>
    </rPh>
    <rPh sb="6" eb="8">
      <t>ヒョウキ</t>
    </rPh>
    <rPh sb="9" eb="11">
      <t>ジドウ</t>
    </rPh>
    <phoneticPr fontId="3"/>
  </si>
  <si>
    <t>選挙立会人の氏ふりがな</t>
    <rPh sb="0" eb="2">
      <t>センキョ</t>
    </rPh>
    <rPh sb="2" eb="4">
      <t>タチアイ</t>
    </rPh>
    <rPh sb="4" eb="5">
      <t>ニン</t>
    </rPh>
    <rPh sb="6" eb="7">
      <t>ウジ</t>
    </rPh>
    <phoneticPr fontId="3"/>
  </si>
  <si>
    <t>選挙立会人の氏</t>
    <rPh sb="0" eb="2">
      <t>センキョ</t>
    </rPh>
    <rPh sb="2" eb="4">
      <t>タチアイ</t>
    </rPh>
    <rPh sb="4" eb="5">
      <t>ニン</t>
    </rPh>
    <rPh sb="6" eb="7">
      <t>ウジ</t>
    </rPh>
    <phoneticPr fontId="3"/>
  </si>
  <si>
    <t>選挙立会人の名</t>
    <rPh sb="0" eb="2">
      <t>センキョ</t>
    </rPh>
    <rPh sb="2" eb="4">
      <t>タチアイ</t>
    </rPh>
    <rPh sb="4" eb="5">
      <t>ニン</t>
    </rPh>
    <rPh sb="6" eb="7">
      <t>ナ</t>
    </rPh>
    <phoneticPr fontId="3"/>
  </si>
  <si>
    <t>選挙立会人の名ふりがな</t>
    <rPh sb="0" eb="2">
      <t>センキョ</t>
    </rPh>
    <rPh sb="2" eb="4">
      <t>タチアイ</t>
    </rPh>
    <rPh sb="4" eb="5">
      <t>ニン</t>
    </rPh>
    <rPh sb="6" eb="7">
      <t>ナ</t>
    </rPh>
    <phoneticPr fontId="3"/>
  </si>
  <si>
    <t>選挙立会人住所</t>
    <rPh sb="0" eb="2">
      <t>センキョ</t>
    </rPh>
    <rPh sb="2" eb="4">
      <t>タチアイ</t>
    </rPh>
    <rPh sb="4" eb="5">
      <t>ニン</t>
    </rPh>
    <rPh sb="5" eb="7">
      <t>ジュウショ</t>
    </rPh>
    <phoneticPr fontId="3"/>
  </si>
  <si>
    <t>選挙立会人生年月日</t>
    <rPh sb="0" eb="2">
      <t>センキョ</t>
    </rPh>
    <rPh sb="2" eb="4">
      <t>タチアイ</t>
    </rPh>
    <rPh sb="4" eb="5">
      <t>ニン</t>
    </rPh>
    <rPh sb="5" eb="7">
      <t>セイネン</t>
    </rPh>
    <rPh sb="7" eb="9">
      <t>ガッピ</t>
    </rPh>
    <phoneticPr fontId="3"/>
  </si>
  <si>
    <t>様式５</t>
    <rPh sb="0" eb="2">
      <t>ヨウシキ</t>
    </rPh>
    <phoneticPr fontId="3"/>
  </si>
  <si>
    <t>選挙立会人となるべき者の届出書</t>
    <rPh sb="0" eb="2">
      <t>センキョ</t>
    </rPh>
    <rPh sb="2" eb="4">
      <t>タチアイ</t>
    </rPh>
    <rPh sb="4" eb="5">
      <t>ニン</t>
    </rPh>
    <rPh sb="10" eb="11">
      <t>シャ</t>
    </rPh>
    <rPh sb="12" eb="15">
      <t>トドケデショ</t>
    </rPh>
    <phoneticPr fontId="3"/>
  </si>
  <si>
    <t>立会人となるべき者</t>
    <rPh sb="0" eb="2">
      <t>タチアイ</t>
    </rPh>
    <rPh sb="2" eb="3">
      <t>ニン</t>
    </rPh>
    <rPh sb="8" eb="9">
      <t>シャ</t>
    </rPh>
    <phoneticPr fontId="3"/>
  </si>
  <si>
    <t>　選挙</t>
    <rPh sb="1" eb="3">
      <t>センキョ</t>
    </rPh>
    <phoneticPr fontId="3"/>
  </si>
  <si>
    <t>　立会いすべき選挙区</t>
    <rPh sb="1" eb="3">
      <t>タチア</t>
    </rPh>
    <rPh sb="7" eb="10">
      <t>センキョク</t>
    </rPh>
    <phoneticPr fontId="3"/>
  </si>
  <si>
    <t>生）</t>
    <rPh sb="0" eb="1">
      <t>ナマ</t>
    </rPh>
    <phoneticPr fontId="3"/>
  </si>
  <si>
    <t>（</t>
    <phoneticPr fontId="3"/>
  </si>
  <si>
    <t>　上記のとおり本人の承諾を得て届出をします。</t>
    <rPh sb="1" eb="3">
      <t>ジョウキ</t>
    </rPh>
    <rPh sb="7" eb="9">
      <t>ホンニン</t>
    </rPh>
    <rPh sb="10" eb="12">
      <t>ショウダク</t>
    </rPh>
    <rPh sb="13" eb="14">
      <t>エ</t>
    </rPh>
    <rPh sb="15" eb="17">
      <t>トドケデ</t>
    </rPh>
    <phoneticPr fontId="3"/>
  </si>
  <si>
    <t>）</t>
    <phoneticPr fontId="3"/>
  </si>
  <si>
    <t>様式６</t>
    <rPh sb="0" eb="2">
      <t>ヨウシキ</t>
    </rPh>
    <phoneticPr fontId="3"/>
  </si>
  <si>
    <t>承　　諾　　書</t>
    <rPh sb="0" eb="1">
      <t>ウケタマワ</t>
    </rPh>
    <rPh sb="3" eb="4">
      <t>ダク</t>
    </rPh>
    <rPh sb="6" eb="7">
      <t>ショ</t>
    </rPh>
    <phoneticPr fontId="3"/>
  </si>
  <si>
    <t>様式７</t>
    <rPh sb="0" eb="2">
      <t>ヨウシキ</t>
    </rPh>
    <phoneticPr fontId="3"/>
  </si>
  <si>
    <t>様式８</t>
    <rPh sb="0" eb="2">
      <t>ヨウシキ</t>
    </rPh>
    <phoneticPr fontId="3"/>
  </si>
  <si>
    <t>開票立会人となるべき者の届出書</t>
    <rPh sb="0" eb="2">
      <t>カイヒョウ</t>
    </rPh>
    <rPh sb="2" eb="4">
      <t>タチアイ</t>
    </rPh>
    <rPh sb="4" eb="5">
      <t>ニン</t>
    </rPh>
    <rPh sb="10" eb="11">
      <t>シャ</t>
    </rPh>
    <rPh sb="12" eb="15">
      <t>トドケデショ</t>
    </rPh>
    <phoneticPr fontId="3"/>
  </si>
  <si>
    <t>　立会いすべき開票区</t>
    <rPh sb="1" eb="3">
      <t>タチア</t>
    </rPh>
    <rPh sb="7" eb="9">
      <t>カイヒョウ</t>
    </rPh>
    <rPh sb="9" eb="10">
      <t>ク</t>
    </rPh>
    <phoneticPr fontId="3"/>
  </si>
  <si>
    <t>開票区</t>
    <rPh sb="0" eb="2">
      <t>カイヒョウ</t>
    </rPh>
    <rPh sb="2" eb="3">
      <t>ク</t>
    </rPh>
    <phoneticPr fontId="3"/>
  </si>
  <si>
    <t>開票立会人の氏</t>
    <rPh sb="0" eb="2">
      <t>カイヒョウ</t>
    </rPh>
    <rPh sb="2" eb="4">
      <t>タチアイ</t>
    </rPh>
    <rPh sb="4" eb="5">
      <t>ニン</t>
    </rPh>
    <rPh sb="6" eb="7">
      <t>ウジ</t>
    </rPh>
    <phoneticPr fontId="3"/>
  </si>
  <si>
    <t>開票立会人の氏ふりがな</t>
    <rPh sb="0" eb="2">
      <t>カイヒョウ</t>
    </rPh>
    <rPh sb="2" eb="4">
      <t>タチアイ</t>
    </rPh>
    <rPh sb="4" eb="5">
      <t>ニン</t>
    </rPh>
    <rPh sb="6" eb="7">
      <t>ウジ</t>
    </rPh>
    <phoneticPr fontId="3"/>
  </si>
  <si>
    <t>開票立会人の名</t>
    <rPh sb="0" eb="2">
      <t>カイヒョウ</t>
    </rPh>
    <rPh sb="2" eb="4">
      <t>タチアイ</t>
    </rPh>
    <rPh sb="4" eb="5">
      <t>ニン</t>
    </rPh>
    <rPh sb="6" eb="7">
      <t>ナ</t>
    </rPh>
    <phoneticPr fontId="3"/>
  </si>
  <si>
    <t>開票立会人の名ふりがな</t>
    <rPh sb="0" eb="2">
      <t>カイヒョウ</t>
    </rPh>
    <rPh sb="2" eb="4">
      <t>タチアイ</t>
    </rPh>
    <rPh sb="4" eb="5">
      <t>ニン</t>
    </rPh>
    <rPh sb="6" eb="7">
      <t>ナ</t>
    </rPh>
    <phoneticPr fontId="3"/>
  </si>
  <si>
    <t>開票立会人住所</t>
    <rPh sb="0" eb="2">
      <t>カイヒョウ</t>
    </rPh>
    <rPh sb="2" eb="4">
      <t>タチアイ</t>
    </rPh>
    <rPh sb="4" eb="5">
      <t>ニン</t>
    </rPh>
    <rPh sb="5" eb="7">
      <t>ジュウショ</t>
    </rPh>
    <phoneticPr fontId="3"/>
  </si>
  <si>
    <t>選挙管理委員会委員長</t>
    <rPh sb="0" eb="2">
      <t>センキョ</t>
    </rPh>
    <rPh sb="2" eb="4">
      <t>カンリ</t>
    </rPh>
    <rPh sb="4" eb="7">
      <t>イインカイ</t>
    </rPh>
    <rPh sb="7" eb="10">
      <t>イインチョウ</t>
    </rPh>
    <phoneticPr fontId="3"/>
  </si>
  <si>
    <t>選挙立会人届出日</t>
    <rPh sb="0" eb="2">
      <t>センキョ</t>
    </rPh>
    <rPh sb="2" eb="4">
      <t>タチアイ</t>
    </rPh>
    <rPh sb="4" eb="5">
      <t>ニン</t>
    </rPh>
    <rPh sb="5" eb="7">
      <t>トドケデ</t>
    </rPh>
    <rPh sb="7" eb="8">
      <t>ビ</t>
    </rPh>
    <phoneticPr fontId="3"/>
  </si>
  <si>
    <t>様式９</t>
    <rPh sb="0" eb="2">
      <t>ヨウシキ</t>
    </rPh>
    <phoneticPr fontId="3"/>
  </si>
  <si>
    <t>選挙立会人居住市町村</t>
    <rPh sb="0" eb="2">
      <t>センキョ</t>
    </rPh>
    <rPh sb="2" eb="4">
      <t>タチアイ</t>
    </rPh>
    <rPh sb="4" eb="5">
      <t>ニン</t>
    </rPh>
    <rPh sb="5" eb="7">
      <t>キョジュウ</t>
    </rPh>
    <rPh sb="7" eb="10">
      <t>シチョウソン</t>
    </rPh>
    <phoneticPr fontId="3"/>
  </si>
  <si>
    <t>選挙事務所設置届出書</t>
    <rPh sb="0" eb="2">
      <t>センキョ</t>
    </rPh>
    <rPh sb="2" eb="4">
      <t>ジム</t>
    </rPh>
    <rPh sb="4" eb="5">
      <t>ショ</t>
    </rPh>
    <rPh sb="5" eb="7">
      <t>セッチ</t>
    </rPh>
    <rPh sb="7" eb="9">
      <t>トドケデ</t>
    </rPh>
    <rPh sb="9" eb="10">
      <t>ショ</t>
    </rPh>
    <phoneticPr fontId="3"/>
  </si>
  <si>
    <t>様式１０</t>
    <rPh sb="0" eb="2">
      <t>ヨウシキ</t>
    </rPh>
    <phoneticPr fontId="3"/>
  </si>
  <si>
    <t>選挙管理委員会委員長　殿</t>
    <rPh sb="0" eb="2">
      <t>センキョ</t>
    </rPh>
    <rPh sb="2" eb="4">
      <t>カンリ</t>
    </rPh>
    <rPh sb="4" eb="7">
      <t>イインカイ</t>
    </rPh>
    <rPh sb="7" eb="10">
      <t>イインチョウ</t>
    </rPh>
    <rPh sb="11" eb="12">
      <t>ドノ</t>
    </rPh>
    <phoneticPr fontId="3"/>
  </si>
  <si>
    <t>　氏名</t>
    <rPh sb="1" eb="3">
      <t>シメイ</t>
    </rPh>
    <phoneticPr fontId="3"/>
  </si>
  <si>
    <t>　住所</t>
    <rPh sb="1" eb="3">
      <t>ジュウショ</t>
    </rPh>
    <phoneticPr fontId="3"/>
  </si>
  <si>
    <t>　電話</t>
    <rPh sb="1" eb="3">
      <t>デンワ</t>
    </rPh>
    <phoneticPr fontId="3"/>
  </si>
  <si>
    <t>候補者電話番号</t>
    <rPh sb="0" eb="3">
      <t>コウホシャ</t>
    </rPh>
    <rPh sb="3" eb="5">
      <t>デンワ</t>
    </rPh>
    <rPh sb="5" eb="7">
      <t>バンゴウ</t>
    </rPh>
    <phoneticPr fontId="3"/>
  </si>
  <si>
    <t>　下記のとおり選挙事務所を設置したので届け出ます。</t>
  </si>
  <si>
    <t>記</t>
    <rPh sb="0" eb="1">
      <t>キ</t>
    </rPh>
    <phoneticPr fontId="3"/>
  </si>
  <si>
    <t>選挙事務所の所在地</t>
    <rPh sb="0" eb="2">
      <t>センキョ</t>
    </rPh>
    <rPh sb="2" eb="4">
      <t>ジム</t>
    </rPh>
    <rPh sb="4" eb="5">
      <t>ショ</t>
    </rPh>
    <rPh sb="6" eb="9">
      <t>ショザイチ</t>
    </rPh>
    <phoneticPr fontId="3"/>
  </si>
  <si>
    <t>及び建物の名称</t>
    <rPh sb="0" eb="1">
      <t>オヨ</t>
    </rPh>
    <rPh sb="2" eb="4">
      <t>タテモノ</t>
    </rPh>
    <rPh sb="5" eb="7">
      <t>メイショウ</t>
    </rPh>
    <phoneticPr fontId="3"/>
  </si>
  <si>
    <t>設置年月日</t>
    <rPh sb="0" eb="2">
      <t>セッチ</t>
    </rPh>
    <rPh sb="2" eb="5">
      <t>ネンガッピ</t>
    </rPh>
    <phoneticPr fontId="3"/>
  </si>
  <si>
    <t>候補者の氏名</t>
    <rPh sb="0" eb="3">
      <t>コウホシャ</t>
    </rPh>
    <rPh sb="4" eb="6">
      <t>シメイ</t>
    </rPh>
    <phoneticPr fontId="3"/>
  </si>
  <si>
    <t>電話</t>
    <rPh sb="0" eb="2">
      <t>デンワ</t>
    </rPh>
    <phoneticPr fontId="3"/>
  </si>
  <si>
    <t>選挙事務所住所</t>
    <rPh sb="0" eb="2">
      <t>センキョ</t>
    </rPh>
    <rPh sb="2" eb="4">
      <t>ジム</t>
    </rPh>
    <rPh sb="4" eb="5">
      <t>ショ</t>
    </rPh>
    <rPh sb="5" eb="7">
      <t>ジュウショ</t>
    </rPh>
    <phoneticPr fontId="3"/>
  </si>
  <si>
    <t>選挙事務所建物の名称</t>
    <rPh sb="0" eb="2">
      <t>センキョ</t>
    </rPh>
    <rPh sb="2" eb="4">
      <t>ジム</t>
    </rPh>
    <rPh sb="4" eb="5">
      <t>ショ</t>
    </rPh>
    <rPh sb="5" eb="7">
      <t>タテモノ</t>
    </rPh>
    <rPh sb="8" eb="10">
      <t>メイショウ</t>
    </rPh>
    <phoneticPr fontId="3"/>
  </si>
  <si>
    <t>選挙事務所電話番号</t>
    <rPh sb="0" eb="2">
      <t>センキョ</t>
    </rPh>
    <rPh sb="2" eb="4">
      <t>ジム</t>
    </rPh>
    <rPh sb="4" eb="5">
      <t>ショ</t>
    </rPh>
    <rPh sb="5" eb="7">
      <t>デンワ</t>
    </rPh>
    <rPh sb="7" eb="9">
      <t>バンゴウ</t>
    </rPh>
    <phoneticPr fontId="3"/>
  </si>
  <si>
    <t>選挙事務所設置市町村</t>
    <rPh sb="0" eb="2">
      <t>センキョ</t>
    </rPh>
    <rPh sb="2" eb="4">
      <t>ジム</t>
    </rPh>
    <rPh sb="4" eb="5">
      <t>ショ</t>
    </rPh>
    <rPh sb="5" eb="7">
      <t>セッチ</t>
    </rPh>
    <rPh sb="7" eb="10">
      <t>シチョウソン</t>
    </rPh>
    <phoneticPr fontId="3"/>
  </si>
  <si>
    <t>青森県</t>
    <rPh sb="0" eb="3">
      <t>アオモリケン</t>
    </rPh>
    <phoneticPr fontId="3"/>
  </si>
  <si>
    <t>選挙事務所異動届出書</t>
    <rPh sb="0" eb="2">
      <t>センキョ</t>
    </rPh>
    <rPh sb="2" eb="4">
      <t>ジム</t>
    </rPh>
    <rPh sb="4" eb="5">
      <t>ショ</t>
    </rPh>
    <rPh sb="5" eb="7">
      <t>イドウ</t>
    </rPh>
    <rPh sb="7" eb="9">
      <t>トドケデ</t>
    </rPh>
    <rPh sb="9" eb="10">
      <t>ショ</t>
    </rPh>
    <phoneticPr fontId="3"/>
  </si>
  <si>
    <t>　下記のとおり選挙事務所を異動したので届け出ます。</t>
    <rPh sb="13" eb="15">
      <t>イドウ</t>
    </rPh>
    <phoneticPr fontId="3"/>
  </si>
  <si>
    <t>様式１１</t>
    <rPh sb="0" eb="2">
      <t>ヨウシキ</t>
    </rPh>
    <phoneticPr fontId="3"/>
  </si>
  <si>
    <t>新選挙事務所の所在地</t>
    <rPh sb="0" eb="1">
      <t>シン</t>
    </rPh>
    <rPh sb="1" eb="3">
      <t>センキョ</t>
    </rPh>
    <rPh sb="3" eb="5">
      <t>ジム</t>
    </rPh>
    <rPh sb="5" eb="6">
      <t>ショ</t>
    </rPh>
    <rPh sb="7" eb="10">
      <t>ショザイチ</t>
    </rPh>
    <phoneticPr fontId="3"/>
  </si>
  <si>
    <t>旧選挙事務所の所在地</t>
    <rPh sb="0" eb="1">
      <t>キュウ</t>
    </rPh>
    <rPh sb="1" eb="3">
      <t>センキョ</t>
    </rPh>
    <rPh sb="3" eb="5">
      <t>ジム</t>
    </rPh>
    <rPh sb="5" eb="6">
      <t>ショ</t>
    </rPh>
    <rPh sb="7" eb="10">
      <t>ショザイチ</t>
    </rPh>
    <phoneticPr fontId="3"/>
  </si>
  <si>
    <t>異動年月日</t>
    <rPh sb="0" eb="2">
      <t>イドウ</t>
    </rPh>
    <rPh sb="2" eb="5">
      <t>ネンガッピ</t>
    </rPh>
    <phoneticPr fontId="3"/>
  </si>
  <si>
    <t>選挙事務所異動設置市町村</t>
    <rPh sb="0" eb="2">
      <t>センキョ</t>
    </rPh>
    <rPh sb="2" eb="4">
      <t>ジム</t>
    </rPh>
    <rPh sb="4" eb="5">
      <t>ショ</t>
    </rPh>
    <rPh sb="5" eb="7">
      <t>イドウ</t>
    </rPh>
    <rPh sb="7" eb="9">
      <t>セッチ</t>
    </rPh>
    <rPh sb="9" eb="12">
      <t>シチョウソン</t>
    </rPh>
    <phoneticPr fontId="3"/>
  </si>
  <si>
    <t>選挙事務所異動後住所</t>
    <rPh sb="0" eb="2">
      <t>センキョ</t>
    </rPh>
    <rPh sb="2" eb="4">
      <t>ジム</t>
    </rPh>
    <rPh sb="4" eb="5">
      <t>ショ</t>
    </rPh>
    <rPh sb="5" eb="7">
      <t>イドウ</t>
    </rPh>
    <rPh sb="7" eb="8">
      <t>ゴ</t>
    </rPh>
    <rPh sb="8" eb="10">
      <t>ジュウショ</t>
    </rPh>
    <phoneticPr fontId="3"/>
  </si>
  <si>
    <t>選挙事務所建物の名称（異動後）</t>
    <rPh sb="0" eb="2">
      <t>センキョ</t>
    </rPh>
    <rPh sb="2" eb="4">
      <t>ジム</t>
    </rPh>
    <rPh sb="4" eb="5">
      <t>ショ</t>
    </rPh>
    <rPh sb="5" eb="7">
      <t>タテモノ</t>
    </rPh>
    <rPh sb="8" eb="10">
      <t>メイショウ</t>
    </rPh>
    <rPh sb="11" eb="13">
      <t>イドウ</t>
    </rPh>
    <rPh sb="13" eb="14">
      <t>ゴ</t>
    </rPh>
    <phoneticPr fontId="3"/>
  </si>
  <si>
    <t>選挙事務所電話番号（異動後）</t>
    <rPh sb="0" eb="2">
      <t>センキョ</t>
    </rPh>
    <rPh sb="2" eb="4">
      <t>ジム</t>
    </rPh>
    <rPh sb="4" eb="5">
      <t>ショ</t>
    </rPh>
    <rPh sb="5" eb="7">
      <t>デンワ</t>
    </rPh>
    <rPh sb="7" eb="9">
      <t>バンゴウ</t>
    </rPh>
    <rPh sb="10" eb="12">
      <t>イドウ</t>
    </rPh>
    <rPh sb="12" eb="13">
      <t>ゴ</t>
    </rPh>
    <phoneticPr fontId="3"/>
  </si>
  <si>
    <t>選挙事務所異動年月日</t>
    <rPh sb="0" eb="2">
      <t>センキョ</t>
    </rPh>
    <rPh sb="2" eb="4">
      <t>ジム</t>
    </rPh>
    <rPh sb="4" eb="5">
      <t>ショ</t>
    </rPh>
    <rPh sb="5" eb="7">
      <t>イドウ</t>
    </rPh>
    <rPh sb="7" eb="10">
      <t>ネンガッピ</t>
    </rPh>
    <phoneticPr fontId="3"/>
  </si>
  <si>
    <t>様式１２</t>
    <rPh sb="0" eb="2">
      <t>ヨウシキ</t>
    </rPh>
    <phoneticPr fontId="3"/>
  </si>
  <si>
    <t>出納責任者選任届</t>
    <rPh sb="0" eb="2">
      <t>スイトウ</t>
    </rPh>
    <rPh sb="2" eb="5">
      <t>セキニンシャ</t>
    </rPh>
    <rPh sb="5" eb="7">
      <t>センニン</t>
    </rPh>
    <rPh sb="7" eb="8">
      <t>トドケ</t>
    </rPh>
    <phoneticPr fontId="3"/>
  </si>
  <si>
    <t>　青森県選挙管理委員会委員長　殿</t>
    <rPh sb="1" eb="4">
      <t>アオモリケン</t>
    </rPh>
    <rPh sb="4" eb="6">
      <t>センキョ</t>
    </rPh>
    <rPh sb="6" eb="8">
      <t>カンリ</t>
    </rPh>
    <rPh sb="8" eb="11">
      <t>イインカイ</t>
    </rPh>
    <rPh sb="11" eb="14">
      <t>イインチョウ</t>
    </rPh>
    <rPh sb="15" eb="16">
      <t>ドノ</t>
    </rPh>
    <phoneticPr fontId="3"/>
  </si>
  <si>
    <t>選任者（候補者）</t>
    <rPh sb="0" eb="2">
      <t>センニン</t>
    </rPh>
    <rPh sb="2" eb="3">
      <t>シャ</t>
    </rPh>
    <rPh sb="4" eb="7">
      <t>コウホシャ</t>
    </rPh>
    <phoneticPr fontId="3"/>
  </si>
  <si>
    <t>選任年月日</t>
    <rPh sb="0" eb="2">
      <t>センニン</t>
    </rPh>
    <rPh sb="2" eb="5">
      <t>ネンガッピ</t>
    </rPh>
    <phoneticPr fontId="3"/>
  </si>
  <si>
    <t>連絡先電話</t>
    <rPh sb="0" eb="3">
      <t>レンラクサキ</t>
    </rPh>
    <rPh sb="3" eb="5">
      <t>デンワ</t>
    </rPh>
    <phoneticPr fontId="3"/>
  </si>
  <si>
    <t>出納責任者</t>
    <rPh sb="0" eb="2">
      <t>スイトウ</t>
    </rPh>
    <rPh sb="2" eb="5">
      <t>セキニンシャ</t>
    </rPh>
    <phoneticPr fontId="3"/>
  </si>
  <si>
    <t>出納責任者の氏</t>
    <rPh sb="0" eb="2">
      <t>スイトウ</t>
    </rPh>
    <rPh sb="2" eb="5">
      <t>セキニンシャ</t>
    </rPh>
    <rPh sb="6" eb="7">
      <t>ウジ</t>
    </rPh>
    <phoneticPr fontId="3"/>
  </si>
  <si>
    <t>出納責任者の名</t>
    <rPh sb="0" eb="2">
      <t>スイトウ</t>
    </rPh>
    <rPh sb="2" eb="4">
      <t>セキニン</t>
    </rPh>
    <rPh sb="4" eb="5">
      <t>シャ</t>
    </rPh>
    <rPh sb="6" eb="7">
      <t>ナ</t>
    </rPh>
    <phoneticPr fontId="3"/>
  </si>
  <si>
    <t>出納責任者の住所</t>
    <rPh sb="0" eb="2">
      <t>スイトウ</t>
    </rPh>
    <rPh sb="2" eb="5">
      <t>セキニンシャ</t>
    </rPh>
    <rPh sb="6" eb="8">
      <t>ジュウショ</t>
    </rPh>
    <phoneticPr fontId="3"/>
  </si>
  <si>
    <t>出納責任者の連絡先電話</t>
    <rPh sb="0" eb="2">
      <t>スイトウ</t>
    </rPh>
    <rPh sb="2" eb="5">
      <t>セキニンシャ</t>
    </rPh>
    <rPh sb="6" eb="9">
      <t>レンラクサキ</t>
    </rPh>
    <rPh sb="9" eb="11">
      <t>デンワ</t>
    </rPh>
    <phoneticPr fontId="3"/>
  </si>
  <si>
    <t>出納責任者の職業</t>
    <rPh sb="0" eb="2">
      <t>スイトウ</t>
    </rPh>
    <rPh sb="2" eb="5">
      <t>セキニンシャ</t>
    </rPh>
    <rPh sb="6" eb="8">
      <t>ショクギョウ</t>
    </rPh>
    <phoneticPr fontId="3"/>
  </si>
  <si>
    <t>出納責任者の生年月日</t>
    <rPh sb="0" eb="2">
      <t>スイトウ</t>
    </rPh>
    <rPh sb="2" eb="5">
      <t>セキニンシャ</t>
    </rPh>
    <rPh sb="6" eb="8">
      <t>セイネン</t>
    </rPh>
    <rPh sb="8" eb="10">
      <t>ガッピ</t>
    </rPh>
    <phoneticPr fontId="3"/>
  </si>
  <si>
    <t>出納責任者選任年月日</t>
    <rPh sb="0" eb="2">
      <t>スイトウ</t>
    </rPh>
    <rPh sb="2" eb="5">
      <t>セキニンシャ</t>
    </rPh>
    <rPh sb="5" eb="7">
      <t>センニン</t>
    </rPh>
    <rPh sb="7" eb="10">
      <t>ネンガッピ</t>
    </rPh>
    <phoneticPr fontId="3"/>
  </si>
  <si>
    <t>出納責任者異動届</t>
    <rPh sb="0" eb="2">
      <t>スイトウ</t>
    </rPh>
    <rPh sb="2" eb="5">
      <t>セキニンシャ</t>
    </rPh>
    <rPh sb="5" eb="7">
      <t>イドウ</t>
    </rPh>
    <rPh sb="7" eb="8">
      <t>トドケ</t>
    </rPh>
    <phoneticPr fontId="3"/>
  </si>
  <si>
    <t>様式１３</t>
    <rPh sb="0" eb="2">
      <t>ヨウシキ</t>
    </rPh>
    <phoneticPr fontId="3"/>
  </si>
  <si>
    <t>旧出納責任者の氏名</t>
    <rPh sb="0" eb="1">
      <t>キュウ</t>
    </rPh>
    <rPh sb="1" eb="3">
      <t>スイトウ</t>
    </rPh>
    <rPh sb="3" eb="6">
      <t>セキニンシャ</t>
    </rPh>
    <rPh sb="7" eb="9">
      <t>シメイ</t>
    </rPh>
    <phoneticPr fontId="3"/>
  </si>
  <si>
    <t>新出納責任者</t>
    <rPh sb="0" eb="1">
      <t>シン</t>
    </rPh>
    <rPh sb="1" eb="3">
      <t>スイトウ</t>
    </rPh>
    <rPh sb="3" eb="6">
      <t>セキニンシャ</t>
    </rPh>
    <phoneticPr fontId="3"/>
  </si>
  <si>
    <t>（出納責任者に異動があった場合）</t>
    <rPh sb="1" eb="3">
      <t>スイトウ</t>
    </rPh>
    <rPh sb="3" eb="6">
      <t>セキニンシャ</t>
    </rPh>
    <rPh sb="7" eb="9">
      <t>イドウ</t>
    </rPh>
    <rPh sb="13" eb="15">
      <t>バアイ</t>
    </rPh>
    <phoneticPr fontId="3"/>
  </si>
  <si>
    <t>新出納責任者選任年月日</t>
    <rPh sb="0" eb="1">
      <t>シン</t>
    </rPh>
    <rPh sb="1" eb="3">
      <t>スイトウ</t>
    </rPh>
    <rPh sb="3" eb="6">
      <t>セキニンシャ</t>
    </rPh>
    <rPh sb="6" eb="8">
      <t>センニン</t>
    </rPh>
    <rPh sb="8" eb="11">
      <t>ネンガッピ</t>
    </rPh>
    <phoneticPr fontId="3"/>
  </si>
  <si>
    <t>新出納責任者の氏</t>
    <rPh sb="0" eb="1">
      <t>シン</t>
    </rPh>
    <rPh sb="1" eb="3">
      <t>スイトウ</t>
    </rPh>
    <rPh sb="3" eb="6">
      <t>セキニンシャ</t>
    </rPh>
    <rPh sb="7" eb="8">
      <t>ウジ</t>
    </rPh>
    <phoneticPr fontId="3"/>
  </si>
  <si>
    <t>新出納責任者の名</t>
    <rPh sb="0" eb="1">
      <t>シン</t>
    </rPh>
    <rPh sb="1" eb="3">
      <t>スイトウ</t>
    </rPh>
    <rPh sb="3" eb="5">
      <t>セキニン</t>
    </rPh>
    <rPh sb="5" eb="6">
      <t>シャ</t>
    </rPh>
    <rPh sb="7" eb="8">
      <t>ナ</t>
    </rPh>
    <phoneticPr fontId="3"/>
  </si>
  <si>
    <t>新出納責任者の生年月日</t>
    <rPh sb="0" eb="1">
      <t>シン</t>
    </rPh>
    <rPh sb="1" eb="3">
      <t>スイトウ</t>
    </rPh>
    <rPh sb="3" eb="6">
      <t>セキニンシャ</t>
    </rPh>
    <rPh sb="7" eb="9">
      <t>セイネン</t>
    </rPh>
    <rPh sb="9" eb="11">
      <t>ガッピ</t>
    </rPh>
    <phoneticPr fontId="3"/>
  </si>
  <si>
    <t>新出納責任者の住所</t>
    <rPh sb="0" eb="1">
      <t>シン</t>
    </rPh>
    <rPh sb="1" eb="3">
      <t>スイトウ</t>
    </rPh>
    <rPh sb="3" eb="6">
      <t>セキニンシャ</t>
    </rPh>
    <rPh sb="7" eb="9">
      <t>ジュウショ</t>
    </rPh>
    <phoneticPr fontId="3"/>
  </si>
  <si>
    <t>新出納責任者の連絡先電話</t>
    <rPh sb="0" eb="1">
      <t>シン</t>
    </rPh>
    <rPh sb="1" eb="3">
      <t>スイトウ</t>
    </rPh>
    <rPh sb="3" eb="6">
      <t>セキニンシャ</t>
    </rPh>
    <rPh sb="7" eb="10">
      <t>レンラクサキ</t>
    </rPh>
    <rPh sb="10" eb="12">
      <t>デンワ</t>
    </rPh>
    <phoneticPr fontId="3"/>
  </si>
  <si>
    <t>新出納責任者の職業</t>
    <rPh sb="0" eb="1">
      <t>シン</t>
    </rPh>
    <rPh sb="1" eb="3">
      <t>スイトウ</t>
    </rPh>
    <rPh sb="3" eb="6">
      <t>セキニンシャ</t>
    </rPh>
    <rPh sb="7" eb="9">
      <t>ショクギョウ</t>
    </rPh>
    <phoneticPr fontId="3"/>
  </si>
  <si>
    <t>異動の理由</t>
    <rPh sb="0" eb="2">
      <t>イドウ</t>
    </rPh>
    <rPh sb="3" eb="5">
      <t>リユウ</t>
    </rPh>
    <phoneticPr fontId="3"/>
  </si>
  <si>
    <t>出納責任者職務代行者（廃止）届</t>
    <rPh sb="0" eb="2">
      <t>スイトウ</t>
    </rPh>
    <rPh sb="2" eb="5">
      <t>セキニンシャ</t>
    </rPh>
    <rPh sb="5" eb="7">
      <t>ショクム</t>
    </rPh>
    <rPh sb="7" eb="10">
      <t>ダイコウシャ</t>
    </rPh>
    <rPh sb="11" eb="13">
      <t>ハイシ</t>
    </rPh>
    <rPh sb="14" eb="15">
      <t>トドケ</t>
    </rPh>
    <phoneticPr fontId="3"/>
  </si>
  <si>
    <t>様式１４</t>
    <rPh sb="0" eb="2">
      <t>ヨウシキ</t>
    </rPh>
    <phoneticPr fontId="3"/>
  </si>
  <si>
    <t>　下記のとおり出納責任者の職務代行を開始（廃止）したので、公職選挙法第１８３条</t>
    <phoneticPr fontId="3"/>
  </si>
  <si>
    <t>第３項の規定により届け出ます。</t>
    <phoneticPr fontId="3"/>
  </si>
  <si>
    <t>出納責任者の氏名</t>
    <rPh sb="0" eb="2">
      <t>スイトウ</t>
    </rPh>
    <rPh sb="2" eb="5">
      <t>セキニンシャ</t>
    </rPh>
    <rPh sb="6" eb="8">
      <t>シメイ</t>
    </rPh>
    <phoneticPr fontId="3"/>
  </si>
  <si>
    <t>出納責任者選任者の氏名</t>
    <rPh sb="0" eb="2">
      <t>スイトウ</t>
    </rPh>
    <rPh sb="2" eb="5">
      <t>セキニンシャ</t>
    </rPh>
    <rPh sb="5" eb="7">
      <t>センニン</t>
    </rPh>
    <rPh sb="7" eb="8">
      <t>シャ</t>
    </rPh>
    <rPh sb="9" eb="11">
      <t>シメイ</t>
    </rPh>
    <phoneticPr fontId="3"/>
  </si>
  <si>
    <t>出納責任者の事故の事実</t>
    <rPh sb="0" eb="2">
      <t>スイトウ</t>
    </rPh>
    <rPh sb="2" eb="5">
      <t>セキニンシャ</t>
    </rPh>
    <rPh sb="6" eb="8">
      <t>ジコ</t>
    </rPh>
    <rPh sb="9" eb="11">
      <t>ジジツ</t>
    </rPh>
    <phoneticPr fontId="3"/>
  </si>
  <si>
    <t>職務代行者</t>
    <rPh sb="0" eb="2">
      <t>ショクム</t>
    </rPh>
    <rPh sb="2" eb="5">
      <t>ダイコウシャ</t>
    </rPh>
    <phoneticPr fontId="3"/>
  </si>
  <si>
    <t>職務開始（廃止）年月日</t>
    <rPh sb="0" eb="2">
      <t>ショクム</t>
    </rPh>
    <rPh sb="2" eb="4">
      <t>カイシ</t>
    </rPh>
    <rPh sb="5" eb="7">
      <t>ハイシ</t>
    </rPh>
    <rPh sb="8" eb="11">
      <t>ネンガッピ</t>
    </rPh>
    <phoneticPr fontId="3"/>
  </si>
  <si>
    <t>（出納責任者の職務代行があった場合）</t>
    <rPh sb="1" eb="3">
      <t>スイトウ</t>
    </rPh>
    <rPh sb="3" eb="6">
      <t>セキニンシャ</t>
    </rPh>
    <rPh sb="7" eb="9">
      <t>ショクム</t>
    </rPh>
    <rPh sb="9" eb="11">
      <t>ダイコウ</t>
    </rPh>
    <rPh sb="15" eb="17">
      <t>バアイ</t>
    </rPh>
    <phoneticPr fontId="3"/>
  </si>
  <si>
    <t>職務代行者の氏</t>
    <rPh sb="0" eb="2">
      <t>ショクム</t>
    </rPh>
    <rPh sb="2" eb="5">
      <t>ダイコウシャ</t>
    </rPh>
    <rPh sb="6" eb="7">
      <t>ウジ</t>
    </rPh>
    <phoneticPr fontId="3"/>
  </si>
  <si>
    <t>職務代行者の名</t>
    <rPh sb="0" eb="2">
      <t>ショクム</t>
    </rPh>
    <rPh sb="2" eb="4">
      <t>ダイコウ</t>
    </rPh>
    <rPh sb="4" eb="5">
      <t>シャ</t>
    </rPh>
    <rPh sb="6" eb="7">
      <t>ナ</t>
    </rPh>
    <phoneticPr fontId="3"/>
  </si>
  <si>
    <t>職務代行者の生年月日</t>
    <rPh sb="0" eb="2">
      <t>ショクム</t>
    </rPh>
    <rPh sb="2" eb="4">
      <t>ダイコウ</t>
    </rPh>
    <rPh sb="4" eb="5">
      <t>シャ</t>
    </rPh>
    <rPh sb="6" eb="8">
      <t>セイネン</t>
    </rPh>
    <rPh sb="8" eb="10">
      <t>ガッピ</t>
    </rPh>
    <phoneticPr fontId="3"/>
  </si>
  <si>
    <t>職務代行者の住所</t>
    <rPh sb="0" eb="2">
      <t>ショクム</t>
    </rPh>
    <rPh sb="2" eb="5">
      <t>ダイコウシャ</t>
    </rPh>
    <rPh sb="6" eb="8">
      <t>ジュウショ</t>
    </rPh>
    <phoneticPr fontId="3"/>
  </si>
  <si>
    <t>職務代行者の連絡先電話</t>
    <rPh sb="0" eb="2">
      <t>ショクム</t>
    </rPh>
    <rPh sb="2" eb="4">
      <t>ダイコウ</t>
    </rPh>
    <rPh sb="4" eb="5">
      <t>シャ</t>
    </rPh>
    <rPh sb="6" eb="9">
      <t>レンラクサキ</t>
    </rPh>
    <rPh sb="9" eb="11">
      <t>デンワ</t>
    </rPh>
    <phoneticPr fontId="3"/>
  </si>
  <si>
    <t>職務代行者の職業</t>
    <rPh sb="0" eb="2">
      <t>ショクム</t>
    </rPh>
    <rPh sb="2" eb="4">
      <t>ダイコウ</t>
    </rPh>
    <rPh sb="4" eb="5">
      <t>シャ</t>
    </rPh>
    <rPh sb="6" eb="8">
      <t>ショクギョウ</t>
    </rPh>
    <phoneticPr fontId="3"/>
  </si>
  <si>
    <t>選挙公報掲載申請書</t>
    <rPh sb="0" eb="2">
      <t>センキョ</t>
    </rPh>
    <rPh sb="2" eb="4">
      <t>コウホウ</t>
    </rPh>
    <rPh sb="4" eb="6">
      <t>ケイサイ</t>
    </rPh>
    <rPh sb="6" eb="8">
      <t>シンセイ</t>
    </rPh>
    <rPh sb="8" eb="9">
      <t>ショ</t>
    </rPh>
    <phoneticPr fontId="3"/>
  </si>
  <si>
    <t>１　掲載文及び写真　                 別添のとおり</t>
  </si>
  <si>
    <t>２　連絡場所及び電話番号</t>
  </si>
  <si>
    <t>選挙公報掲載文修正申請書</t>
    <rPh sb="0" eb="2">
      <t>センキョ</t>
    </rPh>
    <rPh sb="2" eb="4">
      <t>コウホウ</t>
    </rPh>
    <rPh sb="4" eb="6">
      <t>ケイサイ</t>
    </rPh>
    <rPh sb="6" eb="7">
      <t>ブン</t>
    </rPh>
    <rPh sb="7" eb="9">
      <t>シュウセイ</t>
    </rPh>
    <rPh sb="9" eb="11">
      <t>シンセイ</t>
    </rPh>
    <rPh sb="11" eb="12">
      <t>ショ</t>
    </rPh>
    <phoneticPr fontId="3"/>
  </si>
  <si>
    <t>様式１８</t>
    <rPh sb="0" eb="2">
      <t>ヨウシキ</t>
    </rPh>
    <phoneticPr fontId="3"/>
  </si>
  <si>
    <t>選挙公報掲載文撤回申請書</t>
    <rPh sb="0" eb="2">
      <t>センキョ</t>
    </rPh>
    <rPh sb="2" eb="4">
      <t>コウホウ</t>
    </rPh>
    <rPh sb="4" eb="6">
      <t>ケイサイ</t>
    </rPh>
    <rPh sb="6" eb="7">
      <t>ブン</t>
    </rPh>
    <rPh sb="7" eb="9">
      <t>テッカイ</t>
    </rPh>
    <rPh sb="9" eb="11">
      <t>シンセイ</t>
    </rPh>
    <rPh sb="11" eb="12">
      <t>ショ</t>
    </rPh>
    <phoneticPr fontId="3"/>
  </si>
  <si>
    <t>個人演説会開催市町村名</t>
    <rPh sb="0" eb="2">
      <t>コジン</t>
    </rPh>
    <rPh sb="2" eb="4">
      <t>エンゼツ</t>
    </rPh>
    <rPh sb="4" eb="5">
      <t>カイ</t>
    </rPh>
    <rPh sb="5" eb="7">
      <t>カイサイ</t>
    </rPh>
    <rPh sb="7" eb="10">
      <t>シチョウソン</t>
    </rPh>
    <rPh sb="10" eb="11">
      <t>メイ</t>
    </rPh>
    <phoneticPr fontId="3"/>
  </si>
  <si>
    <t>様式１９</t>
    <rPh sb="0" eb="2">
      <t>ヨウシキ</t>
    </rPh>
    <phoneticPr fontId="3"/>
  </si>
  <si>
    <t>個人演説会開催申出書</t>
    <rPh sb="0" eb="2">
      <t>コジン</t>
    </rPh>
    <rPh sb="2" eb="4">
      <t>エンゼツ</t>
    </rPh>
    <rPh sb="4" eb="5">
      <t>カイ</t>
    </rPh>
    <rPh sb="5" eb="7">
      <t>カイサイ</t>
    </rPh>
    <rPh sb="7" eb="10">
      <t>モウシデショ</t>
    </rPh>
    <phoneticPr fontId="3"/>
  </si>
  <si>
    <t>選挙管理委員会委員長　殿</t>
  </si>
  <si>
    <t>住　所</t>
    <rPh sb="0" eb="1">
      <t>ジュウ</t>
    </rPh>
    <rPh sb="2" eb="3">
      <t>ショ</t>
    </rPh>
    <phoneticPr fontId="3"/>
  </si>
  <si>
    <t>電　話</t>
    <rPh sb="0" eb="1">
      <t>デン</t>
    </rPh>
    <rPh sb="2" eb="3">
      <t>ハナシ</t>
    </rPh>
    <phoneticPr fontId="3"/>
  </si>
  <si>
    <t>　公職選挙法第１６３条の規定により、下記の公営施設を使用して個人演説会を開催し</t>
    <phoneticPr fontId="3"/>
  </si>
  <si>
    <t>たいので申し出ます。</t>
  </si>
  <si>
    <t>受付</t>
    <rPh sb="0" eb="2">
      <t>ウケツケ</t>
    </rPh>
    <phoneticPr fontId="3"/>
  </si>
  <si>
    <t>午前</t>
    <rPh sb="0" eb="2">
      <t>ゴゼン</t>
    </rPh>
    <phoneticPr fontId="3"/>
  </si>
  <si>
    <t>午後</t>
    <rPh sb="0" eb="2">
      <t>ゴゴ</t>
    </rPh>
    <phoneticPr fontId="3"/>
  </si>
  <si>
    <t xml:space="preserve">   月   日   時   分</t>
    <rPh sb="3" eb="4">
      <t>ツキ</t>
    </rPh>
    <rPh sb="7" eb="8">
      <t>ヒ</t>
    </rPh>
    <rPh sb="11" eb="12">
      <t>ジ</t>
    </rPh>
    <rPh sb="15" eb="16">
      <t>フン</t>
    </rPh>
    <phoneticPr fontId="3"/>
  </si>
  <si>
    <t>無料・有料</t>
    <rPh sb="0" eb="2">
      <t>ムリョウ</t>
    </rPh>
    <rPh sb="3" eb="5">
      <t>ユウリョウ</t>
    </rPh>
    <phoneticPr fontId="3"/>
  </si>
  <si>
    <t>開催日時</t>
    <rPh sb="0" eb="2">
      <t>カイサイ</t>
    </rPh>
    <rPh sb="2" eb="4">
      <t>ニチジ</t>
    </rPh>
    <phoneticPr fontId="3"/>
  </si>
  <si>
    <t>施設</t>
    <rPh sb="0" eb="2">
      <t>シセツ</t>
    </rPh>
    <phoneticPr fontId="3"/>
  </si>
  <si>
    <t>名称</t>
    <rPh sb="0" eb="2">
      <t>メイショウ</t>
    </rPh>
    <phoneticPr fontId="3"/>
  </si>
  <si>
    <t>所在地</t>
    <rPh sb="0" eb="3">
      <t>ショザイチ</t>
    </rPh>
    <phoneticPr fontId="3"/>
  </si>
  <si>
    <t>その他の事項</t>
    <rPh sb="2" eb="3">
      <t>タ</t>
    </rPh>
    <rPh sb="4" eb="6">
      <t>ジコウ</t>
    </rPh>
    <phoneticPr fontId="3"/>
  </si>
  <si>
    <t>届　出　書</t>
    <rPh sb="0" eb="1">
      <t>トドケ</t>
    </rPh>
    <rPh sb="2" eb="3">
      <t>デ</t>
    </rPh>
    <rPh sb="4" eb="5">
      <t>ショ</t>
    </rPh>
    <phoneticPr fontId="3"/>
  </si>
  <si>
    <t>　公職選挙法第１９７条の２第２項の規定により報酬を支給する者を次のとおり届け出ます。</t>
    <phoneticPr fontId="3"/>
  </si>
  <si>
    <t>年齢</t>
    <rPh sb="0" eb="2">
      <t>ネンレイ</t>
    </rPh>
    <phoneticPr fontId="3"/>
  </si>
  <si>
    <t>使用する者の別</t>
    <rPh sb="0" eb="2">
      <t>シヨウ</t>
    </rPh>
    <rPh sb="4" eb="5">
      <t>シャ</t>
    </rPh>
    <rPh sb="6" eb="7">
      <t>ベツ</t>
    </rPh>
    <phoneticPr fontId="3"/>
  </si>
  <si>
    <t>使用する者の期間</t>
    <rPh sb="0" eb="2">
      <t>シヨウ</t>
    </rPh>
    <rPh sb="4" eb="5">
      <t>シャ</t>
    </rPh>
    <rPh sb="6" eb="8">
      <t>キカン</t>
    </rPh>
    <phoneticPr fontId="3"/>
  </si>
  <si>
    <t>備考</t>
    <rPh sb="0" eb="2">
      <t>ビコウ</t>
    </rPh>
    <phoneticPr fontId="3"/>
  </si>
  <si>
    <t>　　　選挙法第１４１条第１項の規定により選挙運動のために使用される自動車又は船舶の上における選挙運</t>
    <rPh sb="48" eb="49">
      <t>ウン</t>
    </rPh>
    <phoneticPr fontId="3"/>
  </si>
  <si>
    <t>入力シート</t>
    <rPh sb="0" eb="2">
      <t>ニュウリョク</t>
    </rPh>
    <phoneticPr fontId="3"/>
  </si>
  <si>
    <t>宣誓書</t>
    <rPh sb="0" eb="3">
      <t>センセイショ</t>
    </rPh>
    <phoneticPr fontId="3"/>
  </si>
  <si>
    <t>出納責任者異動届</t>
    <rPh sb="0" eb="2">
      <t>スイトウ</t>
    </rPh>
    <rPh sb="2" eb="5">
      <t>セキニンシャ</t>
    </rPh>
    <rPh sb="5" eb="8">
      <t>イドウトドケ</t>
    </rPh>
    <phoneticPr fontId="3"/>
  </si>
  <si>
    <t>選挙公報掲載申請書</t>
    <rPh sb="0" eb="2">
      <t>センキョ</t>
    </rPh>
    <rPh sb="2" eb="4">
      <t>コウホウ</t>
    </rPh>
    <rPh sb="4" eb="6">
      <t>ケイサイ</t>
    </rPh>
    <rPh sb="6" eb="9">
      <t>シンセイショ</t>
    </rPh>
    <phoneticPr fontId="3"/>
  </si>
  <si>
    <t>選挙公報掲載文修正申請書</t>
    <rPh sb="0" eb="2">
      <t>センキョ</t>
    </rPh>
    <rPh sb="2" eb="4">
      <t>コウホウ</t>
    </rPh>
    <rPh sb="4" eb="6">
      <t>ケイサイ</t>
    </rPh>
    <rPh sb="6" eb="7">
      <t>ブン</t>
    </rPh>
    <rPh sb="7" eb="9">
      <t>シュウセイ</t>
    </rPh>
    <rPh sb="9" eb="12">
      <t>シンセイショ</t>
    </rPh>
    <phoneticPr fontId="3"/>
  </si>
  <si>
    <t>選挙公報掲載文撤回申請書</t>
    <rPh sb="0" eb="2">
      <t>センキョ</t>
    </rPh>
    <rPh sb="2" eb="4">
      <t>コウホウ</t>
    </rPh>
    <rPh sb="4" eb="6">
      <t>ケイサイ</t>
    </rPh>
    <rPh sb="6" eb="7">
      <t>ブン</t>
    </rPh>
    <rPh sb="7" eb="9">
      <t>テッカイ</t>
    </rPh>
    <rPh sb="9" eb="12">
      <t>シンセイショ</t>
    </rPh>
    <phoneticPr fontId="3"/>
  </si>
  <si>
    <t>選挙運動用自動車の使用の契約届出書</t>
    <phoneticPr fontId="3"/>
  </si>
  <si>
    <t>選挙運動用自動車使用証明書（自動車）</t>
  </si>
  <si>
    <t>請求書（選挙運動用自動車の使用）</t>
  </si>
  <si>
    <t>自動車燃料代確認申請書</t>
  </si>
  <si>
    <t>自動車燃料代確認書</t>
  </si>
  <si>
    <t>選挙運動用自動車使用証明書（燃料）</t>
  </si>
  <si>
    <t>ポスター作成契約届出書</t>
  </si>
  <si>
    <t>ポスター作成枚数確認申請書</t>
  </si>
  <si>
    <t>様式１</t>
    <rPh sb="0" eb="2">
      <t>ヨウシキ</t>
    </rPh>
    <phoneticPr fontId="3"/>
  </si>
  <si>
    <t>公営1</t>
    <rPh sb="0" eb="2">
      <t>コウエイ</t>
    </rPh>
    <phoneticPr fontId="3"/>
  </si>
  <si>
    <t>１　一般乗用旅客自動車運送事業者との運送契約による場合</t>
  </si>
  <si>
    <t>契約年月日</t>
    <rPh sb="0" eb="2">
      <t>ケイヤク</t>
    </rPh>
    <rPh sb="2" eb="5">
      <t>ネンガッピ</t>
    </rPh>
    <phoneticPr fontId="3"/>
  </si>
  <si>
    <t>運送契約期間</t>
    <rPh sb="0" eb="2">
      <t>ウンソウ</t>
    </rPh>
    <rPh sb="2" eb="4">
      <t>ケイヤク</t>
    </rPh>
    <rPh sb="4" eb="6">
      <t>キカン</t>
    </rPh>
    <phoneticPr fontId="3"/>
  </si>
  <si>
    <t>契約内容</t>
    <rPh sb="0" eb="2">
      <t>ケイヤク</t>
    </rPh>
    <rPh sb="2" eb="4">
      <t>ナイヨウ</t>
    </rPh>
    <phoneticPr fontId="3"/>
  </si>
  <si>
    <t>２　１に掲げる場合以外の場合</t>
  </si>
  <si>
    <t>借入れ期間等</t>
    <rPh sb="0" eb="1">
      <t>カ</t>
    </rPh>
    <rPh sb="1" eb="2">
      <t>イ</t>
    </rPh>
    <rPh sb="3" eb="6">
      <t>キカントウ</t>
    </rPh>
    <phoneticPr fontId="3"/>
  </si>
  <si>
    <t>（数字を半角）</t>
    <rPh sb="1" eb="3">
      <t>スウジ</t>
    </rPh>
    <rPh sb="4" eb="6">
      <t>ハンカク</t>
    </rPh>
    <phoneticPr fontId="3"/>
  </si>
  <si>
    <t>⇒和暦中算用数字を漢数字表記へ変換（自動）</t>
    <rPh sb="1" eb="2">
      <t>ワ</t>
    </rPh>
    <rPh sb="2" eb="3">
      <t>レキ</t>
    </rPh>
    <rPh sb="3" eb="4">
      <t>チュウ</t>
    </rPh>
    <rPh sb="4" eb="6">
      <t>サンヨウ</t>
    </rPh>
    <rPh sb="6" eb="8">
      <t>スウジ</t>
    </rPh>
    <rPh sb="9" eb="12">
      <t>カンスウジ</t>
    </rPh>
    <rPh sb="12" eb="14">
      <t>ヒョウキ</t>
    </rPh>
    <rPh sb="15" eb="17">
      <t>ヘンカン</t>
    </rPh>
    <rPh sb="18" eb="20">
      <t>ジドウ</t>
    </rPh>
    <phoneticPr fontId="3"/>
  </si>
  <si>
    <t>年（漢数字自動表記）</t>
    <rPh sb="0" eb="1">
      <t>ネン</t>
    </rPh>
    <rPh sb="2" eb="5">
      <t>カンスウジ</t>
    </rPh>
    <rPh sb="5" eb="7">
      <t>ジドウ</t>
    </rPh>
    <rPh sb="7" eb="9">
      <t>ヒョウキ</t>
    </rPh>
    <phoneticPr fontId="3"/>
  </si>
  <si>
    <t>月（漢数字自動表記）</t>
    <rPh sb="0" eb="1">
      <t>ツキ</t>
    </rPh>
    <rPh sb="2" eb="5">
      <t>カンスウジ</t>
    </rPh>
    <rPh sb="5" eb="7">
      <t>ジドウ</t>
    </rPh>
    <rPh sb="7" eb="9">
      <t>ヒョウキ</t>
    </rPh>
    <phoneticPr fontId="3"/>
  </si>
  <si>
    <t>日（漢数字自動表記）</t>
    <rPh sb="0" eb="1">
      <t>ニチ</t>
    </rPh>
    <rPh sb="2" eb="5">
      <t>カンスウジ</t>
    </rPh>
    <rPh sb="5" eb="7">
      <t>ジドウ</t>
    </rPh>
    <rPh sb="7" eb="9">
      <t>ヒョウキ</t>
    </rPh>
    <phoneticPr fontId="3"/>
  </si>
  <si>
    <t>開票立会人生年月日（年）</t>
    <rPh sb="0" eb="2">
      <t>カイヒョウ</t>
    </rPh>
    <rPh sb="2" eb="4">
      <t>タチアイ</t>
    </rPh>
    <rPh sb="4" eb="5">
      <t>ニン</t>
    </rPh>
    <rPh sb="5" eb="7">
      <t>セイネン</t>
    </rPh>
    <rPh sb="7" eb="8">
      <t>ガツ</t>
    </rPh>
    <rPh sb="8" eb="9">
      <t>ニチ</t>
    </rPh>
    <rPh sb="10" eb="11">
      <t>ネン</t>
    </rPh>
    <phoneticPr fontId="3"/>
  </si>
  <si>
    <t>開票立会人生年月日（月）</t>
    <rPh sb="0" eb="2">
      <t>カイヒョウ</t>
    </rPh>
    <rPh sb="2" eb="4">
      <t>タチアイ</t>
    </rPh>
    <rPh sb="4" eb="5">
      <t>ニン</t>
    </rPh>
    <rPh sb="5" eb="7">
      <t>セイネン</t>
    </rPh>
    <rPh sb="7" eb="9">
      <t>ガッピ</t>
    </rPh>
    <rPh sb="10" eb="11">
      <t>ツキ</t>
    </rPh>
    <phoneticPr fontId="3"/>
  </si>
  <si>
    <t>開票立会人生年月日（日）</t>
    <rPh sb="0" eb="2">
      <t>カイヒョウ</t>
    </rPh>
    <rPh sb="2" eb="4">
      <t>タチアイ</t>
    </rPh>
    <rPh sb="4" eb="5">
      <t>ニン</t>
    </rPh>
    <rPh sb="5" eb="7">
      <t>セイネン</t>
    </rPh>
    <rPh sb="7" eb="9">
      <t>ガッピ</t>
    </rPh>
    <rPh sb="10" eb="11">
      <t>ヒ</t>
    </rPh>
    <phoneticPr fontId="3"/>
  </si>
  <si>
    <t>※　黄色に着色しているセルのみ入力してください。</t>
    <rPh sb="2" eb="4">
      <t>キイロ</t>
    </rPh>
    <rPh sb="5" eb="7">
      <t>チャクショク</t>
    </rPh>
    <rPh sb="15" eb="17">
      <t>ニュウリョク</t>
    </rPh>
    <phoneticPr fontId="3"/>
  </si>
  <si>
    <t>（漢数字へその１）</t>
    <rPh sb="1" eb="4">
      <t>カンスウジ</t>
    </rPh>
    <phoneticPr fontId="3"/>
  </si>
  <si>
    <t>（漢数字へその２）</t>
    <rPh sb="1" eb="4">
      <t>カンスウジ</t>
    </rPh>
    <phoneticPr fontId="3"/>
  </si>
  <si>
    <t>※　１円未満の端数は切上げ</t>
    <rPh sb="3" eb="4">
      <t>エン</t>
    </rPh>
    <rPh sb="4" eb="6">
      <t>ミマン</t>
    </rPh>
    <rPh sb="7" eb="9">
      <t>ハスウ</t>
    </rPh>
    <rPh sb="10" eb="12">
      <t>キリア</t>
    </rPh>
    <phoneticPr fontId="3"/>
  </si>
  <si>
    <t>参議院青森県選挙区選出議員選挙候補者届出書（本人届出）</t>
    <rPh sb="0" eb="3">
      <t>サンギイン</t>
    </rPh>
    <rPh sb="3" eb="6">
      <t>アオモリケン</t>
    </rPh>
    <rPh sb="6" eb="9">
      <t>センキョク</t>
    </rPh>
    <rPh sb="9" eb="11">
      <t>センシュツ</t>
    </rPh>
    <rPh sb="11" eb="13">
      <t>ギイン</t>
    </rPh>
    <phoneticPr fontId="3"/>
  </si>
  <si>
    <t>　６　住民票の抄本</t>
    <rPh sb="3" eb="6">
      <t>ジュウミンヒョウ</t>
    </rPh>
    <rPh sb="7" eb="9">
      <t>ショウホン</t>
    </rPh>
    <phoneticPr fontId="3"/>
  </si>
  <si>
    <t>　私は、公職選挙法第８６条の８第１項、第８７条第１項、第８７条の２、第２５１条の</t>
    <rPh sb="27" eb="28">
      <t>ダイ</t>
    </rPh>
    <rPh sb="30" eb="31">
      <t>ジョウ</t>
    </rPh>
    <phoneticPr fontId="3"/>
  </si>
  <si>
    <t>参議院青森県選挙区選出議員選挙候補者（党派</t>
    <rPh sb="0" eb="3">
      <t>サンギイン</t>
    </rPh>
    <rPh sb="3" eb="5">
      <t>アオモリ</t>
    </rPh>
    <rPh sb="5" eb="6">
      <t>ケン</t>
    </rPh>
    <rPh sb="6" eb="9">
      <t>センキョク</t>
    </rPh>
    <rPh sb="9" eb="11">
      <t>センシュツ</t>
    </rPh>
    <rPh sb="11" eb="13">
      <t>ギイン</t>
    </rPh>
    <rPh sb="13" eb="15">
      <t>センキョ</t>
    </rPh>
    <rPh sb="15" eb="18">
      <t>コウホシャ</t>
    </rPh>
    <rPh sb="19" eb="21">
      <t>トウハ</t>
    </rPh>
    <phoneticPr fontId="3"/>
  </si>
  <si>
    <t>なるべきことを承諾します。</t>
    <phoneticPr fontId="3"/>
  </si>
  <si>
    <t>青森県選挙区</t>
    <rPh sb="0" eb="3">
      <t>アオモリケン</t>
    </rPh>
    <rPh sb="3" eb="6">
      <t>センキョク</t>
    </rPh>
    <phoneticPr fontId="3"/>
  </si>
  <si>
    <t>参議院青森県選挙区選出議員選挙候補者（党派</t>
    <rPh sb="15" eb="18">
      <t>コウホシャ</t>
    </rPh>
    <rPh sb="19" eb="21">
      <t>トウハ</t>
    </rPh>
    <phoneticPr fontId="3"/>
  </si>
  <si>
    <t>べきことを承諾します。</t>
    <phoneticPr fontId="3"/>
  </si>
  <si>
    <t>参議院青森県選挙区選出議員選挙候補者</t>
    <rPh sb="15" eb="18">
      <t>コウホシャ</t>
    </rPh>
    <phoneticPr fontId="3"/>
  </si>
  <si>
    <t>参議院青森県選挙区選出議員選挙候補者</t>
    <rPh sb="0" eb="3">
      <t>サンギイン</t>
    </rPh>
    <rPh sb="3" eb="6">
      <t>アオモリケン</t>
    </rPh>
    <rPh sb="6" eb="9">
      <t>センキョク</t>
    </rPh>
    <rPh sb="9" eb="11">
      <t>センシュツ</t>
    </rPh>
    <rPh sb="11" eb="13">
      <t>ギイン</t>
    </rPh>
    <rPh sb="13" eb="15">
      <t>センキョ</t>
    </rPh>
    <rPh sb="15" eb="18">
      <t>コウホシャ</t>
    </rPh>
    <phoneticPr fontId="3"/>
  </si>
  <si>
    <t>責任者を下記のとおり選任したので届け出ます。</t>
    <phoneticPr fontId="3"/>
  </si>
  <si>
    <t>　※　写真について</t>
    <rPh sb="3" eb="5">
      <t>シャシン</t>
    </rPh>
    <phoneticPr fontId="3"/>
  </si>
  <si>
    <t>　一　写真は帽子なしのカラー写真でお願いします。</t>
    <rPh sb="1" eb="2">
      <t>１</t>
    </rPh>
    <rPh sb="3" eb="5">
      <t>シャシン</t>
    </rPh>
    <rPh sb="6" eb="8">
      <t>ボウシ</t>
    </rPh>
    <rPh sb="14" eb="16">
      <t>シャシン</t>
    </rPh>
    <rPh sb="18" eb="19">
      <t>ネガ</t>
    </rPh>
    <phoneticPr fontId="3"/>
  </si>
  <si>
    <t>　二　カラー写真がない場合は白黒写真でも受け付けます。</t>
    <rPh sb="1" eb="2">
      <t>２</t>
    </rPh>
    <rPh sb="6" eb="8">
      <t>シャシン</t>
    </rPh>
    <rPh sb="11" eb="13">
      <t>バアイ</t>
    </rPh>
    <rPh sb="14" eb="16">
      <t>シロクロ</t>
    </rPh>
    <rPh sb="16" eb="18">
      <t>シャシン</t>
    </rPh>
    <rPh sb="20" eb="21">
      <t>ウ</t>
    </rPh>
    <rPh sb="22" eb="23">
      <t>ツ</t>
    </rPh>
    <phoneticPr fontId="3"/>
  </si>
  <si>
    <t>　三　同一ネガからの写真三枚、うち一枚は写真貼付欄に貼り付けてください。</t>
    <rPh sb="1" eb="2">
      <t>３</t>
    </rPh>
    <rPh sb="3" eb="5">
      <t>ドウイツ</t>
    </rPh>
    <rPh sb="10" eb="12">
      <t>シャシン</t>
    </rPh>
    <rPh sb="12" eb="14">
      <t>３マイ</t>
    </rPh>
    <rPh sb="17" eb="19">
      <t>イチマイ</t>
    </rPh>
    <rPh sb="20" eb="22">
      <t>シャシン</t>
    </rPh>
    <rPh sb="22" eb="24">
      <t>ハリツケ</t>
    </rPh>
    <rPh sb="24" eb="25">
      <t>ラン</t>
    </rPh>
    <rPh sb="26" eb="27">
      <t>ハ</t>
    </rPh>
    <rPh sb="28" eb="29">
      <t>ツ</t>
    </rPh>
    <phoneticPr fontId="3"/>
  </si>
  <si>
    <t>　四　背景は単色で模様などがないようにしてください。</t>
    <rPh sb="1" eb="2">
      <t>４</t>
    </rPh>
    <rPh sb="3" eb="5">
      <t>ハイケイ</t>
    </rPh>
    <rPh sb="6" eb="8">
      <t>タンショク</t>
    </rPh>
    <rPh sb="9" eb="11">
      <t>モヨウ</t>
    </rPh>
    <phoneticPr fontId="3"/>
  </si>
  <si>
    <t>青森県選挙管理委員会事務局（電話：０１７－７３４－９０７６）</t>
    <rPh sb="0" eb="2">
      <t>アオモリ</t>
    </rPh>
    <rPh sb="2" eb="3">
      <t>ケン</t>
    </rPh>
    <rPh sb="3" eb="5">
      <t>センキョ</t>
    </rPh>
    <rPh sb="5" eb="7">
      <t>カンリ</t>
    </rPh>
    <rPh sb="7" eb="10">
      <t>イインカイ</t>
    </rPh>
    <rPh sb="10" eb="13">
      <t>ジムキョク</t>
    </rPh>
    <phoneticPr fontId="11"/>
  </si>
  <si>
    <t>請求書（個人演説会場用立札・看板の作成）</t>
  </si>
  <si>
    <t>公営32</t>
    <rPh sb="0" eb="2">
      <t>コウエイ</t>
    </rPh>
    <phoneticPr fontId="3"/>
  </si>
  <si>
    <t>個人演説会場用立札・看板作成証明書</t>
  </si>
  <si>
    <t>公営31</t>
    <rPh sb="0" eb="2">
      <t>コウエイ</t>
    </rPh>
    <phoneticPr fontId="3"/>
  </si>
  <si>
    <t>個人演説会場用立札・看板作成枚数確認書</t>
  </si>
  <si>
    <t>公営30</t>
    <rPh sb="0" eb="2">
      <t>コウエイ</t>
    </rPh>
    <phoneticPr fontId="3"/>
  </si>
  <si>
    <t>個人演説会場用立札・看板作成枚数確認申請書</t>
  </si>
  <si>
    <t>公営29</t>
    <rPh sb="0" eb="2">
      <t>コウエイ</t>
    </rPh>
    <phoneticPr fontId="3"/>
  </si>
  <si>
    <t>個人演説会場用立札・看板作成契約届出書</t>
  </si>
  <si>
    <t>公営28</t>
    <rPh sb="0" eb="2">
      <t>コウエイ</t>
    </rPh>
    <phoneticPr fontId="3"/>
  </si>
  <si>
    <t>請求書（自動車等取付用立札・看板の作成）</t>
  </si>
  <si>
    <t>公営27</t>
    <rPh sb="0" eb="2">
      <t>コウエイ</t>
    </rPh>
    <phoneticPr fontId="3"/>
  </si>
  <si>
    <t>公営26</t>
    <rPh sb="0" eb="2">
      <t>コウエイ</t>
    </rPh>
    <phoneticPr fontId="3"/>
  </si>
  <si>
    <t>自動車等取付用立札・看板作成枚数確認書</t>
  </si>
  <si>
    <t>公営25</t>
    <rPh sb="0" eb="2">
      <t>コウエイ</t>
    </rPh>
    <phoneticPr fontId="3"/>
  </si>
  <si>
    <t>選挙運動のために頒布するビラ届出書</t>
    <rPh sb="0" eb="2">
      <t>センキョ</t>
    </rPh>
    <rPh sb="2" eb="4">
      <t>ウンドウ</t>
    </rPh>
    <rPh sb="8" eb="10">
      <t>ハンプ</t>
    </rPh>
    <rPh sb="14" eb="17">
      <t>トドケデショ</t>
    </rPh>
    <phoneticPr fontId="3"/>
  </si>
  <si>
    <t>自動車等取付用立札・看板作成枚数確認申請書</t>
  </si>
  <si>
    <t>公営24</t>
    <rPh sb="0" eb="2">
      <t>コウエイ</t>
    </rPh>
    <phoneticPr fontId="3"/>
  </si>
  <si>
    <t>自動車等取付用立札・看板作成契約届出書</t>
  </si>
  <si>
    <t>公営23</t>
    <rPh sb="0" eb="2">
      <t>コウエイ</t>
    </rPh>
    <phoneticPr fontId="3"/>
  </si>
  <si>
    <t>請求書（選挙事務所用立札・看板の作成）</t>
  </si>
  <si>
    <t>公営22</t>
    <rPh sb="0" eb="2">
      <t>コウエイ</t>
    </rPh>
    <phoneticPr fontId="3"/>
  </si>
  <si>
    <t>選挙事務所用立札・看板作成証明書</t>
  </si>
  <si>
    <t>公営21</t>
    <rPh sb="0" eb="2">
      <t>コウエイ</t>
    </rPh>
    <phoneticPr fontId="3"/>
  </si>
  <si>
    <t>選挙事務所用立札・看板作成枚数確認書</t>
  </si>
  <si>
    <t>公営20</t>
    <rPh sb="0" eb="2">
      <t>コウエイ</t>
    </rPh>
    <phoneticPr fontId="3"/>
  </si>
  <si>
    <t>（報酬を支給する選挙運動のために使用する者の）届出書</t>
    <rPh sb="1" eb="3">
      <t>ホウシュウ</t>
    </rPh>
    <rPh sb="4" eb="6">
      <t>シキュウ</t>
    </rPh>
    <rPh sb="8" eb="10">
      <t>センキョ</t>
    </rPh>
    <rPh sb="10" eb="12">
      <t>ウンドウ</t>
    </rPh>
    <rPh sb="16" eb="18">
      <t>シヨウ</t>
    </rPh>
    <rPh sb="20" eb="21">
      <t>シャ</t>
    </rPh>
    <rPh sb="23" eb="26">
      <t>トドケデショ</t>
    </rPh>
    <phoneticPr fontId="3"/>
  </si>
  <si>
    <t>参考様式</t>
    <rPh sb="0" eb="2">
      <t>サンコウ</t>
    </rPh>
    <rPh sb="2" eb="4">
      <t>ヨウシキ</t>
    </rPh>
    <phoneticPr fontId="3"/>
  </si>
  <si>
    <t>選挙事務所用立札・看板作成枚数確認申請書</t>
  </si>
  <si>
    <t>公営19</t>
    <rPh sb="0" eb="2">
      <t>コウエイ</t>
    </rPh>
    <phoneticPr fontId="3"/>
  </si>
  <si>
    <t>出納責任者職務代行者（廃止）届</t>
    <rPh sb="0" eb="2">
      <t>スイトウ</t>
    </rPh>
    <rPh sb="2" eb="5">
      <t>セキニンシャ</t>
    </rPh>
    <rPh sb="5" eb="7">
      <t>ショクム</t>
    </rPh>
    <rPh sb="7" eb="10">
      <t>ダイコウシャ</t>
    </rPh>
    <rPh sb="11" eb="13">
      <t>ハイシ</t>
    </rPh>
    <rPh sb="14" eb="15">
      <t>トド</t>
    </rPh>
    <phoneticPr fontId="3"/>
  </si>
  <si>
    <t>様式14</t>
    <phoneticPr fontId="3"/>
  </si>
  <si>
    <t>契約10</t>
    <rPh sb="0" eb="2">
      <t>ケイヤク</t>
    </rPh>
    <phoneticPr fontId="3"/>
  </si>
  <si>
    <t>選挙事務所用立札・看板作成契約届出書</t>
  </si>
  <si>
    <t>公営18</t>
    <rPh sb="0" eb="2">
      <t>コウエイ</t>
    </rPh>
    <phoneticPr fontId="3"/>
  </si>
  <si>
    <t>様式13</t>
    <phoneticPr fontId="3"/>
  </si>
  <si>
    <t>契約9</t>
    <rPh sb="0" eb="2">
      <t>ケイヤク</t>
    </rPh>
    <phoneticPr fontId="3"/>
  </si>
  <si>
    <t>請求書（ビラの作成）</t>
  </si>
  <si>
    <t>様式12</t>
    <phoneticPr fontId="3"/>
  </si>
  <si>
    <t>契約8</t>
    <rPh sb="0" eb="2">
      <t>ケイヤク</t>
    </rPh>
    <phoneticPr fontId="3"/>
  </si>
  <si>
    <t>ビラ作成証明書</t>
  </si>
  <si>
    <t>選挙事務所異動届出書（候補者用）</t>
    <rPh sb="0" eb="2">
      <t>センキョ</t>
    </rPh>
    <rPh sb="2" eb="4">
      <t>ジム</t>
    </rPh>
    <rPh sb="4" eb="5">
      <t>ショ</t>
    </rPh>
    <rPh sb="5" eb="7">
      <t>イドウ</t>
    </rPh>
    <rPh sb="7" eb="10">
      <t>トドケデショ</t>
    </rPh>
    <rPh sb="11" eb="15">
      <t>コウホシャヨウ</t>
    </rPh>
    <phoneticPr fontId="3"/>
  </si>
  <si>
    <t>様式11</t>
    <phoneticPr fontId="3"/>
  </si>
  <si>
    <t>選挙事務所用立札・看板作成契約書例</t>
    <rPh sb="2" eb="4">
      <t>ジム</t>
    </rPh>
    <rPh sb="4" eb="5">
      <t>ショ</t>
    </rPh>
    <rPh sb="5" eb="6">
      <t>ヨウ</t>
    </rPh>
    <rPh sb="6" eb="8">
      <t>タテフダ</t>
    </rPh>
    <rPh sb="9" eb="11">
      <t>カンバン</t>
    </rPh>
    <phoneticPr fontId="3"/>
  </si>
  <si>
    <t>契約7</t>
    <rPh sb="0" eb="2">
      <t>ケイヤク</t>
    </rPh>
    <phoneticPr fontId="3"/>
  </si>
  <si>
    <t>ビラ作成枚数確認書</t>
  </si>
  <si>
    <t>選挙事務所設置届出書（候補者用）</t>
    <rPh sb="0" eb="2">
      <t>センキョ</t>
    </rPh>
    <rPh sb="2" eb="4">
      <t>ジム</t>
    </rPh>
    <rPh sb="4" eb="5">
      <t>ショ</t>
    </rPh>
    <rPh sb="5" eb="7">
      <t>セッチ</t>
    </rPh>
    <rPh sb="7" eb="10">
      <t>トドケデショ</t>
    </rPh>
    <rPh sb="11" eb="15">
      <t>コウホシャヨウ</t>
    </rPh>
    <phoneticPr fontId="3"/>
  </si>
  <si>
    <t>様式10</t>
    <phoneticPr fontId="3"/>
  </si>
  <si>
    <t>ビラ作成枚数確認申請書</t>
  </si>
  <si>
    <t>（開票立会人となるべき者の）承諾書</t>
    <rPh sb="1" eb="3">
      <t>カイヒョウ</t>
    </rPh>
    <rPh sb="3" eb="5">
      <t>タチアイ</t>
    </rPh>
    <rPh sb="5" eb="6">
      <t>ニン</t>
    </rPh>
    <rPh sb="11" eb="12">
      <t>シャ</t>
    </rPh>
    <rPh sb="14" eb="17">
      <t>ショウダクショ</t>
    </rPh>
    <phoneticPr fontId="3"/>
  </si>
  <si>
    <t>様式9</t>
    <phoneticPr fontId="3"/>
  </si>
  <si>
    <t>選挙運動用通常葉書作成契約書例</t>
    <rPh sb="5" eb="7">
      <t>ツウジョウ</t>
    </rPh>
    <rPh sb="7" eb="9">
      <t>ハガキ</t>
    </rPh>
    <phoneticPr fontId="3"/>
  </si>
  <si>
    <t>ビラ作成契約届出書</t>
  </si>
  <si>
    <t>様式8</t>
    <phoneticPr fontId="3"/>
  </si>
  <si>
    <t>請求書（通常葉書の作成）</t>
  </si>
  <si>
    <t>（選挙立会人となるべき者の）承諾書</t>
    <rPh sb="1" eb="3">
      <t>センキョ</t>
    </rPh>
    <rPh sb="3" eb="5">
      <t>タチアイ</t>
    </rPh>
    <rPh sb="5" eb="6">
      <t>ニン</t>
    </rPh>
    <rPh sb="11" eb="12">
      <t>シャ</t>
    </rPh>
    <rPh sb="14" eb="17">
      <t>ショウダクショ</t>
    </rPh>
    <phoneticPr fontId="3"/>
  </si>
  <si>
    <t>様式7</t>
    <phoneticPr fontId="3"/>
  </si>
  <si>
    <t>通常葉書作成証明書</t>
  </si>
  <si>
    <t>様式6</t>
    <phoneticPr fontId="3"/>
  </si>
  <si>
    <t>通常葉書作成枚数確認書</t>
  </si>
  <si>
    <t>様式5</t>
    <phoneticPr fontId="3"/>
  </si>
  <si>
    <t>通常葉書作成枚数確認申請書</t>
  </si>
  <si>
    <t>様式4</t>
    <phoneticPr fontId="3"/>
  </si>
  <si>
    <t>請求書（ポスターの作成）</t>
  </si>
  <si>
    <t>公営37</t>
    <rPh sb="0" eb="2">
      <t>コウエイ</t>
    </rPh>
    <phoneticPr fontId="3"/>
  </si>
  <si>
    <t>通常葉書作成契約届出書</t>
  </si>
  <si>
    <t>様式3</t>
    <phoneticPr fontId="3"/>
  </si>
  <si>
    <t>ポスター作成証明書</t>
  </si>
  <si>
    <t>公営36</t>
    <rPh sb="0" eb="2">
      <t>コウエイ</t>
    </rPh>
    <phoneticPr fontId="3"/>
  </si>
  <si>
    <t>様式2</t>
    <phoneticPr fontId="3"/>
  </si>
  <si>
    <t>ポスター作成枚数確認書</t>
  </si>
  <si>
    <t>公営35</t>
    <rPh sb="0" eb="2">
      <t>コウエイ</t>
    </rPh>
    <phoneticPr fontId="3"/>
  </si>
  <si>
    <t>候補者届出書（本人届出）</t>
    <rPh sb="0" eb="3">
      <t>コウホシャ</t>
    </rPh>
    <rPh sb="3" eb="6">
      <t>トドケデショ</t>
    </rPh>
    <rPh sb="7" eb="9">
      <t>ホンニン</t>
    </rPh>
    <rPh sb="9" eb="11">
      <t>トドケデ</t>
    </rPh>
    <phoneticPr fontId="3"/>
  </si>
  <si>
    <t>様式1</t>
    <phoneticPr fontId="3"/>
  </si>
  <si>
    <t>公営34</t>
    <rPh sb="0" eb="2">
      <t>コウエイ</t>
    </rPh>
    <phoneticPr fontId="3"/>
  </si>
  <si>
    <t>公営33</t>
    <rPh sb="0" eb="2">
      <t>コウエイ</t>
    </rPh>
    <phoneticPr fontId="3"/>
  </si>
  <si>
    <t>◎　様式に住所等がすべて表示されない場合は、様式中の文字の大きさを小さくするなどして対応くださるようお願いします。</t>
    <rPh sb="2" eb="4">
      <t>ヨウシキ</t>
    </rPh>
    <rPh sb="5" eb="8">
      <t>ジュウショトウ</t>
    </rPh>
    <rPh sb="12" eb="14">
      <t>ヒョウジ</t>
    </rPh>
    <rPh sb="18" eb="20">
      <t>バアイ</t>
    </rPh>
    <rPh sb="22" eb="24">
      <t>ヨウシキ</t>
    </rPh>
    <rPh sb="24" eb="25">
      <t>チュウ</t>
    </rPh>
    <rPh sb="26" eb="28">
      <t>モジ</t>
    </rPh>
    <rPh sb="29" eb="30">
      <t>オオ</t>
    </rPh>
    <rPh sb="33" eb="34">
      <t>チイ</t>
    </rPh>
    <rPh sb="42" eb="44">
      <t>タイオウ</t>
    </rPh>
    <phoneticPr fontId="3"/>
  </si>
  <si>
    <t>◎　本ソフトは推薦届出には対応しておりませんので、推薦届出の場合は、手書きで必要書類を作成の上、提出してください。</t>
    <rPh sb="2" eb="3">
      <t>ホン</t>
    </rPh>
    <rPh sb="7" eb="9">
      <t>スイセン</t>
    </rPh>
    <rPh sb="9" eb="10">
      <t>トドケ</t>
    </rPh>
    <rPh sb="10" eb="11">
      <t>デ</t>
    </rPh>
    <rPh sb="13" eb="15">
      <t>タイオウ</t>
    </rPh>
    <rPh sb="25" eb="27">
      <t>スイセン</t>
    </rPh>
    <rPh sb="27" eb="29">
      <t>トドケデ</t>
    </rPh>
    <rPh sb="30" eb="32">
      <t>バアイ</t>
    </rPh>
    <rPh sb="34" eb="36">
      <t>テガ</t>
    </rPh>
    <rPh sb="38" eb="40">
      <t>ヒツヨウ</t>
    </rPh>
    <phoneticPr fontId="3"/>
  </si>
  <si>
    <t>◎　様式中に黄色で塗りつぶしているセルがある場合は、当該様式に入力後印刷するか、印刷後に手書き等により必要事項を御記入ください。</t>
    <rPh sb="9" eb="10">
      <t>ヌ</t>
    </rPh>
    <rPh sb="22" eb="24">
      <t>バアイ</t>
    </rPh>
    <rPh sb="26" eb="28">
      <t>トウガイ</t>
    </rPh>
    <rPh sb="28" eb="30">
      <t>ヨウシキ</t>
    </rPh>
    <rPh sb="31" eb="34">
      <t>ニュウリョクゴ</t>
    </rPh>
    <rPh sb="34" eb="36">
      <t>インサツ</t>
    </rPh>
    <phoneticPr fontId="3"/>
  </si>
  <si>
    <t>　（使用は任意です。）各候補者の届出内容により、提出する様式のみ作成・印刷し、提出してくださるようお願いします。</t>
    <rPh sb="2" eb="4">
      <t>シヨウ</t>
    </rPh>
    <rPh sb="5" eb="7">
      <t>ニンイ</t>
    </rPh>
    <rPh sb="11" eb="12">
      <t>カク</t>
    </rPh>
    <rPh sb="12" eb="15">
      <t>コウホシャ</t>
    </rPh>
    <rPh sb="16" eb="18">
      <t>トドケデ</t>
    </rPh>
    <rPh sb="18" eb="20">
      <t>ナイヨウ</t>
    </rPh>
    <rPh sb="24" eb="26">
      <t>テイシュツ</t>
    </rPh>
    <rPh sb="28" eb="30">
      <t>ヨウシキ</t>
    </rPh>
    <rPh sb="32" eb="34">
      <t>サクセイ</t>
    </rPh>
    <rPh sb="35" eb="37">
      <t>インサツ</t>
    </rPh>
    <rPh sb="39" eb="41">
      <t>テイシュツ</t>
    </rPh>
    <rPh sb="50" eb="51">
      <t>ネガ</t>
    </rPh>
    <phoneticPr fontId="3"/>
  </si>
  <si>
    <t>◎　入力シート中、黄色で塗りつぶしているセルに候補者の氏名、住所等のデータを入力すると、各様式に入力した事項が自動表示・自動計算されるソフトです。</t>
    <rPh sb="2" eb="4">
      <t>ニュウリョク</t>
    </rPh>
    <rPh sb="7" eb="8">
      <t>チュウ</t>
    </rPh>
    <rPh sb="9" eb="11">
      <t>キイロ</t>
    </rPh>
    <rPh sb="12" eb="13">
      <t>ヌ</t>
    </rPh>
    <rPh sb="23" eb="26">
      <t>コウホシャ</t>
    </rPh>
    <rPh sb="27" eb="29">
      <t>シメイ</t>
    </rPh>
    <rPh sb="30" eb="32">
      <t>ジュウショ</t>
    </rPh>
    <rPh sb="32" eb="33">
      <t>トウ</t>
    </rPh>
    <rPh sb="38" eb="40">
      <t>ニュウリョク</t>
    </rPh>
    <phoneticPr fontId="11"/>
  </si>
  <si>
    <t>一のウェブサイト等のアドレス</t>
    <rPh sb="0" eb="1">
      <t>イチ</t>
    </rPh>
    <rPh sb="8" eb="9">
      <t>トウ</t>
    </rPh>
    <phoneticPr fontId="3"/>
  </si>
  <si>
    <t>一のｳｪﾌﾞｻｲﾄ等のｱﾄﾞﾚｽ</t>
    <rPh sb="0" eb="1">
      <t>イチ</t>
    </rPh>
    <rPh sb="9" eb="10">
      <t>トウ</t>
    </rPh>
    <phoneticPr fontId="3"/>
  </si>
  <si>
    <t>３　公職選挙法施行令第８９条第４項の場合（党派の名称が２０字を超える場合）に</t>
    <phoneticPr fontId="3"/>
  </si>
  <si>
    <t>　おいては、「党派」欄に当該政党その他の政治団体の名称のほか、その略称を「（</t>
    <phoneticPr fontId="3"/>
  </si>
  <si>
    <t>　略称）何々」と記載しなければなりません。</t>
    <phoneticPr fontId="3"/>
  </si>
  <si>
    <t>５　「一のウェブサイト等のアドレス」欄には、選挙運動のために使用する文書図画</t>
    <rPh sb="3" eb="4">
      <t>イチ</t>
    </rPh>
    <rPh sb="11" eb="12">
      <t>トウ</t>
    </rPh>
    <rPh sb="18" eb="19">
      <t>ラン</t>
    </rPh>
    <rPh sb="22" eb="24">
      <t>センキョ</t>
    </rPh>
    <rPh sb="24" eb="26">
      <t>ウンドウ</t>
    </rPh>
    <rPh sb="30" eb="32">
      <t>シヨウ</t>
    </rPh>
    <rPh sb="34" eb="36">
      <t>ブンショ</t>
    </rPh>
    <rPh sb="36" eb="38">
      <t>ズガ</t>
    </rPh>
    <phoneticPr fontId="3"/>
  </si>
  <si>
    <t>　を頒布するために利用する一のウェブサイト等のアドレスを記載することができま</t>
    <rPh sb="2" eb="4">
      <t>ハンプ</t>
    </rPh>
    <rPh sb="9" eb="11">
      <t>リヨウ</t>
    </rPh>
    <rPh sb="13" eb="14">
      <t>イチ</t>
    </rPh>
    <rPh sb="21" eb="22">
      <t>トウ</t>
    </rPh>
    <rPh sb="28" eb="30">
      <t>キサイ</t>
    </rPh>
    <phoneticPr fontId="3"/>
  </si>
  <si>
    <t>　す。</t>
    <phoneticPr fontId="3"/>
  </si>
  <si>
    <t>（設置市町村選管提出用）</t>
    <rPh sb="1" eb="3">
      <t>セッチ</t>
    </rPh>
    <rPh sb="3" eb="6">
      <t>シチョウソン</t>
    </rPh>
    <rPh sb="6" eb="8">
      <t>センカン</t>
    </rPh>
    <rPh sb="8" eb="11">
      <t>テイシュツヨウ</t>
    </rPh>
    <phoneticPr fontId="3"/>
  </si>
  <si>
    <t>（県選管提出用）</t>
    <rPh sb="1" eb="2">
      <t>ケン</t>
    </rPh>
    <rPh sb="2" eb="4">
      <t>センカン</t>
    </rPh>
    <rPh sb="4" eb="7">
      <t>テイシュツヨウ</t>
    </rPh>
    <phoneticPr fontId="3"/>
  </si>
  <si>
    <t>　公職選挙法施行令第１０９条の４第２項の規定により、次の金額の支払を請求します。</t>
    <rPh sb="1" eb="3">
      <t>コウショク</t>
    </rPh>
    <rPh sb="3" eb="6">
      <t>センキョホウ</t>
    </rPh>
    <rPh sb="6" eb="9">
      <t>セコウレイ</t>
    </rPh>
    <rPh sb="9" eb="10">
      <t>ダイ</t>
    </rPh>
    <rPh sb="13" eb="14">
      <t>ジョウ</t>
    </rPh>
    <rPh sb="16" eb="17">
      <t>ダイ</t>
    </rPh>
    <rPh sb="18" eb="19">
      <t>コウ</t>
    </rPh>
    <rPh sb="20" eb="22">
      <t>キテイ</t>
    </rPh>
    <rPh sb="26" eb="27">
      <t>ジ</t>
    </rPh>
    <rPh sb="28" eb="30">
      <t>キンガク</t>
    </rPh>
    <rPh sb="31" eb="33">
      <t>シハライ</t>
    </rPh>
    <rPh sb="34" eb="36">
      <t>セイキュウ</t>
    </rPh>
    <phoneticPr fontId="3"/>
  </si>
  <si>
    <t>　次の自動車燃料代につき、公職選挙法施行令第１０９条の４第２項第２号ロの規定による確</t>
    <rPh sb="13" eb="15">
      <t>コウショク</t>
    </rPh>
    <rPh sb="15" eb="18">
      <t>センキョホウ</t>
    </rPh>
    <rPh sb="18" eb="21">
      <t>セコウレイ</t>
    </rPh>
    <rPh sb="21" eb="22">
      <t>ダイ</t>
    </rPh>
    <rPh sb="25" eb="26">
      <t>ジョウ</t>
    </rPh>
    <rPh sb="28" eb="29">
      <t>ダイ</t>
    </rPh>
    <rPh sb="30" eb="31">
      <t>コウ</t>
    </rPh>
    <rPh sb="31" eb="32">
      <t>ダイ</t>
    </rPh>
    <rPh sb="33" eb="34">
      <t>ゴウ</t>
    </rPh>
    <phoneticPr fontId="3"/>
  </si>
  <si>
    <t>認を受けたいので申請します。</t>
    <rPh sb="8" eb="10">
      <t>シンセイ</t>
    </rPh>
    <phoneticPr fontId="3"/>
  </si>
  <si>
    <t>　公職選挙法施行令第１０９条の４第２項第２号ロの規定に基づき、次の自動車燃料代は、</t>
    <rPh sb="1" eb="3">
      <t>コウショク</t>
    </rPh>
    <rPh sb="3" eb="6">
      <t>センキョホウ</t>
    </rPh>
    <rPh sb="6" eb="9">
      <t>セコウレイ</t>
    </rPh>
    <rPh sb="9" eb="10">
      <t>ダイ</t>
    </rPh>
    <rPh sb="13" eb="14">
      <t>ジョウ</t>
    </rPh>
    <rPh sb="16" eb="17">
      <t>ダイ</t>
    </rPh>
    <rPh sb="18" eb="19">
      <t>コウ</t>
    </rPh>
    <rPh sb="19" eb="20">
      <t>ダイ</t>
    </rPh>
    <rPh sb="21" eb="22">
      <t>ゴウ</t>
    </rPh>
    <rPh sb="24" eb="26">
      <t>キテイ</t>
    </rPh>
    <rPh sb="27" eb="28">
      <t>モト</t>
    </rPh>
    <rPh sb="31" eb="32">
      <t>ジ</t>
    </rPh>
    <rPh sb="33" eb="36">
      <t>ジドウシャ</t>
    </rPh>
    <rPh sb="36" eb="39">
      <t>ネンリョウダイ</t>
    </rPh>
    <phoneticPr fontId="3"/>
  </si>
  <si>
    <t>同号ロに定める金額の範囲内のものであることを確認する。</t>
    <rPh sb="7" eb="9">
      <t>キンガク</t>
    </rPh>
    <rPh sb="10" eb="13">
      <t>ハンイナイ</t>
    </rPh>
    <rPh sb="22" eb="24">
      <t>カクニン</t>
    </rPh>
    <phoneticPr fontId="3"/>
  </si>
  <si>
    <t>１　</t>
    <phoneticPr fontId="3"/>
  </si>
  <si>
    <r>
      <t>　次のとおり燃料を使用した</t>
    </r>
    <r>
      <rPr>
        <sz val="12"/>
        <color indexed="8"/>
        <rFont val="ＭＳ ゴシック"/>
        <family val="3"/>
        <charset val="128"/>
      </rPr>
      <t>ものであることを証明します。</t>
    </r>
    <rPh sb="1" eb="2">
      <t>ツギ</t>
    </rPh>
    <rPh sb="6" eb="8">
      <t>ネンリョウ</t>
    </rPh>
    <phoneticPr fontId="3"/>
  </si>
  <si>
    <t>　次のポスター作成枚数につき、公職選挙法施行令第１１０条の４第２項の規定による確認</t>
    <rPh sb="15" eb="17">
      <t>コウショク</t>
    </rPh>
    <rPh sb="17" eb="20">
      <t>センキョホウ</t>
    </rPh>
    <rPh sb="20" eb="23">
      <t>セコウレイ</t>
    </rPh>
    <rPh sb="23" eb="24">
      <t>ダイ</t>
    </rPh>
    <rPh sb="27" eb="28">
      <t>ジョウ</t>
    </rPh>
    <rPh sb="30" eb="31">
      <t>ダイ</t>
    </rPh>
    <rPh sb="32" eb="33">
      <t>コウ</t>
    </rPh>
    <rPh sb="34" eb="36">
      <t>キテイ</t>
    </rPh>
    <rPh sb="39" eb="41">
      <t>カクニン</t>
    </rPh>
    <phoneticPr fontId="3"/>
  </si>
  <si>
    <t>を受けたいので申請します。</t>
    <rPh sb="7" eb="9">
      <t>シンセイ</t>
    </rPh>
    <phoneticPr fontId="3"/>
  </si>
  <si>
    <t>　公職選挙法施行令第１１０条の４第２項の規定に基づき、次のポスター作成枚数は、同項</t>
    <rPh sb="1" eb="3">
      <t>コウショク</t>
    </rPh>
    <rPh sb="3" eb="6">
      <t>センキョホウ</t>
    </rPh>
    <rPh sb="6" eb="9">
      <t>セコウレイ</t>
    </rPh>
    <rPh sb="9" eb="10">
      <t>ダイ</t>
    </rPh>
    <rPh sb="13" eb="14">
      <t>ジョウ</t>
    </rPh>
    <rPh sb="16" eb="17">
      <t>ダイ</t>
    </rPh>
    <rPh sb="18" eb="19">
      <t>コウ</t>
    </rPh>
    <rPh sb="20" eb="22">
      <t>キテイ</t>
    </rPh>
    <rPh sb="23" eb="24">
      <t>モト</t>
    </rPh>
    <rPh sb="27" eb="28">
      <t>ジ</t>
    </rPh>
    <rPh sb="33" eb="35">
      <t>サクセイ</t>
    </rPh>
    <rPh sb="35" eb="37">
      <t>マイスウ</t>
    </rPh>
    <rPh sb="39" eb="41">
      <t>ドウコウ</t>
    </rPh>
    <phoneticPr fontId="3"/>
  </si>
  <si>
    <t>に定める枚数の範囲内のものであることを確認する。</t>
    <rPh sb="4" eb="6">
      <t>マイスウ</t>
    </rPh>
    <rPh sb="7" eb="10">
      <t>ハンイナイ</t>
    </rPh>
    <rPh sb="19" eb="21">
      <t>カクニン</t>
    </rPh>
    <phoneticPr fontId="3"/>
  </si>
  <si>
    <t>　公職選挙法施行令第１１０条の４第２項の規定により、次の金額の支払を請求します。</t>
    <rPh sb="1" eb="3">
      <t>コウショク</t>
    </rPh>
    <rPh sb="3" eb="6">
      <t>センキョホウ</t>
    </rPh>
    <rPh sb="6" eb="9">
      <t>セコウレイ</t>
    </rPh>
    <rPh sb="9" eb="10">
      <t>ダイ</t>
    </rPh>
    <rPh sb="13" eb="14">
      <t>ジョウ</t>
    </rPh>
    <rPh sb="16" eb="17">
      <t>ダイ</t>
    </rPh>
    <rPh sb="18" eb="19">
      <t>コウ</t>
    </rPh>
    <rPh sb="20" eb="22">
      <t>キテイ</t>
    </rPh>
    <rPh sb="26" eb="27">
      <t>ジ</t>
    </rPh>
    <rPh sb="28" eb="30">
      <t>キンガク</t>
    </rPh>
    <rPh sb="31" eb="33">
      <t>シハライ</t>
    </rPh>
    <rPh sb="34" eb="36">
      <t>セイキュウ</t>
    </rPh>
    <phoneticPr fontId="3"/>
  </si>
  <si>
    <t>　次のビラ作成枚数につき、公職選挙法施行令第１０９条の８において準用する第１０９</t>
    <rPh sb="13" eb="15">
      <t>コウショク</t>
    </rPh>
    <rPh sb="15" eb="18">
      <t>センキョホウ</t>
    </rPh>
    <rPh sb="18" eb="21">
      <t>セコウレイ</t>
    </rPh>
    <rPh sb="21" eb="22">
      <t>ダイ</t>
    </rPh>
    <rPh sb="25" eb="26">
      <t>ジョウ</t>
    </rPh>
    <rPh sb="32" eb="34">
      <t>ジュンヨウ</t>
    </rPh>
    <rPh sb="36" eb="37">
      <t>ダイ</t>
    </rPh>
    <phoneticPr fontId="3"/>
  </si>
  <si>
    <t>条の７第２項の規定による確認を受けたいので申請します。</t>
    <rPh sb="0" eb="1">
      <t>ジョウ</t>
    </rPh>
    <rPh sb="3" eb="4">
      <t>ダイ</t>
    </rPh>
    <rPh sb="5" eb="6">
      <t>コウ</t>
    </rPh>
    <rPh sb="21" eb="23">
      <t>シンセイ</t>
    </rPh>
    <phoneticPr fontId="3"/>
  </si>
  <si>
    <t>　公職選挙法施行令第１０９条の８において準用する第１０９条の７第２項の規定に基づ</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rPh sb="38" eb="39">
      <t>モト</t>
    </rPh>
    <phoneticPr fontId="3"/>
  </si>
  <si>
    <t>き、次のビラ作成枚数は、公職選挙法第１４２条第１項に定める枚数の範囲内のものであ</t>
    <rPh sb="6" eb="8">
      <t>サクセイ</t>
    </rPh>
    <rPh sb="8" eb="10">
      <t>マイスウ</t>
    </rPh>
    <rPh sb="12" eb="14">
      <t>コウショク</t>
    </rPh>
    <rPh sb="14" eb="17">
      <t>センキョホウ</t>
    </rPh>
    <rPh sb="17" eb="18">
      <t>ダイ</t>
    </rPh>
    <rPh sb="21" eb="22">
      <t>ジョウ</t>
    </rPh>
    <rPh sb="22" eb="23">
      <t>ダイ</t>
    </rPh>
    <rPh sb="24" eb="25">
      <t>コウ</t>
    </rPh>
    <rPh sb="29" eb="30">
      <t>マイ</t>
    </rPh>
    <rPh sb="30" eb="31">
      <t>カズ</t>
    </rPh>
    <rPh sb="32" eb="35">
      <t>ハンイナイ</t>
    </rPh>
    <phoneticPr fontId="3"/>
  </si>
  <si>
    <t>ることを確認する。</t>
    <phoneticPr fontId="3"/>
  </si>
  <si>
    <t>　公職選挙法施行令第１０９条の８において準用する第１０９条の７第２項の規定により、</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phoneticPr fontId="3"/>
  </si>
  <si>
    <t>次の金額の支払を請求します。</t>
    <rPh sb="0" eb="1">
      <t>ツギ</t>
    </rPh>
    <phoneticPr fontId="3"/>
  </si>
  <si>
    <t>通常葉書作成契約届出書</t>
    <rPh sb="0" eb="2">
      <t>ツウジョウ</t>
    </rPh>
    <rPh sb="2" eb="4">
      <t>ハガキ</t>
    </rPh>
    <rPh sb="4" eb="6">
      <t>サクセイ</t>
    </rPh>
    <phoneticPr fontId="3"/>
  </si>
  <si>
    <t>　次のとおり通常葉書の作成契約を締結したので届け出ます。</t>
    <rPh sb="1" eb="2">
      <t>ツギ</t>
    </rPh>
    <rPh sb="6" eb="8">
      <t>ツウジョウ</t>
    </rPh>
    <rPh sb="8" eb="10">
      <t>ハガキ</t>
    </rPh>
    <rPh sb="11" eb="13">
      <t>サクセイ</t>
    </rPh>
    <phoneticPr fontId="3"/>
  </si>
  <si>
    <t>契約の相手方の氏名又は名称及び住所並びに法人にあってはその代表者の氏名</t>
    <phoneticPr fontId="3"/>
  </si>
  <si>
    <t>通常葉書作成枚数確認申請書</t>
    <rPh sb="0" eb="2">
      <t>ツウジョウ</t>
    </rPh>
    <rPh sb="2" eb="4">
      <t>ハガキ</t>
    </rPh>
    <rPh sb="4" eb="6">
      <t>サクセイ</t>
    </rPh>
    <rPh sb="6" eb="8">
      <t>マイスウ</t>
    </rPh>
    <rPh sb="8" eb="10">
      <t>カクニン</t>
    </rPh>
    <rPh sb="10" eb="13">
      <t>シンセイショ</t>
    </rPh>
    <phoneticPr fontId="3"/>
  </si>
  <si>
    <t>　次の通常葉書作成枚数につき、公職選挙法施行令第１０９条の７第２項の規定による確認</t>
    <rPh sb="3" eb="5">
      <t>ツウジョウ</t>
    </rPh>
    <rPh sb="5" eb="7">
      <t>ハガキ</t>
    </rPh>
    <rPh sb="15" eb="17">
      <t>コウショク</t>
    </rPh>
    <rPh sb="17" eb="20">
      <t>センキョホウ</t>
    </rPh>
    <rPh sb="20" eb="23">
      <t>セコウレイ</t>
    </rPh>
    <rPh sb="23" eb="24">
      <t>ダイ</t>
    </rPh>
    <rPh sb="27" eb="28">
      <t>ジョウ</t>
    </rPh>
    <rPh sb="30" eb="31">
      <t>ダイ</t>
    </rPh>
    <rPh sb="32" eb="33">
      <t>コウ</t>
    </rPh>
    <rPh sb="34" eb="36">
      <t>キテイ</t>
    </rPh>
    <rPh sb="39" eb="41">
      <t>カクニン</t>
    </rPh>
    <phoneticPr fontId="3"/>
  </si>
  <si>
    <t>　　　　　　　　　　　　</t>
    <phoneticPr fontId="3"/>
  </si>
  <si>
    <t>通常葉書作成枚数確認書</t>
    <rPh sb="0" eb="2">
      <t>ツウジョウ</t>
    </rPh>
    <rPh sb="2" eb="4">
      <t>ハガキ</t>
    </rPh>
    <rPh sb="4" eb="6">
      <t>サクセイ</t>
    </rPh>
    <rPh sb="6" eb="8">
      <t>マイスウ</t>
    </rPh>
    <rPh sb="8" eb="11">
      <t>カクニンショ</t>
    </rPh>
    <phoneticPr fontId="3"/>
  </si>
  <si>
    <t>１</t>
    <phoneticPr fontId="3"/>
  </si>
  <si>
    <t>２　</t>
    <phoneticPr fontId="3"/>
  </si>
  <si>
    <t>２　</t>
    <phoneticPr fontId="3"/>
  </si>
  <si>
    <t>候補者の氏名</t>
  </si>
  <si>
    <t>３</t>
    <phoneticPr fontId="3"/>
  </si>
  <si>
    <t>確認枚数</t>
    <phoneticPr fontId="3"/>
  </si>
  <si>
    <t>　　　　　　　　　　</t>
    <phoneticPr fontId="3"/>
  </si>
  <si>
    <t>通常葉書作成証明書</t>
    <rPh sb="0" eb="2">
      <t>ツウジョウ</t>
    </rPh>
    <rPh sb="2" eb="4">
      <t>ハガキ</t>
    </rPh>
    <rPh sb="4" eb="6">
      <t>サクセイ</t>
    </rPh>
    <rPh sb="6" eb="9">
      <t>ショウメイショ</t>
    </rPh>
    <phoneticPr fontId="3"/>
  </si>
  <si>
    <t>　次のとおり通常葉書を作成したものであることを証明します。</t>
    <rPh sb="1" eb="2">
      <t>ツギ</t>
    </rPh>
    <rPh sb="6" eb="8">
      <t>ツウジョウ</t>
    </rPh>
    <rPh sb="8" eb="10">
      <t>ハガキ</t>
    </rPh>
    <rPh sb="11" eb="13">
      <t>サクセイ</t>
    </rPh>
    <phoneticPr fontId="3"/>
  </si>
  <si>
    <t>通常葉書作成業者の氏名又は</t>
    <rPh sb="0" eb="2">
      <t>ツウジョウ</t>
    </rPh>
    <rPh sb="2" eb="4">
      <t>ハガキ</t>
    </rPh>
    <rPh sb="4" eb="6">
      <t>サクセイ</t>
    </rPh>
    <rPh sb="6" eb="8">
      <t>ギョウシャ</t>
    </rPh>
    <rPh sb="9" eb="11">
      <t>シメイ</t>
    </rPh>
    <rPh sb="11" eb="12">
      <t>マタ</t>
    </rPh>
    <phoneticPr fontId="3"/>
  </si>
  <si>
    <t>　　　ください。</t>
    <phoneticPr fontId="3"/>
  </si>
  <si>
    <t xml:space="preserve">      (1) 枚　数</t>
    <phoneticPr fontId="3"/>
  </si>
  <si>
    <t>（通常葉書の作成）</t>
    <rPh sb="1" eb="3">
      <t>ツウジョウ</t>
    </rPh>
    <rPh sb="3" eb="5">
      <t>ハガキ</t>
    </rPh>
    <rPh sb="6" eb="8">
      <t>サクセイ</t>
    </rPh>
    <phoneticPr fontId="3"/>
  </si>
  <si>
    <t>並びに法人にあっては</t>
    <phoneticPr fontId="3"/>
  </si>
  <si>
    <t>その代表者の氏名</t>
    <phoneticPr fontId="3"/>
  </si>
  <si>
    <t>　公職選挙法施行令第１０９条の７第２項の規定により、次の金額の支払を請求します。</t>
    <rPh sb="1" eb="3">
      <t>コウショク</t>
    </rPh>
    <rPh sb="3" eb="6">
      <t>センキョホウ</t>
    </rPh>
    <rPh sb="6" eb="9">
      <t>セコウレイ</t>
    </rPh>
    <rPh sb="9" eb="10">
      <t>ダイ</t>
    </rPh>
    <rPh sb="13" eb="14">
      <t>ジョウ</t>
    </rPh>
    <rPh sb="16" eb="17">
      <t>ダイ</t>
    </rPh>
    <rPh sb="18" eb="19">
      <t>コウ</t>
    </rPh>
    <rPh sb="20" eb="22">
      <t>キテイ</t>
    </rPh>
    <rPh sb="26" eb="27">
      <t>ツギ</t>
    </rPh>
    <rPh sb="28" eb="30">
      <t>キンガク</t>
    </rPh>
    <rPh sb="31" eb="33">
      <t>シハライ</t>
    </rPh>
    <rPh sb="34" eb="36">
      <t>セイキュウ</t>
    </rPh>
    <phoneticPr fontId="3"/>
  </si>
  <si>
    <t>　　別記請求内訳書のとおり</t>
    <rPh sb="2" eb="4">
      <t>ベッキ</t>
    </rPh>
    <rPh sb="4" eb="6">
      <t>セイキュウ</t>
    </rPh>
    <rPh sb="6" eb="9">
      <t>ウチワケショ</t>
    </rPh>
    <phoneticPr fontId="3"/>
  </si>
  <si>
    <t>３</t>
    <phoneticPr fontId="3"/>
  </si>
  <si>
    <t>ふりがな</t>
    <phoneticPr fontId="3"/>
  </si>
  <si>
    <t>別記請求内訳書</t>
    <rPh sb="0" eb="2">
      <t>ベッキ</t>
    </rPh>
    <rPh sb="2" eb="4">
      <t>セイキュウ</t>
    </rPh>
    <rPh sb="4" eb="7">
      <t>ウチワケショ</t>
    </rPh>
    <phoneticPr fontId="3"/>
  </si>
  <si>
    <t>(A)</t>
    <phoneticPr fontId="3"/>
  </si>
  <si>
    <t>(B)</t>
    <phoneticPr fontId="3"/>
  </si>
  <si>
    <t>(A)×(B)=</t>
    <phoneticPr fontId="3"/>
  </si>
  <si>
    <t>(D)</t>
    <phoneticPr fontId="3"/>
  </si>
  <si>
    <t>(E)</t>
    <phoneticPr fontId="3"/>
  </si>
  <si>
    <t>(D)×(E)=</t>
    <phoneticPr fontId="3"/>
  </si>
  <si>
    <t>(G)</t>
    <phoneticPr fontId="3"/>
  </si>
  <si>
    <t>(H)</t>
    <phoneticPr fontId="3"/>
  </si>
  <si>
    <t>(G)×(H)=</t>
    <phoneticPr fontId="3"/>
  </si>
  <si>
    <t>(C)</t>
    <phoneticPr fontId="3"/>
  </si>
  <si>
    <t>(F)</t>
    <phoneticPr fontId="3"/>
  </si>
  <si>
    <t>(I)</t>
    <phoneticPr fontId="3"/>
  </si>
  <si>
    <t>　　３　 (G)欄には、(A)欄と(D)欄とを比較して少ない方の額を記載してください。</t>
    <phoneticPr fontId="3"/>
  </si>
  <si>
    <t xml:space="preserve">    ５　候補者が供託物を没収された場合には、青森県に支払を請求することはできません。</t>
    <phoneticPr fontId="3"/>
  </si>
  <si>
    <t>選挙事務所用立札・看板作成契約届出書</t>
    <rPh sb="0" eb="2">
      <t>センキョ</t>
    </rPh>
    <rPh sb="2" eb="4">
      <t>ジム</t>
    </rPh>
    <rPh sb="4" eb="6">
      <t>ショヨウ</t>
    </rPh>
    <rPh sb="6" eb="8">
      <t>タテフダ</t>
    </rPh>
    <rPh sb="9" eb="11">
      <t>カンバン</t>
    </rPh>
    <rPh sb="11" eb="13">
      <t>サクセイ</t>
    </rPh>
    <phoneticPr fontId="3"/>
  </si>
  <si>
    <t>　次のとおり選挙事務所用立札・看板の作成契約を締結したので届け出ます。</t>
    <rPh sb="1" eb="2">
      <t>ツギ</t>
    </rPh>
    <rPh sb="6" eb="8">
      <t>センキョ</t>
    </rPh>
    <rPh sb="8" eb="10">
      <t>ジム</t>
    </rPh>
    <rPh sb="10" eb="11">
      <t>ショ</t>
    </rPh>
    <rPh sb="11" eb="12">
      <t>ヨウ</t>
    </rPh>
    <rPh sb="12" eb="14">
      <t>タテフダ</t>
    </rPh>
    <rPh sb="15" eb="17">
      <t>カンバン</t>
    </rPh>
    <rPh sb="18" eb="20">
      <t>サクセイ</t>
    </rPh>
    <phoneticPr fontId="3"/>
  </si>
  <si>
    <t>作成契約数</t>
    <rPh sb="0" eb="2">
      <t>サクセイ</t>
    </rPh>
    <rPh sb="2" eb="4">
      <t>ケイヤク</t>
    </rPh>
    <rPh sb="4" eb="5">
      <t>スウ</t>
    </rPh>
    <phoneticPr fontId="3"/>
  </si>
  <si>
    <t>選挙事務所用立札・看板作成数確認申請書</t>
    <rPh sb="0" eb="2">
      <t>センキョ</t>
    </rPh>
    <rPh sb="2" eb="4">
      <t>ジム</t>
    </rPh>
    <rPh sb="4" eb="5">
      <t>ショ</t>
    </rPh>
    <rPh sb="5" eb="6">
      <t>ヨウ</t>
    </rPh>
    <rPh sb="6" eb="8">
      <t>タテフダ</t>
    </rPh>
    <rPh sb="9" eb="11">
      <t>カンバン</t>
    </rPh>
    <rPh sb="11" eb="13">
      <t>サクセイ</t>
    </rPh>
    <rPh sb="13" eb="14">
      <t>スウ</t>
    </rPh>
    <rPh sb="14" eb="16">
      <t>カクニン</t>
    </rPh>
    <rPh sb="16" eb="19">
      <t>シンセイショ</t>
    </rPh>
    <phoneticPr fontId="3"/>
  </si>
  <si>
    <t>３　確認申請数</t>
    <rPh sb="2" eb="4">
      <t>カクニン</t>
    </rPh>
    <rPh sb="4" eb="6">
      <t>シンセイ</t>
    </rPh>
    <rPh sb="6" eb="7">
      <t>スウ</t>
    </rPh>
    <phoneticPr fontId="3"/>
  </si>
  <si>
    <t>作成数</t>
    <rPh sb="0" eb="2">
      <t>サクセイ</t>
    </rPh>
    <rPh sb="2" eb="3">
      <t>スウ</t>
    </rPh>
    <phoneticPr fontId="3"/>
  </si>
  <si>
    <t>左のうち確認済又は確認申請数</t>
    <rPh sb="0" eb="1">
      <t>ヒダリ</t>
    </rPh>
    <rPh sb="4" eb="6">
      <t>カクニン</t>
    </rPh>
    <rPh sb="6" eb="7">
      <t>ズ</t>
    </rPh>
    <rPh sb="7" eb="8">
      <t>マタ</t>
    </rPh>
    <rPh sb="9" eb="11">
      <t>カクニン</t>
    </rPh>
    <rPh sb="11" eb="13">
      <t>シンセイ</t>
    </rPh>
    <rPh sb="13" eb="14">
      <t>スウ</t>
    </rPh>
    <phoneticPr fontId="3"/>
  </si>
  <si>
    <t>　　　めて記載してください。</t>
    <phoneticPr fontId="3"/>
  </si>
  <si>
    <t>選挙事務所用立札・看板作成数確認書</t>
    <rPh sb="0" eb="2">
      <t>センキョ</t>
    </rPh>
    <rPh sb="2" eb="4">
      <t>ジム</t>
    </rPh>
    <rPh sb="4" eb="5">
      <t>ショ</t>
    </rPh>
    <rPh sb="5" eb="6">
      <t>ヨウ</t>
    </rPh>
    <rPh sb="6" eb="8">
      <t>タテフダ</t>
    </rPh>
    <rPh sb="9" eb="11">
      <t>カンバン</t>
    </rPh>
    <rPh sb="11" eb="13">
      <t>サクセイ</t>
    </rPh>
    <rPh sb="13" eb="14">
      <t>スウ</t>
    </rPh>
    <rPh sb="14" eb="17">
      <t>カクニンショ</t>
    </rPh>
    <phoneticPr fontId="3"/>
  </si>
  <si>
    <t>　公職選挙法施行令第１１０条の２第２項の規定に基づき、次の選挙事務所用立札・看板作</t>
    <rPh sb="1" eb="3">
      <t>コウショク</t>
    </rPh>
    <rPh sb="3" eb="6">
      <t>センキョホウ</t>
    </rPh>
    <rPh sb="6" eb="9">
      <t>セコウレイ</t>
    </rPh>
    <rPh sb="9" eb="10">
      <t>ダイ</t>
    </rPh>
    <rPh sb="13" eb="14">
      <t>ジョウ</t>
    </rPh>
    <rPh sb="16" eb="17">
      <t>ダイ</t>
    </rPh>
    <rPh sb="18" eb="19">
      <t>コウ</t>
    </rPh>
    <rPh sb="20" eb="22">
      <t>キテイ</t>
    </rPh>
    <rPh sb="23" eb="24">
      <t>モト</t>
    </rPh>
    <rPh sb="27" eb="28">
      <t>ツギ</t>
    </rPh>
    <rPh sb="29" eb="31">
      <t>センキョ</t>
    </rPh>
    <rPh sb="31" eb="33">
      <t>ジム</t>
    </rPh>
    <rPh sb="33" eb="34">
      <t>ショ</t>
    </rPh>
    <rPh sb="34" eb="35">
      <t>ヨウ</t>
    </rPh>
    <rPh sb="35" eb="37">
      <t>タテフダ</t>
    </rPh>
    <rPh sb="38" eb="40">
      <t>カンバン</t>
    </rPh>
    <rPh sb="40" eb="41">
      <t>サク</t>
    </rPh>
    <phoneticPr fontId="3"/>
  </si>
  <si>
    <t>成数は、同項に定める数の範囲内のものであることを確認する。</t>
    <rPh sb="0" eb="1">
      <t>ナリ</t>
    </rPh>
    <rPh sb="1" eb="2">
      <t>スウ</t>
    </rPh>
    <rPh sb="4" eb="5">
      <t>ドウ</t>
    </rPh>
    <rPh sb="5" eb="6">
      <t>コウ</t>
    </rPh>
    <rPh sb="24" eb="26">
      <t>カクニン</t>
    </rPh>
    <phoneticPr fontId="3"/>
  </si>
  <si>
    <t>２　</t>
    <phoneticPr fontId="3"/>
  </si>
  <si>
    <t>３</t>
    <phoneticPr fontId="3"/>
  </si>
  <si>
    <t>確 　認　 数</t>
    <phoneticPr fontId="3"/>
  </si>
  <si>
    <t>確 　認　 数</t>
    <phoneticPr fontId="3"/>
  </si>
  <si>
    <t>　　　　　　　　　　</t>
    <phoneticPr fontId="3"/>
  </si>
  <si>
    <t xml:space="preserve">    ２　この確認書を受領した立札・看板作成業者は、公費の支払の請求をする場合には、</t>
    <rPh sb="16" eb="18">
      <t>タテフダ</t>
    </rPh>
    <rPh sb="19" eb="21">
      <t>カンバン</t>
    </rPh>
    <rPh sb="21" eb="23">
      <t>サクセイ</t>
    </rPh>
    <phoneticPr fontId="3"/>
  </si>
  <si>
    <t>選挙事務所用立札・看板作成証明書</t>
    <rPh sb="0" eb="2">
      <t>センキョ</t>
    </rPh>
    <rPh sb="2" eb="4">
      <t>ジム</t>
    </rPh>
    <rPh sb="4" eb="5">
      <t>ショ</t>
    </rPh>
    <rPh sb="5" eb="6">
      <t>ヨウ</t>
    </rPh>
    <rPh sb="6" eb="8">
      <t>タテフダ</t>
    </rPh>
    <rPh sb="9" eb="11">
      <t>カンバン</t>
    </rPh>
    <rPh sb="11" eb="13">
      <t>サクセイ</t>
    </rPh>
    <rPh sb="13" eb="16">
      <t>ショウメイショ</t>
    </rPh>
    <phoneticPr fontId="3"/>
  </si>
  <si>
    <t>　次のとおり選挙事務所用立札・看板を作成したものであることを証明します。</t>
    <rPh sb="1" eb="2">
      <t>ツギ</t>
    </rPh>
    <rPh sb="6" eb="8">
      <t>センキョ</t>
    </rPh>
    <rPh sb="8" eb="10">
      <t>ジム</t>
    </rPh>
    <rPh sb="10" eb="11">
      <t>ショ</t>
    </rPh>
    <rPh sb="11" eb="12">
      <t>ヨウ</t>
    </rPh>
    <rPh sb="12" eb="14">
      <t>タテフダ</t>
    </rPh>
    <rPh sb="15" eb="17">
      <t>カンバン</t>
    </rPh>
    <rPh sb="18" eb="20">
      <t>サクセイ</t>
    </rPh>
    <phoneticPr fontId="3"/>
  </si>
  <si>
    <t>立札・看板作成業者の氏名又</t>
    <rPh sb="0" eb="2">
      <t>タテフダ</t>
    </rPh>
    <rPh sb="3" eb="5">
      <t>カンバン</t>
    </rPh>
    <rPh sb="5" eb="7">
      <t>サクセイ</t>
    </rPh>
    <rPh sb="7" eb="9">
      <t>ギョウシャ</t>
    </rPh>
    <rPh sb="10" eb="12">
      <t>シメイ</t>
    </rPh>
    <rPh sb="12" eb="13">
      <t>マタ</t>
    </rPh>
    <phoneticPr fontId="3"/>
  </si>
  <si>
    <t>は名称及び住所並びに法人に</t>
    <rPh sb="2" eb="3">
      <t>ショウ</t>
    </rPh>
    <rPh sb="3" eb="4">
      <t>オヨ</t>
    </rPh>
    <rPh sb="5" eb="7">
      <t>ジュウショ</t>
    </rPh>
    <rPh sb="7" eb="8">
      <t>ナラ</t>
    </rPh>
    <rPh sb="10" eb="12">
      <t>ホウジン</t>
    </rPh>
    <phoneticPr fontId="3"/>
  </si>
  <si>
    <t>あっては代表者の氏名　　　　</t>
    <rPh sb="4" eb="7">
      <t>ダイヒョウシャ</t>
    </rPh>
    <rPh sb="8" eb="10">
      <t>シメイ</t>
    </rPh>
    <phoneticPr fontId="3"/>
  </si>
  <si>
    <t>備考１　この証明書は、作成の実績に基づいて、立札・看板作成業者ごとに別々に作成し、候</t>
    <rPh sb="11" eb="13">
      <t>サクセイ</t>
    </rPh>
    <rPh sb="14" eb="16">
      <t>ジッセキ</t>
    </rPh>
    <rPh sb="17" eb="18">
      <t>モト</t>
    </rPh>
    <rPh sb="22" eb="24">
      <t>タテフダ</t>
    </rPh>
    <rPh sb="25" eb="27">
      <t>カンバン</t>
    </rPh>
    <phoneticPr fontId="3"/>
  </si>
  <si>
    <t>　　　補者から立札・看板作成業者に提出してください。</t>
    <rPh sb="3" eb="4">
      <t>ホ</t>
    </rPh>
    <rPh sb="4" eb="5">
      <t>シャ</t>
    </rPh>
    <rPh sb="7" eb="9">
      <t>タテフダ</t>
    </rPh>
    <rPh sb="10" eb="12">
      <t>カンバン</t>
    </rPh>
    <phoneticPr fontId="3"/>
  </si>
  <si>
    <t xml:space="preserve">    ２　立札・看板作成業者が青森県に支払を請求するときは、この証明書を請求書に添付し</t>
    <rPh sb="6" eb="8">
      <t>タテフダ</t>
    </rPh>
    <rPh sb="9" eb="11">
      <t>カンバン</t>
    </rPh>
    <phoneticPr fontId="3"/>
  </si>
  <si>
    <t>　　　てください。</t>
    <phoneticPr fontId="3"/>
  </si>
  <si>
    <t xml:space="preserve">    ３　この証明書を発行した候補者について供託物が没収された場合には、立札・看板作成</t>
    <rPh sb="37" eb="39">
      <t>タテフダ</t>
    </rPh>
    <rPh sb="40" eb="42">
      <t>カンバン</t>
    </rPh>
    <phoneticPr fontId="3"/>
  </si>
  <si>
    <t>　　　業者は、青森県に支払を請求することはできません。</t>
    <rPh sb="3" eb="4">
      <t>ギョウ</t>
    </rPh>
    <rPh sb="4" eb="5">
      <t>シャ</t>
    </rPh>
    <phoneticPr fontId="3"/>
  </si>
  <si>
    <t xml:space="preserve">    ４　１人の候補者を通じて公費負担の対象となる数及びそれぞれの契約に基づく公費負担</t>
    <phoneticPr fontId="3"/>
  </si>
  <si>
    <t>　　　の限度額は、次のとおりです。</t>
    <phoneticPr fontId="3"/>
  </si>
  <si>
    <t xml:space="preserve">      (1) 数　　　３</t>
    <phoneticPr fontId="3"/>
  </si>
  <si>
    <t>（選挙事務所用立札・看板の作成）</t>
    <rPh sb="1" eb="3">
      <t>センキョ</t>
    </rPh>
    <rPh sb="3" eb="5">
      <t>ジム</t>
    </rPh>
    <rPh sb="5" eb="6">
      <t>ショ</t>
    </rPh>
    <rPh sb="6" eb="7">
      <t>ヨウ</t>
    </rPh>
    <rPh sb="7" eb="9">
      <t>タテフダ</t>
    </rPh>
    <rPh sb="10" eb="12">
      <t>カンバン</t>
    </rPh>
    <rPh sb="13" eb="15">
      <t>サクセイ</t>
    </rPh>
    <phoneticPr fontId="3"/>
  </si>
  <si>
    <t>並びに法人にあっては</t>
    <phoneticPr fontId="3"/>
  </si>
  <si>
    <t>その代表者の氏名</t>
    <phoneticPr fontId="3"/>
  </si>
  <si>
    <t>　公職選挙法施行令第１１０条の２第２項の規定により、次の金額の支払を請求します。</t>
    <rPh sb="1" eb="3">
      <t>コウショク</t>
    </rPh>
    <rPh sb="3" eb="6">
      <t>センキョホウ</t>
    </rPh>
    <rPh sb="6" eb="9">
      <t>セコウレイ</t>
    </rPh>
    <rPh sb="9" eb="10">
      <t>ダイ</t>
    </rPh>
    <rPh sb="13" eb="14">
      <t>ジョウ</t>
    </rPh>
    <rPh sb="16" eb="17">
      <t>ダイ</t>
    </rPh>
    <rPh sb="18" eb="19">
      <t>コウ</t>
    </rPh>
    <rPh sb="20" eb="22">
      <t>キテイ</t>
    </rPh>
    <rPh sb="26" eb="27">
      <t>ツギ</t>
    </rPh>
    <rPh sb="28" eb="30">
      <t>キンガク</t>
    </rPh>
    <rPh sb="31" eb="33">
      <t>シハライ</t>
    </rPh>
    <rPh sb="34" eb="36">
      <t>セイキュウ</t>
    </rPh>
    <phoneticPr fontId="3"/>
  </si>
  <si>
    <t>数</t>
    <rPh sb="0" eb="1">
      <t>スウ</t>
    </rPh>
    <phoneticPr fontId="3"/>
  </si>
  <si>
    <t>(A)</t>
    <phoneticPr fontId="3"/>
  </si>
  <si>
    <t>(B)</t>
    <phoneticPr fontId="3"/>
  </si>
  <si>
    <t>(A)×(B)=</t>
    <phoneticPr fontId="3"/>
  </si>
  <si>
    <t>(D)</t>
    <phoneticPr fontId="3"/>
  </si>
  <si>
    <t>(E)</t>
    <phoneticPr fontId="3"/>
  </si>
  <si>
    <t>(D)×(E)=</t>
    <phoneticPr fontId="3"/>
  </si>
  <si>
    <t>(G)</t>
    <phoneticPr fontId="3"/>
  </si>
  <si>
    <t>(H)</t>
    <phoneticPr fontId="3"/>
  </si>
  <si>
    <t>(G)×(H)=</t>
    <phoneticPr fontId="3"/>
  </si>
  <si>
    <t>(C)</t>
    <phoneticPr fontId="3"/>
  </si>
  <si>
    <t>(F)</t>
    <phoneticPr fontId="3"/>
  </si>
  <si>
    <t>(I)</t>
    <phoneticPr fontId="3"/>
  </si>
  <si>
    <t xml:space="preserve">    ２　 (E)欄には、確認書により確認された作成数を記載してください。</t>
    <phoneticPr fontId="3"/>
  </si>
  <si>
    <t xml:space="preserve">    ４　 (H)欄には、(B)欄と(E)欄とを比較して少ない方の数を記載してください。</t>
    <phoneticPr fontId="3"/>
  </si>
  <si>
    <t>様式２３</t>
    <rPh sb="0" eb="2">
      <t>ヨウシキ</t>
    </rPh>
    <phoneticPr fontId="3"/>
  </si>
  <si>
    <t>自動車等取付用立札・看板作成契約届出書</t>
    <rPh sb="0" eb="4">
      <t>ジドウシャトウ</t>
    </rPh>
    <rPh sb="4" eb="6">
      <t>トリツケ</t>
    </rPh>
    <rPh sb="6" eb="7">
      <t>ヨウ</t>
    </rPh>
    <rPh sb="7" eb="9">
      <t>タテフダ</t>
    </rPh>
    <rPh sb="10" eb="12">
      <t>カンバン</t>
    </rPh>
    <rPh sb="12" eb="14">
      <t>サクセイ</t>
    </rPh>
    <phoneticPr fontId="3"/>
  </si>
  <si>
    <t>　次のとおり自動車等取付用立札・看板の作成契約を締結したので届け出ます。</t>
    <rPh sb="1" eb="2">
      <t>ツギ</t>
    </rPh>
    <rPh sb="6" eb="10">
      <t>ジドウシャトウ</t>
    </rPh>
    <rPh sb="10" eb="12">
      <t>トリツケ</t>
    </rPh>
    <rPh sb="12" eb="13">
      <t>ヨウ</t>
    </rPh>
    <rPh sb="13" eb="15">
      <t>タテフダ</t>
    </rPh>
    <rPh sb="16" eb="18">
      <t>カンバン</t>
    </rPh>
    <rPh sb="19" eb="21">
      <t>サクセイ</t>
    </rPh>
    <phoneticPr fontId="3"/>
  </si>
  <si>
    <t>様式２４</t>
    <rPh sb="0" eb="2">
      <t>ヨウシキ</t>
    </rPh>
    <phoneticPr fontId="3"/>
  </si>
  <si>
    <t>自動車等取付用立札・看板作成数確認申請書</t>
    <rPh sb="0" eb="4">
      <t>ジドウシャトウ</t>
    </rPh>
    <rPh sb="4" eb="6">
      <t>トリツケ</t>
    </rPh>
    <rPh sb="6" eb="7">
      <t>ヨウ</t>
    </rPh>
    <rPh sb="7" eb="9">
      <t>タテフダ</t>
    </rPh>
    <rPh sb="10" eb="12">
      <t>カンバン</t>
    </rPh>
    <rPh sb="12" eb="14">
      <t>サクセイ</t>
    </rPh>
    <rPh sb="14" eb="15">
      <t>スウ</t>
    </rPh>
    <rPh sb="15" eb="17">
      <t>カクニン</t>
    </rPh>
    <rPh sb="17" eb="20">
      <t>シンセイショ</t>
    </rPh>
    <phoneticPr fontId="3"/>
  </si>
  <si>
    <t>　次の自動車等取付用立札・看板作成数につき、公職選挙法施行令第１１０条の３において</t>
    <rPh sb="3" eb="7">
      <t>ジドウシャトウ</t>
    </rPh>
    <rPh sb="7" eb="9">
      <t>トリツケ</t>
    </rPh>
    <rPh sb="9" eb="10">
      <t>ヨウ</t>
    </rPh>
    <rPh sb="10" eb="12">
      <t>タテフダ</t>
    </rPh>
    <rPh sb="13" eb="15">
      <t>カンバン</t>
    </rPh>
    <rPh sb="22" eb="24">
      <t>コウショク</t>
    </rPh>
    <rPh sb="24" eb="27">
      <t>センキョホウ</t>
    </rPh>
    <rPh sb="27" eb="30">
      <t>セコウレイ</t>
    </rPh>
    <rPh sb="30" eb="31">
      <t>ダイ</t>
    </rPh>
    <rPh sb="34" eb="35">
      <t>ジョウ</t>
    </rPh>
    <phoneticPr fontId="3"/>
  </si>
  <si>
    <t>準用する第１１０条の２第２項の規定による確認を受けたいので申請します。</t>
    <rPh sb="0" eb="2">
      <t>ジュンヨウ</t>
    </rPh>
    <rPh sb="4" eb="5">
      <t>ダイ</t>
    </rPh>
    <rPh sb="8" eb="9">
      <t>ジョウ</t>
    </rPh>
    <rPh sb="11" eb="12">
      <t>ダイ</t>
    </rPh>
    <rPh sb="13" eb="14">
      <t>コウ</t>
    </rPh>
    <rPh sb="15" eb="17">
      <t>キテイ</t>
    </rPh>
    <rPh sb="29" eb="31">
      <t>シンセイ</t>
    </rPh>
    <phoneticPr fontId="3"/>
  </si>
  <si>
    <t>　　　のの確認を受けるためのものです。</t>
    <rPh sb="5" eb="7">
      <t>カクニン</t>
    </rPh>
    <rPh sb="8" eb="9">
      <t>ウ</t>
    </rPh>
    <phoneticPr fontId="3"/>
  </si>
  <si>
    <t>様式２５</t>
    <rPh sb="0" eb="2">
      <t>ヨウシキ</t>
    </rPh>
    <phoneticPr fontId="3"/>
  </si>
  <si>
    <t>自動車等取付用立札・看板作成数確認書</t>
    <rPh sb="0" eb="4">
      <t>ジドウシャトウ</t>
    </rPh>
    <rPh sb="4" eb="6">
      <t>トリツケ</t>
    </rPh>
    <rPh sb="6" eb="7">
      <t>ヨウ</t>
    </rPh>
    <rPh sb="7" eb="9">
      <t>タテフダ</t>
    </rPh>
    <rPh sb="10" eb="12">
      <t>カンバン</t>
    </rPh>
    <rPh sb="12" eb="14">
      <t>サクセイ</t>
    </rPh>
    <rPh sb="14" eb="15">
      <t>スウ</t>
    </rPh>
    <rPh sb="15" eb="18">
      <t>カクニンショ</t>
    </rPh>
    <phoneticPr fontId="3"/>
  </si>
  <si>
    <t>する。</t>
    <phoneticPr fontId="3"/>
  </si>
  <si>
    <t>様式２６</t>
    <rPh sb="0" eb="2">
      <t>ヨウシキ</t>
    </rPh>
    <phoneticPr fontId="3"/>
  </si>
  <si>
    <t>自動車等取付用立札・看板作成証明書</t>
    <rPh sb="0" eb="4">
      <t>ジドウシャトウ</t>
    </rPh>
    <rPh sb="4" eb="6">
      <t>トリツケ</t>
    </rPh>
    <rPh sb="6" eb="7">
      <t>ヨウ</t>
    </rPh>
    <rPh sb="7" eb="9">
      <t>タテフダ</t>
    </rPh>
    <rPh sb="10" eb="12">
      <t>カンバン</t>
    </rPh>
    <rPh sb="12" eb="14">
      <t>サクセイ</t>
    </rPh>
    <rPh sb="14" eb="17">
      <t>ショウメイショ</t>
    </rPh>
    <phoneticPr fontId="3"/>
  </si>
  <si>
    <t>　次のとおり自動車等取付選挙事務所用立札・看板を作成したものであることを証明します。</t>
    <rPh sb="1" eb="2">
      <t>ツギ</t>
    </rPh>
    <rPh sb="6" eb="10">
      <t>ジドウシャトウ</t>
    </rPh>
    <rPh sb="10" eb="12">
      <t>トリツケ</t>
    </rPh>
    <rPh sb="12" eb="14">
      <t>センキョ</t>
    </rPh>
    <rPh sb="14" eb="16">
      <t>ジム</t>
    </rPh>
    <rPh sb="16" eb="17">
      <t>ショ</t>
    </rPh>
    <rPh sb="17" eb="18">
      <t>ヨウ</t>
    </rPh>
    <rPh sb="18" eb="20">
      <t>タテフダ</t>
    </rPh>
    <rPh sb="21" eb="23">
      <t>カンバン</t>
    </rPh>
    <rPh sb="24" eb="26">
      <t>サクセイ</t>
    </rPh>
    <phoneticPr fontId="3"/>
  </si>
  <si>
    <t xml:space="preserve">      (1) 数　　　４</t>
    <phoneticPr fontId="3"/>
  </si>
  <si>
    <t>様式２７</t>
    <rPh sb="0" eb="2">
      <t>ヨウシキ</t>
    </rPh>
    <phoneticPr fontId="3"/>
  </si>
  <si>
    <t>（自動車等取付用立札・看板の作成）</t>
    <rPh sb="1" eb="5">
      <t>ジドウシャトウ</t>
    </rPh>
    <rPh sb="5" eb="7">
      <t>トリツケ</t>
    </rPh>
    <rPh sb="7" eb="8">
      <t>ヨウ</t>
    </rPh>
    <rPh sb="8" eb="10">
      <t>タテフダ</t>
    </rPh>
    <rPh sb="11" eb="13">
      <t>カンバン</t>
    </rPh>
    <rPh sb="14" eb="16">
      <t>サクセイ</t>
    </rPh>
    <phoneticPr fontId="3"/>
  </si>
  <si>
    <t>の金額の支払を請求します。</t>
  </si>
  <si>
    <t>様式２８</t>
    <rPh sb="0" eb="2">
      <t>ヨウシキ</t>
    </rPh>
    <phoneticPr fontId="3"/>
  </si>
  <si>
    <t>個人演説会場用立札・看板作成契約届出書</t>
    <rPh sb="0" eb="2">
      <t>コジン</t>
    </rPh>
    <rPh sb="2" eb="4">
      <t>エンゼツ</t>
    </rPh>
    <rPh sb="4" eb="5">
      <t>カイ</t>
    </rPh>
    <rPh sb="5" eb="6">
      <t>バ</t>
    </rPh>
    <rPh sb="6" eb="7">
      <t>ヨウ</t>
    </rPh>
    <rPh sb="7" eb="9">
      <t>タテフダ</t>
    </rPh>
    <rPh sb="10" eb="12">
      <t>カンバン</t>
    </rPh>
    <rPh sb="12" eb="14">
      <t>サクセイ</t>
    </rPh>
    <phoneticPr fontId="3"/>
  </si>
  <si>
    <t>　次のとおり個人演説会場用立札・看板の作成契約を締結したので届け出ます。</t>
    <rPh sb="1" eb="2">
      <t>ツギ</t>
    </rPh>
    <rPh sb="6" eb="8">
      <t>コジン</t>
    </rPh>
    <rPh sb="8" eb="10">
      <t>エンゼツ</t>
    </rPh>
    <rPh sb="10" eb="11">
      <t>カイ</t>
    </rPh>
    <rPh sb="11" eb="12">
      <t>バ</t>
    </rPh>
    <rPh sb="12" eb="13">
      <t>ヨウ</t>
    </rPh>
    <rPh sb="13" eb="15">
      <t>タテフダ</t>
    </rPh>
    <rPh sb="16" eb="18">
      <t>カンバン</t>
    </rPh>
    <rPh sb="19" eb="21">
      <t>サクセイ</t>
    </rPh>
    <phoneticPr fontId="3"/>
  </si>
  <si>
    <t>作成契約数</t>
    <rPh sb="0" eb="2">
      <t>サクセイ</t>
    </rPh>
    <rPh sb="2" eb="4">
      <t>ケイヤク</t>
    </rPh>
    <rPh sb="4" eb="5">
      <t>カズ</t>
    </rPh>
    <phoneticPr fontId="3"/>
  </si>
  <si>
    <t>様式２９</t>
    <rPh sb="0" eb="2">
      <t>ヨウシキ</t>
    </rPh>
    <phoneticPr fontId="3"/>
  </si>
  <si>
    <t>個人演説会場用立札・看板作成数確認申請書</t>
    <rPh sb="0" eb="2">
      <t>コジン</t>
    </rPh>
    <rPh sb="2" eb="4">
      <t>エンゼツ</t>
    </rPh>
    <rPh sb="4" eb="5">
      <t>カイ</t>
    </rPh>
    <rPh sb="5" eb="6">
      <t>バ</t>
    </rPh>
    <rPh sb="6" eb="7">
      <t>ヨウ</t>
    </rPh>
    <rPh sb="7" eb="9">
      <t>タテフダ</t>
    </rPh>
    <rPh sb="10" eb="12">
      <t>カンバン</t>
    </rPh>
    <rPh sb="12" eb="14">
      <t>サクセイ</t>
    </rPh>
    <rPh sb="14" eb="15">
      <t>スウ</t>
    </rPh>
    <rPh sb="15" eb="17">
      <t>カクニン</t>
    </rPh>
    <rPh sb="17" eb="20">
      <t>シンセイショ</t>
    </rPh>
    <phoneticPr fontId="3"/>
  </si>
  <si>
    <t>　次の個人演説会場用立札・看板作成数につき、公職選挙法施行令第１２５条の３において</t>
    <rPh sb="3" eb="5">
      <t>コジン</t>
    </rPh>
    <rPh sb="5" eb="7">
      <t>エンゼツ</t>
    </rPh>
    <rPh sb="7" eb="8">
      <t>カイ</t>
    </rPh>
    <rPh sb="8" eb="9">
      <t>バ</t>
    </rPh>
    <rPh sb="9" eb="10">
      <t>ヨウ</t>
    </rPh>
    <rPh sb="10" eb="12">
      <t>タテフダ</t>
    </rPh>
    <rPh sb="13" eb="15">
      <t>カンバン</t>
    </rPh>
    <rPh sb="22" eb="24">
      <t>コウショク</t>
    </rPh>
    <rPh sb="24" eb="27">
      <t>センキョホウ</t>
    </rPh>
    <rPh sb="27" eb="30">
      <t>セコウレイ</t>
    </rPh>
    <rPh sb="30" eb="31">
      <t>ダイ</t>
    </rPh>
    <rPh sb="34" eb="35">
      <t>ジョウ</t>
    </rPh>
    <phoneticPr fontId="3"/>
  </si>
  <si>
    <t>様式３０</t>
    <rPh sb="0" eb="2">
      <t>ヨウシキ</t>
    </rPh>
    <phoneticPr fontId="3"/>
  </si>
  <si>
    <t>個人演説会場用立札・看板作成数確認書</t>
    <rPh sb="0" eb="2">
      <t>コジン</t>
    </rPh>
    <rPh sb="2" eb="4">
      <t>エンゼツ</t>
    </rPh>
    <rPh sb="4" eb="6">
      <t>カイジョウ</t>
    </rPh>
    <rPh sb="6" eb="7">
      <t>ヨウ</t>
    </rPh>
    <rPh sb="7" eb="9">
      <t>タテフダ</t>
    </rPh>
    <rPh sb="10" eb="12">
      <t>カンバン</t>
    </rPh>
    <rPh sb="12" eb="14">
      <t>サクセイ</t>
    </rPh>
    <rPh sb="14" eb="15">
      <t>スウ</t>
    </rPh>
    <rPh sb="15" eb="18">
      <t>カクニンショ</t>
    </rPh>
    <phoneticPr fontId="3"/>
  </si>
  <si>
    <t>　公職選挙法施行令第１２５条の３において準用する第１１０条の２第２項の規定に基づき、</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rPh sb="38" eb="39">
      <t>モト</t>
    </rPh>
    <phoneticPr fontId="3"/>
  </si>
  <si>
    <t>次の個人演説会場用立札・看板作成数は、同項に定める数の範囲内のものであることを確認</t>
    <rPh sb="2" eb="4">
      <t>コジン</t>
    </rPh>
    <rPh sb="4" eb="6">
      <t>エンゼツ</t>
    </rPh>
    <rPh sb="6" eb="8">
      <t>カイジョウ</t>
    </rPh>
    <rPh sb="8" eb="9">
      <t>ヨウ</t>
    </rPh>
    <rPh sb="15" eb="16">
      <t>ナリ</t>
    </rPh>
    <rPh sb="16" eb="17">
      <t>スウ</t>
    </rPh>
    <rPh sb="19" eb="20">
      <t>ドウ</t>
    </rPh>
    <rPh sb="20" eb="21">
      <t>コウ</t>
    </rPh>
    <rPh sb="39" eb="41">
      <t>カクニン</t>
    </rPh>
    <phoneticPr fontId="3"/>
  </si>
  <si>
    <t>様式３１</t>
    <rPh sb="0" eb="2">
      <t>ヨウシキ</t>
    </rPh>
    <phoneticPr fontId="3"/>
  </si>
  <si>
    <t>個人演説会場用立札・看板作成証明書</t>
    <rPh sb="0" eb="2">
      <t>コジン</t>
    </rPh>
    <rPh sb="2" eb="4">
      <t>エンゼツ</t>
    </rPh>
    <rPh sb="4" eb="6">
      <t>カイジョウ</t>
    </rPh>
    <rPh sb="6" eb="7">
      <t>ヨウ</t>
    </rPh>
    <rPh sb="7" eb="9">
      <t>タテフダ</t>
    </rPh>
    <rPh sb="10" eb="12">
      <t>カンバン</t>
    </rPh>
    <rPh sb="12" eb="14">
      <t>サクセイ</t>
    </rPh>
    <rPh sb="14" eb="17">
      <t>ショウメイショ</t>
    </rPh>
    <phoneticPr fontId="3"/>
  </si>
  <si>
    <t>　次のとおり個人演説会場用立札・看板を作成したものであることを証明します。</t>
    <rPh sb="1" eb="2">
      <t>ツギ</t>
    </rPh>
    <rPh sb="6" eb="8">
      <t>コジン</t>
    </rPh>
    <rPh sb="8" eb="10">
      <t>エンゼツ</t>
    </rPh>
    <rPh sb="10" eb="12">
      <t>カイジョウ</t>
    </rPh>
    <rPh sb="12" eb="13">
      <t>ヨウ</t>
    </rPh>
    <rPh sb="13" eb="15">
      <t>タテフダ</t>
    </rPh>
    <rPh sb="16" eb="18">
      <t>カンバン</t>
    </rPh>
    <rPh sb="19" eb="21">
      <t>サクセイ</t>
    </rPh>
    <phoneticPr fontId="3"/>
  </si>
  <si>
    <t xml:space="preserve">      (1) 数　　　５</t>
    <phoneticPr fontId="3"/>
  </si>
  <si>
    <t>様式３２</t>
    <rPh sb="0" eb="2">
      <t>ヨウシキ</t>
    </rPh>
    <phoneticPr fontId="3"/>
  </si>
  <si>
    <t>（個人演説会場用立札・看板の作成）</t>
    <rPh sb="1" eb="3">
      <t>コジン</t>
    </rPh>
    <rPh sb="3" eb="5">
      <t>エンゼツ</t>
    </rPh>
    <rPh sb="5" eb="7">
      <t>カイジョウ</t>
    </rPh>
    <rPh sb="7" eb="8">
      <t>ヨウ</t>
    </rPh>
    <rPh sb="8" eb="10">
      <t>タテフダ</t>
    </rPh>
    <rPh sb="11" eb="13">
      <t>カンバン</t>
    </rPh>
    <rPh sb="14" eb="16">
      <t>サクセイ</t>
    </rPh>
    <phoneticPr fontId="3"/>
  </si>
  <si>
    <t>　公職選挙法施行令第１２５条の３において準用する第１１０条の２第２項の規定により、次</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rPh sb="41" eb="42">
      <t>ツギ</t>
    </rPh>
    <phoneticPr fontId="3"/>
  </si>
  <si>
    <t>選挙運動用通常葉書作成契約書</t>
    <rPh sb="0" eb="2">
      <t>センキョ</t>
    </rPh>
    <rPh sb="2" eb="5">
      <t>ウンドウヨウ</t>
    </rPh>
    <rPh sb="5" eb="7">
      <t>ツウジョウ</t>
    </rPh>
    <rPh sb="7" eb="9">
      <t>ハガキ</t>
    </rPh>
    <rPh sb="9" eb="11">
      <t>サクセイ</t>
    </rPh>
    <rPh sb="11" eb="14">
      <t>ケイヤクショ</t>
    </rPh>
    <phoneticPr fontId="3"/>
  </si>
  <si>
    <t xml:space="preserve">    公職選挙法第１４２条に定める選挙運動用通常葉書</t>
    <rPh sb="23" eb="25">
      <t>ツウジョウ</t>
    </rPh>
    <rPh sb="25" eb="27">
      <t>ハガキ</t>
    </rPh>
    <phoneticPr fontId="3"/>
  </si>
  <si>
    <t>４　請求及び支払</t>
    <phoneticPr fontId="3"/>
  </si>
  <si>
    <t xml:space="preserve">    ただし、甲が公職選挙法第９３条（供託物の没収）の規定に該当した場合は、乙は青森県に</t>
    <phoneticPr fontId="3"/>
  </si>
  <si>
    <t>　は請求できない。</t>
    <phoneticPr fontId="3"/>
  </si>
  <si>
    <t>別紙７</t>
    <rPh sb="0" eb="2">
      <t>ベッシ</t>
    </rPh>
    <phoneticPr fontId="3"/>
  </si>
  <si>
    <t>選挙事務所用立札・看板作成契約書</t>
    <rPh sb="0" eb="2">
      <t>センキョ</t>
    </rPh>
    <rPh sb="2" eb="4">
      <t>ジム</t>
    </rPh>
    <rPh sb="4" eb="5">
      <t>ショ</t>
    </rPh>
    <rPh sb="5" eb="6">
      <t>ヨウ</t>
    </rPh>
    <rPh sb="6" eb="8">
      <t>タテフダ</t>
    </rPh>
    <rPh sb="9" eb="11">
      <t>カンバン</t>
    </rPh>
    <rPh sb="11" eb="13">
      <t>サクセイ</t>
    </rPh>
    <rPh sb="13" eb="16">
      <t>ケイヤクショ</t>
    </rPh>
    <phoneticPr fontId="3"/>
  </si>
  <si>
    <t xml:space="preserve">    公職選挙法第１４３条に定める選挙事務所用立札・看板</t>
    <rPh sb="20" eb="22">
      <t>ジム</t>
    </rPh>
    <rPh sb="22" eb="23">
      <t>ショ</t>
    </rPh>
    <rPh sb="24" eb="26">
      <t>タテフダ</t>
    </rPh>
    <rPh sb="27" eb="29">
      <t>カンバン</t>
    </rPh>
    <phoneticPr fontId="3"/>
  </si>
  <si>
    <t xml:space="preserve">    （単価　　　円　　　銭×数量　　　　）</t>
    <phoneticPr fontId="3"/>
  </si>
  <si>
    <t>別紙８</t>
    <rPh sb="0" eb="2">
      <t>ベッシ</t>
    </rPh>
    <phoneticPr fontId="3"/>
  </si>
  <si>
    <t>選挙運動用自動車等取付用立札・看板作成契約書</t>
    <rPh sb="0" eb="2">
      <t>センキョ</t>
    </rPh>
    <rPh sb="2" eb="5">
      <t>ウンドウヨウ</t>
    </rPh>
    <rPh sb="5" eb="9">
      <t>ジドウシャトウ</t>
    </rPh>
    <rPh sb="9" eb="11">
      <t>トリツケ</t>
    </rPh>
    <rPh sb="11" eb="12">
      <t>ヨウ</t>
    </rPh>
    <rPh sb="12" eb="14">
      <t>タテフダ</t>
    </rPh>
    <rPh sb="15" eb="17">
      <t>カンバン</t>
    </rPh>
    <rPh sb="17" eb="19">
      <t>サクセイ</t>
    </rPh>
    <rPh sb="19" eb="22">
      <t>ケイヤクショ</t>
    </rPh>
    <phoneticPr fontId="3"/>
  </si>
  <si>
    <t xml:space="preserve">    公職選挙法第１４３条に定める選挙運動用自動車等取付用立札・看板</t>
    <rPh sb="20" eb="23">
      <t>ウンドウヨウ</t>
    </rPh>
    <rPh sb="23" eb="27">
      <t>ジドウシャトウ</t>
    </rPh>
    <rPh sb="27" eb="29">
      <t>トリツケ</t>
    </rPh>
    <rPh sb="30" eb="32">
      <t>タテフダ</t>
    </rPh>
    <rPh sb="33" eb="35">
      <t>カンバン</t>
    </rPh>
    <phoneticPr fontId="3"/>
  </si>
  <si>
    <t xml:space="preserve">    （単価　　　円　　　銭×数量　　　　）</t>
    <phoneticPr fontId="3"/>
  </si>
  <si>
    <t>４　請求及び支払</t>
    <phoneticPr fontId="3"/>
  </si>
  <si>
    <t>別紙９</t>
    <rPh sb="0" eb="2">
      <t>ベッシ</t>
    </rPh>
    <phoneticPr fontId="3"/>
  </si>
  <si>
    <t>個人演説会場用立札・看板作成契約書</t>
    <rPh sb="0" eb="2">
      <t>コジン</t>
    </rPh>
    <rPh sb="2" eb="4">
      <t>エンゼツ</t>
    </rPh>
    <rPh sb="4" eb="6">
      <t>カイジョウ</t>
    </rPh>
    <rPh sb="6" eb="7">
      <t>ヨウ</t>
    </rPh>
    <rPh sb="7" eb="9">
      <t>タテフダ</t>
    </rPh>
    <rPh sb="10" eb="12">
      <t>カンバン</t>
    </rPh>
    <rPh sb="12" eb="14">
      <t>サクセイ</t>
    </rPh>
    <rPh sb="14" eb="17">
      <t>ケイヤクショ</t>
    </rPh>
    <phoneticPr fontId="3"/>
  </si>
  <si>
    <t xml:space="preserve">    公職選挙法第１６４条の２に定める個人演説会場用立札・看板</t>
    <rPh sb="20" eb="22">
      <t>コジン</t>
    </rPh>
    <rPh sb="22" eb="24">
      <t>エンゼツ</t>
    </rPh>
    <rPh sb="24" eb="26">
      <t>カイジョウ</t>
    </rPh>
    <rPh sb="27" eb="29">
      <t>タテフダ</t>
    </rPh>
    <rPh sb="30" eb="32">
      <t>カンバン</t>
    </rPh>
    <phoneticPr fontId="3"/>
  </si>
  <si>
    <t>別紙１０</t>
    <rPh sb="0" eb="2">
      <t>ベッシ</t>
    </rPh>
    <phoneticPr fontId="3"/>
  </si>
  <si>
    <t>候補者届出事項の異動届出書</t>
    <rPh sb="0" eb="3">
      <t>コウホシャ</t>
    </rPh>
    <rPh sb="3" eb="4">
      <t>トド</t>
    </rPh>
    <rPh sb="4" eb="5">
      <t>デ</t>
    </rPh>
    <rPh sb="5" eb="7">
      <t>ジコウ</t>
    </rPh>
    <rPh sb="8" eb="10">
      <t>イドウ</t>
    </rPh>
    <rPh sb="10" eb="13">
      <t>トドケデショ</t>
    </rPh>
    <phoneticPr fontId="3"/>
  </si>
  <si>
    <t>　住　所</t>
    <rPh sb="1" eb="2">
      <t>ジュウ</t>
    </rPh>
    <rPh sb="3" eb="4">
      <t>ショ</t>
    </rPh>
    <phoneticPr fontId="3"/>
  </si>
  <si>
    <t>　氏　名</t>
    <rPh sb="1" eb="2">
      <t>ウジ</t>
    </rPh>
    <rPh sb="3" eb="4">
      <t>メイ</t>
    </rPh>
    <phoneticPr fontId="3"/>
  </si>
  <si>
    <t>異動の内容</t>
    <rPh sb="0" eb="2">
      <t>イドウ</t>
    </rPh>
    <rPh sb="3" eb="5">
      <t>ナイヨウ</t>
    </rPh>
    <phoneticPr fontId="3"/>
  </si>
  <si>
    <t>新</t>
    <rPh sb="0" eb="1">
      <t>シン</t>
    </rPh>
    <phoneticPr fontId="3"/>
  </si>
  <si>
    <t>旧</t>
    <rPh sb="0" eb="1">
      <t>キュウ</t>
    </rPh>
    <phoneticPr fontId="3"/>
  </si>
  <si>
    <t>様式３３</t>
    <rPh sb="0" eb="2">
      <t>ヨウシキ</t>
    </rPh>
    <phoneticPr fontId="3"/>
  </si>
  <si>
    <t>様式３４</t>
    <rPh sb="0" eb="2">
      <t>ヨウシキ</t>
    </rPh>
    <phoneticPr fontId="3"/>
  </si>
  <si>
    <t>様式３５</t>
    <rPh sb="0" eb="2">
      <t>ヨウシキ</t>
    </rPh>
    <phoneticPr fontId="3"/>
  </si>
  <si>
    <t>様式３６</t>
    <rPh sb="0" eb="2">
      <t>ヨウシキ</t>
    </rPh>
    <phoneticPr fontId="3"/>
  </si>
  <si>
    <t>様式３７</t>
    <rPh sb="0" eb="2">
      <t>ヨウシキ</t>
    </rPh>
    <phoneticPr fontId="3"/>
  </si>
  <si>
    <t>様式３７の別紙</t>
    <rPh sb="0" eb="2">
      <t>ヨウシキ</t>
    </rPh>
    <rPh sb="5" eb="7">
      <t>ベッシ</t>
    </rPh>
    <phoneticPr fontId="3"/>
  </si>
  <si>
    <t>という。）と、　　　　　　　　　　　　　　　　　　　　　　　　　（以下「乙」という。）</t>
    <rPh sb="33" eb="35">
      <t>イカ</t>
    </rPh>
    <rPh sb="36" eb="37">
      <t>オツ</t>
    </rPh>
    <phoneticPr fontId="3"/>
  </si>
  <si>
    <t>は、選挙運動のための自動車の運送について次のとおり契約を締結する。</t>
    <phoneticPr fontId="3"/>
  </si>
  <si>
    <t>参議院青森県選挙区選出議員選挙候補者</t>
    <rPh sb="0" eb="3">
      <t>サンギイン</t>
    </rPh>
    <rPh sb="3" eb="6">
      <t>アオモリケン</t>
    </rPh>
    <rPh sb="6" eb="9">
      <t>センキョク</t>
    </rPh>
    <rPh sb="9" eb="11">
      <t>センシュツ</t>
    </rPh>
    <rPh sb="11" eb="13">
      <t>ギイン</t>
    </rPh>
    <rPh sb="13" eb="14">
      <t>セン</t>
    </rPh>
    <rPh sb="15" eb="18">
      <t>コウホシャ</t>
    </rPh>
    <phoneticPr fontId="3"/>
  </si>
  <si>
    <t>は、選挙運動用自動車の燃料の供給について次のとおり契約を締結する。</t>
    <rPh sb="2" eb="4">
      <t>センキョ</t>
    </rPh>
    <rPh sb="4" eb="7">
      <t>ウンドウヨウ</t>
    </rPh>
    <rPh sb="7" eb="10">
      <t>ジドウシャ</t>
    </rPh>
    <rPh sb="11" eb="13">
      <t>ネンリョウ</t>
    </rPh>
    <rPh sb="14" eb="16">
      <t>キョウキュウ</t>
    </rPh>
    <phoneticPr fontId="3"/>
  </si>
  <si>
    <t>は、甲が使用する公職選挙法第１４１条に定める選挙運動用自動車の運転について次のとおり契</t>
    <rPh sb="2" eb="3">
      <t>コウ</t>
    </rPh>
    <rPh sb="4" eb="6">
      <t>シヨウ</t>
    </rPh>
    <rPh sb="8" eb="10">
      <t>コウショク</t>
    </rPh>
    <rPh sb="10" eb="13">
      <t>センキョホウ</t>
    </rPh>
    <rPh sb="13" eb="14">
      <t>ダイ</t>
    </rPh>
    <rPh sb="17" eb="18">
      <t>ジョウ</t>
    </rPh>
    <rPh sb="19" eb="20">
      <t>サダ</t>
    </rPh>
    <rPh sb="22" eb="24">
      <t>センキョ</t>
    </rPh>
    <rPh sb="24" eb="27">
      <t>ウンドウヨウ</t>
    </rPh>
    <rPh sb="27" eb="30">
      <t>ジドウシャ</t>
    </rPh>
    <rPh sb="31" eb="33">
      <t>ウンテン</t>
    </rPh>
    <phoneticPr fontId="3"/>
  </si>
  <si>
    <t>約を締結する。</t>
    <phoneticPr fontId="3"/>
  </si>
  <si>
    <t>は、印刷物の作成について次のとおり契約を締結する。</t>
    <rPh sb="2" eb="5">
      <t>インサツブツ</t>
    </rPh>
    <rPh sb="6" eb="8">
      <t>サクセイ</t>
    </rPh>
    <phoneticPr fontId="3"/>
  </si>
  <si>
    <t>は、次の立札・看板の作成について次のとおり契約を締結する。</t>
    <rPh sb="2" eb="3">
      <t>ツギ</t>
    </rPh>
    <rPh sb="4" eb="6">
      <t>タテフダ</t>
    </rPh>
    <rPh sb="7" eb="9">
      <t>カンバン</t>
    </rPh>
    <rPh sb="10" eb="12">
      <t>サクセイ</t>
    </rPh>
    <phoneticPr fontId="3"/>
  </si>
  <si>
    <t>⇒氏名結合</t>
    <rPh sb="1" eb="3">
      <t>シメイ</t>
    </rPh>
    <rPh sb="3" eb="5">
      <t>ケツゴウ</t>
    </rPh>
    <phoneticPr fontId="3"/>
  </si>
  <si>
    <t>　参議院青森県選挙区選出議員選挙候補者</t>
    <rPh sb="1" eb="4">
      <t>サンギイン</t>
    </rPh>
    <rPh sb="4" eb="7">
      <t>アオモリケン</t>
    </rPh>
    <rPh sb="7" eb="10">
      <t>センキョク</t>
    </rPh>
    <rPh sb="10" eb="12">
      <t>センシュツ</t>
    </rPh>
    <rPh sb="12" eb="14">
      <t>ギイン</t>
    </rPh>
    <rPh sb="14" eb="16">
      <t>センキョ</t>
    </rPh>
    <phoneticPr fontId="3"/>
  </si>
  <si>
    <t>　　         （以下「甲」</t>
    <phoneticPr fontId="3"/>
  </si>
  <si>
    <t>事項について、下記のとおり異動があったので届け出ます。</t>
    <rPh sb="7" eb="9">
      <t>カキ</t>
    </rPh>
    <rPh sb="13" eb="15">
      <t>イドウ</t>
    </rPh>
    <rPh sb="21" eb="22">
      <t>トド</t>
    </rPh>
    <rPh sb="23" eb="24">
      <t>デ</t>
    </rPh>
    <phoneticPr fontId="3"/>
  </si>
  <si>
    <t>公営17請求内訳</t>
    <rPh sb="0" eb="2">
      <t>コウエイ</t>
    </rPh>
    <rPh sb="4" eb="6">
      <t>セイキュウ</t>
    </rPh>
    <rPh sb="6" eb="8">
      <t>ウチワケ</t>
    </rPh>
    <phoneticPr fontId="3"/>
  </si>
  <si>
    <t>自動車等取付用立札・看板作成証明書</t>
    <rPh sb="0" eb="3">
      <t>ジドウシャ</t>
    </rPh>
    <rPh sb="3" eb="4">
      <t>トウ</t>
    </rPh>
    <rPh sb="4" eb="7">
      <t>トリツケヨウ</t>
    </rPh>
    <rPh sb="7" eb="9">
      <t>タテフダ</t>
    </rPh>
    <rPh sb="10" eb="12">
      <t>カンバン</t>
    </rPh>
    <rPh sb="12" eb="14">
      <t>サクセイ</t>
    </rPh>
    <rPh sb="14" eb="17">
      <t>ショウメイショ</t>
    </rPh>
    <phoneticPr fontId="3"/>
  </si>
  <si>
    <t xml:space="preserve">        イ　確認された作成枚数が35,000枚以下の場合</t>
    <rPh sb="10" eb="12">
      <t>カクニン</t>
    </rPh>
    <rPh sb="15" eb="17">
      <t>サクセイ</t>
    </rPh>
    <rPh sb="17" eb="19">
      <t>マイスウ</t>
    </rPh>
    <rPh sb="26" eb="27">
      <t>マイ</t>
    </rPh>
    <rPh sb="27" eb="29">
      <t>イカ</t>
    </rPh>
    <rPh sb="30" eb="32">
      <t>バアイ</t>
    </rPh>
    <phoneticPr fontId="3"/>
  </si>
  <si>
    <t>　ロ　確認された作成枚数が35,000枚を超える場合</t>
    <rPh sb="3" eb="5">
      <t>カクニン</t>
    </rPh>
    <rPh sb="8" eb="10">
      <t>サクセイ</t>
    </rPh>
    <rPh sb="10" eb="12">
      <t>マイスウ</t>
    </rPh>
    <rPh sb="19" eb="20">
      <t>マイ</t>
    </rPh>
    <rPh sb="21" eb="22">
      <t>コ</t>
    </rPh>
    <rPh sb="24" eb="26">
      <t>バアイ</t>
    </rPh>
    <phoneticPr fontId="3"/>
  </si>
  <si>
    <t>葉書作成枚数</t>
    <rPh sb="0" eb="2">
      <t>ハガキ</t>
    </rPh>
    <rPh sb="2" eb="4">
      <t>サクセイ</t>
    </rPh>
    <rPh sb="4" eb="6">
      <t>マイスウ</t>
    </rPh>
    <phoneticPr fontId="3"/>
  </si>
  <si>
    <t>35,000枚以下の場合</t>
    <rPh sb="6" eb="7">
      <t>マイ</t>
    </rPh>
    <rPh sb="7" eb="9">
      <t>イカ</t>
    </rPh>
    <rPh sb="10" eb="12">
      <t>バアイ</t>
    </rPh>
    <phoneticPr fontId="3"/>
  </si>
  <si>
    <t>35,001枚以上の場合</t>
    <rPh sb="6" eb="9">
      <t>マイイジョウ</t>
    </rPh>
    <rPh sb="10" eb="12">
      <t>バアイ</t>
    </rPh>
    <phoneticPr fontId="3"/>
  </si>
  <si>
    <t>職務代行開始（廃止）年月日</t>
    <rPh sb="0" eb="2">
      <t>ショクム</t>
    </rPh>
    <rPh sb="2" eb="4">
      <t>ダイコウ</t>
    </rPh>
    <rPh sb="4" eb="6">
      <t>カイシ</t>
    </rPh>
    <rPh sb="7" eb="9">
      <t>ハイシ</t>
    </rPh>
    <rPh sb="10" eb="13">
      <t>ネンガッピ</t>
    </rPh>
    <phoneticPr fontId="3"/>
  </si>
  <si>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3"/>
  </si>
  <si>
    <t>　　　する者にあっては「要約筆記者」と記載してください。</t>
    <phoneticPr fontId="3"/>
  </si>
  <si>
    <t>ポスター作成単価算定</t>
    <rPh sb="4" eb="6">
      <t>サクセイ</t>
    </rPh>
    <rPh sb="6" eb="8">
      <t>タンカ</t>
    </rPh>
    <rPh sb="8" eb="10">
      <t>サンテイ</t>
    </rPh>
    <phoneticPr fontId="3"/>
  </si>
  <si>
    <t>　上記のとおり政見放送の申込みをします。</t>
    <rPh sb="1" eb="3">
      <t>ジョウキ</t>
    </rPh>
    <rPh sb="7" eb="9">
      <t>セイケン</t>
    </rPh>
    <rPh sb="9" eb="11">
      <t>ホウソウ</t>
    </rPh>
    <rPh sb="12" eb="14">
      <t>モウシコ</t>
    </rPh>
    <phoneticPr fontId="3"/>
  </si>
  <si>
    <t>　　８　上記の表中、記載欄に不足を生じる場合は、備考欄に「別紙のとおり」と記入の上、別紙</t>
    <rPh sb="4" eb="6">
      <t>ジョウキ</t>
    </rPh>
    <rPh sb="7" eb="9">
      <t>ヒョウチュウ</t>
    </rPh>
    <rPh sb="10" eb="12">
      <t>キサイ</t>
    </rPh>
    <rPh sb="12" eb="13">
      <t>ラン</t>
    </rPh>
    <rPh sb="14" eb="16">
      <t>フソク</t>
    </rPh>
    <rPh sb="17" eb="18">
      <t>ショウ</t>
    </rPh>
    <rPh sb="20" eb="22">
      <t>バアイ</t>
    </rPh>
    <rPh sb="24" eb="26">
      <t>ビコウ</t>
    </rPh>
    <rPh sb="26" eb="27">
      <t>ラン</t>
    </rPh>
    <rPh sb="29" eb="31">
      <t>ベッシ</t>
    </rPh>
    <rPh sb="37" eb="39">
      <t>キニュウ</t>
    </rPh>
    <rPh sb="40" eb="41">
      <t>ウエ</t>
    </rPh>
    <rPh sb="42" eb="44">
      <t>ベッシ</t>
    </rPh>
    <phoneticPr fontId="3"/>
  </si>
  <si>
    <t>　　　に記載し、この証明書を添付してください。</t>
    <rPh sb="4" eb="6">
      <t>キサイ</t>
    </rPh>
    <rPh sb="10" eb="13">
      <t>ショウメイショ</t>
    </rPh>
    <rPh sb="14" eb="16">
      <t>テンプ</t>
    </rPh>
    <phoneticPr fontId="3"/>
  </si>
  <si>
    <t>　　７　上記の表中、記載欄に不足を生じる場合には、備考欄に「別紙のとおり」と記入のうえ、</t>
    <rPh sb="4" eb="6">
      <t>ジョウキ</t>
    </rPh>
    <rPh sb="7" eb="9">
      <t>ヒョウチュウ</t>
    </rPh>
    <rPh sb="10" eb="12">
      <t>キサイ</t>
    </rPh>
    <rPh sb="12" eb="13">
      <t>ラン</t>
    </rPh>
    <rPh sb="14" eb="16">
      <t>フソク</t>
    </rPh>
    <rPh sb="17" eb="18">
      <t>ショウ</t>
    </rPh>
    <rPh sb="20" eb="22">
      <t>バアイ</t>
    </rPh>
    <rPh sb="25" eb="27">
      <t>ビコウ</t>
    </rPh>
    <rPh sb="27" eb="28">
      <t>ラン</t>
    </rPh>
    <rPh sb="30" eb="32">
      <t>ベッシ</t>
    </rPh>
    <rPh sb="38" eb="40">
      <t>キニュウ</t>
    </rPh>
    <phoneticPr fontId="3"/>
  </si>
  <si>
    <t>　　　別紙に記載し、この証明書に添付してください。</t>
    <rPh sb="3" eb="5">
      <t>ベッシ</t>
    </rPh>
    <rPh sb="6" eb="8">
      <t>キサイ</t>
    </rPh>
    <rPh sb="12" eb="15">
      <t>ショウメイショ</t>
    </rPh>
    <rPh sb="16" eb="18">
      <t>テンプ</t>
    </rPh>
    <phoneticPr fontId="3"/>
  </si>
  <si>
    <t>　　８　上記の表中、記載欄に不足を生じる場合には、備考欄に「別紙のとおり」と記入のうえ、</t>
    <rPh sb="4" eb="6">
      <t>ジョウキ</t>
    </rPh>
    <rPh sb="7" eb="9">
      <t>ヒョウチュウ</t>
    </rPh>
    <rPh sb="10" eb="12">
      <t>キサイ</t>
    </rPh>
    <rPh sb="12" eb="13">
      <t>ラン</t>
    </rPh>
    <rPh sb="14" eb="16">
      <t>フソク</t>
    </rPh>
    <rPh sb="17" eb="18">
      <t>ショウ</t>
    </rPh>
    <rPh sb="20" eb="22">
      <t>バアイ</t>
    </rPh>
    <rPh sb="25" eb="27">
      <t>ビコウ</t>
    </rPh>
    <rPh sb="27" eb="28">
      <t>ラン</t>
    </rPh>
    <rPh sb="30" eb="32">
      <t>ベッシ</t>
    </rPh>
    <rPh sb="38" eb="40">
      <t>キニュウ</t>
    </rPh>
    <phoneticPr fontId="3"/>
  </si>
  <si>
    <t>　　２ 　(D)欄には、次により算出した額を記載してください。</t>
    <rPh sb="8" eb="9">
      <t>ラン</t>
    </rPh>
    <rPh sb="12" eb="13">
      <t>ツギ</t>
    </rPh>
    <rPh sb="16" eb="18">
      <t>サンシュツ</t>
    </rPh>
    <rPh sb="20" eb="21">
      <t>ガク</t>
    </rPh>
    <rPh sb="22" eb="24">
      <t>キサイ</t>
    </rPh>
    <phoneticPr fontId="3"/>
  </si>
  <si>
    <t xml:space="preserve">     (1)  確認書により確認された作成枚数が35,000枚以下の場合</t>
    <rPh sb="10" eb="13">
      <t>カクニンショ</t>
    </rPh>
    <rPh sb="16" eb="18">
      <t>カクニン</t>
    </rPh>
    <rPh sb="21" eb="23">
      <t>サクセイ</t>
    </rPh>
    <rPh sb="23" eb="25">
      <t>マイスウ</t>
    </rPh>
    <rPh sb="32" eb="35">
      <t>マイイカ</t>
    </rPh>
    <phoneticPr fontId="3"/>
  </si>
  <si>
    <t xml:space="preserve">     (2)  確認書により確認された作成枚数が35,000枚を超える場合</t>
    <rPh sb="10" eb="13">
      <t>カクニンショ</t>
    </rPh>
    <rPh sb="16" eb="18">
      <t>カクニン</t>
    </rPh>
    <rPh sb="21" eb="23">
      <t>サクセイ</t>
    </rPh>
    <rPh sb="23" eb="25">
      <t>マイスウ</t>
    </rPh>
    <rPh sb="32" eb="33">
      <t>マイ</t>
    </rPh>
    <rPh sb="34" eb="35">
      <t>コ</t>
    </rPh>
    <phoneticPr fontId="3"/>
  </si>
  <si>
    <t xml:space="preserve">    ３　 (E)欄には、確認書により確認された作成枚数を記載してください。</t>
    <phoneticPr fontId="3"/>
  </si>
  <si>
    <t>　　４　 (G)欄には、(A)欄と(D)欄とを比較して少ない方の額を記載してください。</t>
    <phoneticPr fontId="3"/>
  </si>
  <si>
    <t xml:space="preserve">    ５　 (H)欄には、(B)欄と(E)欄とを比較して少ない方の枚数を記載してください。</t>
    <phoneticPr fontId="3"/>
  </si>
  <si>
    <t xml:space="preserve">    ６　候補者が供託物を没収された場合には、青森県に支払を請求することはできません。</t>
    <phoneticPr fontId="3"/>
  </si>
  <si>
    <t>　　２　「選挙区におけるポスター掲示場数」の欄には、ポスター作成証明書の「当該選挙区におけるポ</t>
    <rPh sb="5" eb="8">
      <t>センキョク</t>
    </rPh>
    <phoneticPr fontId="3"/>
  </si>
  <si>
    <t>　　　スター掲示場数」欄に記載されたポスター掲示場数を記載してください。</t>
    <phoneticPr fontId="3"/>
  </si>
  <si>
    <t>備考１　この請求書は、候補者から受領したポスター作成枚数確認書及びポスター作成証明書とともに選</t>
    <rPh sb="24" eb="26">
      <t>サクセイ</t>
    </rPh>
    <rPh sb="26" eb="28">
      <t>マイスウ</t>
    </rPh>
    <rPh sb="37" eb="39">
      <t>サクセイ</t>
    </rPh>
    <phoneticPr fontId="3"/>
  </si>
  <si>
    <t>　　　挙の期日後速やかに提出してください。</t>
    <phoneticPr fontId="3"/>
  </si>
  <si>
    <t>　　４　 (E)欄には、確認書により確認された作成枚数を記載してください。</t>
    <phoneticPr fontId="3"/>
  </si>
  <si>
    <t xml:space="preserve">    ５　 (G)欄には、(A)欄と(D)欄とを比較して少ない方の額を記載してください。</t>
    <phoneticPr fontId="3"/>
  </si>
  <si>
    <t xml:space="preserve">    ６　 (H)欄には、(B)欄と(E)欄とを比較して少ない方の枚数を記載してください。</t>
    <phoneticPr fontId="3"/>
  </si>
  <si>
    <t xml:space="preserve">    ７　候補者が供託物を没収された場合には、青森県に支払を請求することはできません。</t>
    <phoneticPr fontId="3"/>
  </si>
  <si>
    <t>選挙の公示日</t>
    <rPh sb="0" eb="2">
      <t>センキョ</t>
    </rPh>
    <rPh sb="3" eb="5">
      <t>コウジ</t>
    </rPh>
    <rPh sb="5" eb="6">
      <t>ビ</t>
    </rPh>
    <phoneticPr fontId="3"/>
  </si>
  <si>
    <t>R</t>
    <phoneticPr fontId="3"/>
  </si>
  <si>
    <t>選挙の公示日（西暦入力）</t>
    <rPh sb="0" eb="2">
      <t>センキョ</t>
    </rPh>
    <rPh sb="3" eb="5">
      <t>コウジ</t>
    </rPh>
    <rPh sb="5" eb="6">
      <t>ビ</t>
    </rPh>
    <rPh sb="7" eb="9">
      <t>セイレキ</t>
    </rPh>
    <rPh sb="9" eb="11">
      <t>ニュウリョク</t>
    </rPh>
    <phoneticPr fontId="3"/>
  </si>
  <si>
    <t>⇒西暦</t>
    <rPh sb="1" eb="3">
      <t>セイレキ</t>
    </rPh>
    <phoneticPr fontId="3"/>
  </si>
  <si>
    <t>（西暦で入力してください。）⇒和暦表示</t>
    <rPh sb="1" eb="2">
      <t>ニシ</t>
    </rPh>
    <rPh sb="2" eb="3">
      <t>レキ</t>
    </rPh>
    <rPh sb="4" eb="6">
      <t>ニュウリョク</t>
    </rPh>
    <rPh sb="15" eb="17">
      <t>ワレキ</t>
    </rPh>
    <rPh sb="17" eb="19">
      <t>ヒョウジ</t>
    </rPh>
    <phoneticPr fontId="3"/>
  </si>
  <si>
    <t>開票立会人就任承諾年月日（西暦）</t>
    <rPh sb="0" eb="2">
      <t>カイヒョウ</t>
    </rPh>
    <rPh sb="2" eb="4">
      <t>タチアイ</t>
    </rPh>
    <rPh sb="4" eb="5">
      <t>ニン</t>
    </rPh>
    <rPh sb="5" eb="7">
      <t>シュウニン</t>
    </rPh>
    <rPh sb="7" eb="9">
      <t>ショウダク</t>
    </rPh>
    <rPh sb="9" eb="10">
      <t>ネン</t>
    </rPh>
    <rPh sb="10" eb="11">
      <t>ツキ</t>
    </rPh>
    <rPh sb="11" eb="12">
      <t>ビ</t>
    </rPh>
    <rPh sb="13" eb="15">
      <t>セイレキ</t>
    </rPh>
    <phoneticPr fontId="3"/>
  </si>
  <si>
    <t>開票立会人届出年月日（西暦入力）</t>
    <rPh sb="0" eb="2">
      <t>カイヒョウ</t>
    </rPh>
    <rPh sb="2" eb="4">
      <t>タチアイ</t>
    </rPh>
    <rPh sb="4" eb="5">
      <t>ニン</t>
    </rPh>
    <rPh sb="5" eb="7">
      <t>トドケデ</t>
    </rPh>
    <rPh sb="7" eb="10">
      <t>ネンガッピ</t>
    </rPh>
    <rPh sb="11" eb="13">
      <t>セイレキ</t>
    </rPh>
    <rPh sb="13" eb="15">
      <t>ニュウリョク</t>
    </rPh>
    <phoneticPr fontId="3"/>
  </si>
  <si>
    <t>⇒令和元年表示</t>
    <rPh sb="1" eb="3">
      <t>レイワ</t>
    </rPh>
    <rPh sb="3" eb="5">
      <t>ガンネン</t>
    </rPh>
    <rPh sb="5" eb="7">
      <t>ヒョウジ</t>
    </rPh>
    <phoneticPr fontId="3"/>
  </si>
  <si>
    <t>議員選挙において候補者となることができない者でないことを誓います。</t>
    <rPh sb="2" eb="4">
      <t>センキョ</t>
    </rPh>
    <phoneticPr fontId="3"/>
  </si>
  <si>
    <t>　　２　公職選挙法第１５０条第１項第２号イ又はロに掲げる者が同条第２項の政見の放送のための録画をす</t>
    <phoneticPr fontId="3"/>
  </si>
  <si>
    <t>　　　る場合において、その者が同法第１９７条の２第２項の規定により専ら手話通訳のために使用する者に</t>
    <phoneticPr fontId="3"/>
  </si>
  <si>
    <t>　　　対して報酬を支給するときは、「使用する期間」の欄に、同法第８６条の４第１項、第２項、第５項の</t>
    <phoneticPr fontId="3"/>
  </si>
  <si>
    <t>　　　規定による届出のあつた日から当該選挙の期日の前日までの間のいずれかの日（その日に使用する者が</t>
    <phoneticPr fontId="3"/>
  </si>
  <si>
    <t>　　　当該専ら手話通訳のために使用する者を含め５０人を超えない日に限る。）を記載し、「備考」の欄に</t>
    <phoneticPr fontId="3"/>
  </si>
  <si>
    <t>　　　「公職選挙法施行令第１２９条第７項に規定する場合である」と記載してください。</t>
    <phoneticPr fontId="3"/>
  </si>
  <si>
    <t>します。</t>
    <phoneticPr fontId="3"/>
  </si>
  <si>
    <t>様式15</t>
    <phoneticPr fontId="3"/>
  </si>
  <si>
    <t>様式16</t>
  </si>
  <si>
    <t>様式17</t>
  </si>
  <si>
    <t>様式18</t>
  </si>
  <si>
    <t>様式19</t>
    <phoneticPr fontId="3"/>
  </si>
  <si>
    <t>候補者届出事項の異動届出書</t>
    <rPh sb="0" eb="3">
      <t>コウホシャ</t>
    </rPh>
    <rPh sb="3" eb="5">
      <t>トドケデ</t>
    </rPh>
    <rPh sb="5" eb="7">
      <t>ジコウ</t>
    </rPh>
    <rPh sb="8" eb="10">
      <t>イドウ</t>
    </rPh>
    <rPh sb="10" eb="13">
      <t>トドケデショ</t>
    </rPh>
    <phoneticPr fontId="3"/>
  </si>
  <si>
    <t>政見様式１</t>
    <rPh sb="0" eb="2">
      <t>セイケン</t>
    </rPh>
    <rPh sb="2" eb="4">
      <t>ヨウシキ</t>
    </rPh>
    <phoneticPr fontId="3"/>
  </si>
  <si>
    <t>氏　　名
連絡場所</t>
    <rPh sb="0" eb="1">
      <t>ウジ</t>
    </rPh>
    <rPh sb="3" eb="4">
      <t>ナ</t>
    </rPh>
    <rPh sb="5" eb="7">
      <t>レンラク</t>
    </rPh>
    <rPh sb="7" eb="9">
      <t>バショ</t>
    </rPh>
    <phoneticPr fontId="3"/>
  </si>
  <si>
    <t>持込み</t>
    <rPh sb="0" eb="2">
      <t>モチコ</t>
    </rPh>
    <phoneticPr fontId="3"/>
  </si>
  <si>
    <t>（ラジオ使用　　有　・　無）</t>
    <rPh sb="4" eb="6">
      <t>シヨウ</t>
    </rPh>
    <rPh sb="8" eb="9">
      <t>ユウ</t>
    </rPh>
    <rPh sb="12" eb="13">
      <t>ム</t>
    </rPh>
    <phoneticPr fontId="3"/>
  </si>
  <si>
    <t>推薦団体の名称、本部の所在地及び代表者の氏名</t>
    <rPh sb="0" eb="2">
      <t>スイセン</t>
    </rPh>
    <rPh sb="2" eb="4">
      <t>ダンタイ</t>
    </rPh>
    <rPh sb="5" eb="7">
      <t>メイショウ</t>
    </rPh>
    <rPh sb="8" eb="10">
      <t>ホンブ</t>
    </rPh>
    <rPh sb="11" eb="14">
      <t>ショザイチ</t>
    </rPh>
    <rPh sb="14" eb="15">
      <t>オヨ</t>
    </rPh>
    <rPh sb="16" eb="19">
      <t>ダイヒョウシャ</t>
    </rPh>
    <rPh sb="20" eb="22">
      <t>シメイ</t>
    </rPh>
    <phoneticPr fontId="3"/>
  </si>
  <si>
    <t>ふりがな
名　　称</t>
    <rPh sb="5" eb="6">
      <t>メイ</t>
    </rPh>
    <rPh sb="8" eb="9">
      <t>ショウ</t>
    </rPh>
    <phoneticPr fontId="3"/>
  </si>
  <si>
    <t>本部の所在地</t>
    <rPh sb="0" eb="2">
      <t>ホンブ</t>
    </rPh>
    <rPh sb="3" eb="6">
      <t>ショザイチ</t>
    </rPh>
    <phoneticPr fontId="3"/>
  </si>
  <si>
    <t>代表者の氏名</t>
    <rPh sb="0" eb="3">
      <t>ダイヒョウシャ</t>
    </rPh>
    <rPh sb="4" eb="6">
      <t>シメイ</t>
    </rPh>
    <phoneticPr fontId="3"/>
  </si>
  <si>
    <t>局収録</t>
    <rPh sb="0" eb="1">
      <t>キョク</t>
    </rPh>
    <rPh sb="1" eb="3">
      <t>シュウロク</t>
    </rPh>
    <phoneticPr fontId="3"/>
  </si>
  <si>
    <t>日本放送協会においてのみ収録</t>
    <rPh sb="0" eb="2">
      <t>ニホン</t>
    </rPh>
    <rPh sb="2" eb="4">
      <t>ホウソウ</t>
    </rPh>
    <rPh sb="4" eb="6">
      <t>キョウカイ</t>
    </rPh>
    <rPh sb="12" eb="14">
      <t>シュウロク</t>
    </rPh>
    <phoneticPr fontId="3"/>
  </si>
  <si>
    <t>手話通訳を
付す場合の
手話通訳士</t>
    <rPh sb="0" eb="2">
      <t>シュワ</t>
    </rPh>
    <rPh sb="2" eb="4">
      <t>ツウヤク</t>
    </rPh>
    <rPh sb="6" eb="7">
      <t>フ</t>
    </rPh>
    <rPh sb="8" eb="10">
      <t>バアイ</t>
    </rPh>
    <rPh sb="12" eb="14">
      <t>シュワ</t>
    </rPh>
    <rPh sb="14" eb="16">
      <t>ツウヤク</t>
    </rPh>
    <rPh sb="16" eb="17">
      <t>シ</t>
    </rPh>
    <phoneticPr fontId="3"/>
  </si>
  <si>
    <t>ふりがな
氏　　名</t>
    <rPh sb="5" eb="6">
      <t>ウジ</t>
    </rPh>
    <rPh sb="8" eb="9">
      <t>メイ</t>
    </rPh>
    <phoneticPr fontId="3"/>
  </si>
  <si>
    <t>連絡先</t>
    <rPh sb="0" eb="3">
      <t>レンラクサキ</t>
    </rPh>
    <phoneticPr fontId="3"/>
  </si>
  <si>
    <t>選　　　　　択</t>
    <rPh sb="0" eb="1">
      <t>セン</t>
    </rPh>
    <rPh sb="6" eb="7">
      <t>タク</t>
    </rPh>
    <phoneticPr fontId="3"/>
  </si>
  <si>
    <t>　ラジオ</t>
    <phoneticPr fontId="3"/>
  </si>
  <si>
    <t>電話（　　　　　　　　　　　　　　　）</t>
    <rPh sb="0" eb="2">
      <t>デンワ</t>
    </rPh>
    <phoneticPr fontId="3"/>
  </si>
  <si>
    <t>（実施放送局）</t>
    <rPh sb="1" eb="3">
      <t>ジッシ</t>
    </rPh>
    <rPh sb="3" eb="6">
      <t>ホウソウキョク</t>
    </rPh>
    <phoneticPr fontId="3"/>
  </si>
  <si>
    <t>備考１　「候補者名」の欄には当該選挙長が認定した通称を使用する場合は通称を記載し</t>
    <phoneticPr fontId="3"/>
  </si>
  <si>
    <t>　　　てください。</t>
    <phoneticPr fontId="3"/>
  </si>
  <si>
    <t>　　２　「所属党派名」の欄には、所属党派証明書に記載された党派を記載してください。</t>
    <phoneticPr fontId="3"/>
  </si>
  <si>
    <t>　　　所属党派証明書のない候補者は「無所属」と記載してください。</t>
    <phoneticPr fontId="3"/>
  </si>
  <si>
    <t>　　３　「選択」の欄中「持込み」の欄又は「局収録」の欄には、選択する方式に該当す</t>
    <phoneticPr fontId="3"/>
  </si>
  <si>
    <t>　　　る箇所に「○」を記入してください。なお、事前の申込みを行う場合において、持</t>
    <phoneticPr fontId="3"/>
  </si>
  <si>
    <t>　　　込みを選択し、公職選挙法第１５０条第１項第２号イに掲げる者に該当するときは、</t>
    <phoneticPr fontId="3"/>
  </si>
  <si>
    <t>政見様式６－１</t>
    <rPh sb="0" eb="2">
      <t>セイケン</t>
    </rPh>
    <rPh sb="2" eb="4">
      <t>ヨウシキ</t>
    </rPh>
    <phoneticPr fontId="3"/>
  </si>
  <si>
    <t>政見様式２</t>
    <rPh sb="0" eb="2">
      <t>セイケン</t>
    </rPh>
    <rPh sb="2" eb="4">
      <t>ヨウシキ</t>
    </rPh>
    <phoneticPr fontId="3"/>
  </si>
  <si>
    <t>　本政党（政治団体）は、所属する衆議院議員又は参議院議員を、下記のとおり５人以上有しており、</t>
    <rPh sb="1" eb="2">
      <t>ホン</t>
    </rPh>
    <rPh sb="2" eb="4">
      <t>セイトウ</t>
    </rPh>
    <rPh sb="5" eb="7">
      <t>セイジ</t>
    </rPh>
    <rPh sb="7" eb="9">
      <t>ダンタイ</t>
    </rPh>
    <rPh sb="12" eb="14">
      <t>ショゾク</t>
    </rPh>
    <rPh sb="16" eb="19">
      <t>シュウギイン</t>
    </rPh>
    <rPh sb="19" eb="21">
      <t>ギイン</t>
    </rPh>
    <rPh sb="21" eb="22">
      <t>マタ</t>
    </rPh>
    <rPh sb="23" eb="26">
      <t>サンギイン</t>
    </rPh>
    <rPh sb="26" eb="28">
      <t>ギイン</t>
    </rPh>
    <rPh sb="30" eb="32">
      <t>カキ</t>
    </rPh>
    <rPh sb="37" eb="38">
      <t>ヒト</t>
    </rPh>
    <rPh sb="38" eb="40">
      <t>イジョウ</t>
    </rPh>
    <rPh sb="40" eb="41">
      <t>ユウ</t>
    </rPh>
    <phoneticPr fontId="3"/>
  </si>
  <si>
    <t>政党その他の政治団体の名称</t>
    <rPh sb="0" eb="2">
      <t>セイトウ</t>
    </rPh>
    <rPh sb="4" eb="5">
      <t>タ</t>
    </rPh>
    <rPh sb="6" eb="8">
      <t>セイジ</t>
    </rPh>
    <rPh sb="8" eb="10">
      <t>ダンタイ</t>
    </rPh>
    <rPh sb="11" eb="13">
      <t>メイショウ</t>
    </rPh>
    <phoneticPr fontId="3"/>
  </si>
  <si>
    <t>　　本部の所在地　</t>
    <rPh sb="2" eb="4">
      <t>ホンブ</t>
    </rPh>
    <rPh sb="5" eb="8">
      <t>ショザイチ</t>
    </rPh>
    <phoneticPr fontId="3"/>
  </si>
  <si>
    <t>　代 　表　 者　</t>
    <rPh sb="1" eb="2">
      <t>ダイ</t>
    </rPh>
    <rPh sb="4" eb="5">
      <t>ヒョウ</t>
    </rPh>
    <rPh sb="7" eb="8">
      <t>シャ</t>
    </rPh>
    <phoneticPr fontId="3"/>
  </si>
  <si>
    <t>衆議院議員又は　参議院議員の別</t>
    <rPh sb="0" eb="3">
      <t>シュウギイン</t>
    </rPh>
    <rPh sb="3" eb="5">
      <t>ギイン</t>
    </rPh>
    <rPh sb="5" eb="6">
      <t>マタ</t>
    </rPh>
    <rPh sb="8" eb="11">
      <t>サンギイン</t>
    </rPh>
    <rPh sb="11" eb="13">
      <t>ギイン</t>
    </rPh>
    <rPh sb="14" eb="15">
      <t>ベツ</t>
    </rPh>
    <phoneticPr fontId="3"/>
  </si>
  <si>
    <t>氏　　　　名</t>
    <rPh sb="0" eb="1">
      <t>ウジ</t>
    </rPh>
    <rPh sb="5" eb="6">
      <t>メイ</t>
    </rPh>
    <phoneticPr fontId="3"/>
  </si>
  <si>
    <t>選挙執行年月日</t>
    <rPh sb="0" eb="2">
      <t>センキョ</t>
    </rPh>
    <rPh sb="2" eb="4">
      <t>シッコウ</t>
    </rPh>
    <rPh sb="4" eb="7">
      <t>ネンガッピ</t>
    </rPh>
    <phoneticPr fontId="3"/>
  </si>
  <si>
    <t>１　「選挙区」欄は、参議院比例代表選出議員については、「比例代表」と記載しなければなりませ</t>
    <rPh sb="3" eb="6">
      <t>センキョク</t>
    </rPh>
    <rPh sb="7" eb="8">
      <t>ラン</t>
    </rPh>
    <rPh sb="10" eb="13">
      <t>サンギイン</t>
    </rPh>
    <rPh sb="13" eb="15">
      <t>ヒレイ</t>
    </rPh>
    <rPh sb="15" eb="17">
      <t>ダイヒョウ</t>
    </rPh>
    <rPh sb="17" eb="19">
      <t>センシュツ</t>
    </rPh>
    <rPh sb="19" eb="21">
      <t>ギイン</t>
    </rPh>
    <rPh sb="28" eb="30">
      <t>ヒレイ</t>
    </rPh>
    <rPh sb="30" eb="32">
      <t>ダイヒョウ</t>
    </rPh>
    <rPh sb="34" eb="36">
      <t>キサイ</t>
    </rPh>
    <phoneticPr fontId="3"/>
  </si>
  <si>
    <t>　ん。</t>
    <phoneticPr fontId="3"/>
  </si>
  <si>
    <t>（添付書類１）</t>
    <rPh sb="1" eb="3">
      <t>テンプ</t>
    </rPh>
    <rPh sb="3" eb="5">
      <t>ショルイ</t>
    </rPh>
    <phoneticPr fontId="3"/>
  </si>
  <si>
    <t>に所属する</t>
    <rPh sb="1" eb="3">
      <t>ショゾク</t>
    </rPh>
    <phoneticPr fontId="3"/>
  </si>
  <si>
    <t>衆議院議員</t>
  </si>
  <si>
    <t>代表者氏名</t>
    <rPh sb="0" eb="3">
      <t>ダイヒョウシャ</t>
    </rPh>
    <rPh sb="3" eb="5">
      <t>シメイ</t>
    </rPh>
    <phoneticPr fontId="3"/>
  </si>
  <si>
    <t>（添付書類２）</t>
    <rPh sb="1" eb="3">
      <t>テンプ</t>
    </rPh>
    <rPh sb="3" eb="5">
      <t>ショルイ</t>
    </rPh>
    <phoneticPr fontId="3"/>
  </si>
  <si>
    <t>　　政党その他の政治団体の名称</t>
    <rPh sb="2" eb="4">
      <t>セイトウ</t>
    </rPh>
    <rPh sb="6" eb="7">
      <t>タ</t>
    </rPh>
    <rPh sb="8" eb="10">
      <t>セイジ</t>
    </rPh>
    <rPh sb="10" eb="12">
      <t>ダンタイ</t>
    </rPh>
    <rPh sb="13" eb="15">
      <t>メイショウ</t>
    </rPh>
    <phoneticPr fontId="3"/>
  </si>
  <si>
    <t>党（政治団体）の得票総数は　　　　　　　　　　　票であり、本政党（政治団体）は、公職選挙法</t>
    <rPh sb="0" eb="1">
      <t>トウ</t>
    </rPh>
    <rPh sb="24" eb="25">
      <t>ヒョウ</t>
    </rPh>
    <rPh sb="29" eb="30">
      <t>ホン</t>
    </rPh>
    <rPh sb="30" eb="32">
      <t>セイトウ</t>
    </rPh>
    <rPh sb="33" eb="35">
      <t>セイジ</t>
    </rPh>
    <rPh sb="35" eb="37">
      <t>ダンタイ</t>
    </rPh>
    <rPh sb="40" eb="42">
      <t>コウショク</t>
    </rPh>
    <rPh sb="42" eb="45">
      <t>センキョホウ</t>
    </rPh>
    <phoneticPr fontId="3"/>
  </si>
  <si>
    <t>（内訳）</t>
    <rPh sb="1" eb="3">
      <t>ウチワケ</t>
    </rPh>
    <phoneticPr fontId="3"/>
  </si>
  <si>
    <t>公職の候補者の氏名</t>
    <rPh sb="0" eb="2">
      <t>コウショク</t>
    </rPh>
    <rPh sb="3" eb="6">
      <t>コウホシャ</t>
    </rPh>
    <rPh sb="7" eb="9">
      <t>シメイ</t>
    </rPh>
    <phoneticPr fontId="3"/>
  </si>
  <si>
    <t>得　　票　　数</t>
    <rPh sb="0" eb="1">
      <t>エ</t>
    </rPh>
    <rPh sb="3" eb="4">
      <t>ヒョウ</t>
    </rPh>
    <rPh sb="6" eb="7">
      <t>スウ</t>
    </rPh>
    <phoneticPr fontId="3"/>
  </si>
  <si>
    <t>（その１）</t>
    <phoneticPr fontId="3"/>
  </si>
  <si>
    <t>政見放送の録音・録画に録音物を使用とする場合における録音用原稿用紙</t>
    <rPh sb="0" eb="2">
      <t>セイケン</t>
    </rPh>
    <rPh sb="2" eb="4">
      <t>ホウソウ</t>
    </rPh>
    <rPh sb="5" eb="7">
      <t>ロクオン</t>
    </rPh>
    <rPh sb="8" eb="10">
      <t>ロクガ</t>
    </rPh>
    <rPh sb="11" eb="13">
      <t>ロクオン</t>
    </rPh>
    <rPh sb="13" eb="14">
      <t>ブツ</t>
    </rPh>
    <rPh sb="15" eb="17">
      <t>シヨウ</t>
    </rPh>
    <rPh sb="20" eb="22">
      <t>バアイ</t>
    </rPh>
    <rPh sb="26" eb="29">
      <t>ロクオンヨウ</t>
    </rPh>
    <rPh sb="29" eb="31">
      <t>ゲンコウ</t>
    </rPh>
    <rPh sb="31" eb="33">
      <t>ヨウシ</t>
    </rPh>
    <phoneticPr fontId="3"/>
  </si>
  <si>
    <t>録音物使用申請者氏名</t>
    <rPh sb="0" eb="2">
      <t>ロクオン</t>
    </rPh>
    <rPh sb="2" eb="3">
      <t>ブツ</t>
    </rPh>
    <rPh sb="3" eb="5">
      <t>シヨウ</t>
    </rPh>
    <rPh sb="5" eb="7">
      <t>シンセイ</t>
    </rPh>
    <rPh sb="7" eb="8">
      <t>シャ</t>
    </rPh>
    <rPh sb="8" eb="10">
      <t>シメイ</t>
    </rPh>
    <phoneticPr fontId="3"/>
  </si>
  <si>
    <t>（その２）</t>
    <phoneticPr fontId="3"/>
  </si>
  <si>
    <t>（その３）</t>
    <phoneticPr fontId="3"/>
  </si>
  <si>
    <t>（その６）</t>
    <phoneticPr fontId="3"/>
  </si>
  <si>
    <t>　　　ともに提出してください。</t>
    <phoneticPr fontId="3"/>
  </si>
  <si>
    <t>備考一　録音用原稿は、この用紙により政見放送の申込みの際、録音物使用申請書等と</t>
    <rPh sb="0" eb="2">
      <t>ビコウ</t>
    </rPh>
    <rPh sb="2" eb="3">
      <t>１</t>
    </rPh>
    <rPh sb="4" eb="7">
      <t>ロクオンヨウ</t>
    </rPh>
    <rPh sb="7" eb="9">
      <t>ゲンコウ</t>
    </rPh>
    <rPh sb="13" eb="15">
      <t>ヨウシ</t>
    </rPh>
    <rPh sb="18" eb="20">
      <t>セイケン</t>
    </rPh>
    <rPh sb="20" eb="22">
      <t>ホウソウ</t>
    </rPh>
    <rPh sb="23" eb="25">
      <t>モウシコ</t>
    </rPh>
    <rPh sb="27" eb="28">
      <t>サイ</t>
    </rPh>
    <rPh sb="29" eb="31">
      <t>ロクオン</t>
    </rPh>
    <rPh sb="31" eb="32">
      <t>ブツ</t>
    </rPh>
    <rPh sb="32" eb="34">
      <t>シヨウ</t>
    </rPh>
    <rPh sb="34" eb="38">
      <t>シンセイショトウ</t>
    </rPh>
    <phoneticPr fontId="3"/>
  </si>
  <si>
    <t>　右のとおり提出します。</t>
    <rPh sb="1" eb="2">
      <t>ミギ</t>
    </rPh>
    <rPh sb="6" eb="8">
      <t>テイシュツ</t>
    </rPh>
    <phoneticPr fontId="3"/>
  </si>
  <si>
    <t>録音物使用申請者の住所</t>
    <rPh sb="0" eb="2">
      <t>ロクオン</t>
    </rPh>
    <rPh sb="2" eb="3">
      <t>ブツ</t>
    </rPh>
    <rPh sb="3" eb="5">
      <t>シヨウ</t>
    </rPh>
    <rPh sb="5" eb="7">
      <t>シンセイ</t>
    </rPh>
    <rPh sb="7" eb="8">
      <t>シャ</t>
    </rPh>
    <rPh sb="9" eb="11">
      <t>ジュウショ</t>
    </rPh>
    <phoneticPr fontId="3"/>
  </si>
  <si>
    <t>氏　　名</t>
    <rPh sb="0" eb="1">
      <t>シ</t>
    </rPh>
    <rPh sb="3" eb="4">
      <t>メイ</t>
    </rPh>
    <phoneticPr fontId="3"/>
  </si>
  <si>
    <t>政見放送用の録音・録画の契約届出書</t>
    <rPh sb="0" eb="2">
      <t>セイケン</t>
    </rPh>
    <rPh sb="2" eb="5">
      <t>ホウソウヨウ</t>
    </rPh>
    <rPh sb="6" eb="8">
      <t>ロクオン</t>
    </rPh>
    <rPh sb="9" eb="11">
      <t>ロクガ</t>
    </rPh>
    <rPh sb="12" eb="14">
      <t>ケイヤク</t>
    </rPh>
    <rPh sb="14" eb="17">
      <t>トドケデショ</t>
    </rPh>
    <phoneticPr fontId="3"/>
  </si>
  <si>
    <t>　次のとおり政見放送用の録音・録画の契約を締結したので届け出ます。</t>
    <rPh sb="1" eb="2">
      <t>ツギ</t>
    </rPh>
    <rPh sb="6" eb="8">
      <t>セイケン</t>
    </rPh>
    <rPh sb="8" eb="11">
      <t>ホウソウヨウ</t>
    </rPh>
    <rPh sb="12" eb="14">
      <t>ロクオン</t>
    </rPh>
    <rPh sb="15" eb="17">
      <t>ロクガ</t>
    </rPh>
    <rPh sb="18" eb="20">
      <t>ケイヤク</t>
    </rPh>
    <rPh sb="21" eb="23">
      <t>テイケツ</t>
    </rPh>
    <rPh sb="27" eb="28">
      <t>トド</t>
    </rPh>
    <rPh sb="29" eb="30">
      <t>デ</t>
    </rPh>
    <phoneticPr fontId="3"/>
  </si>
  <si>
    <t>（青森県）</t>
    <rPh sb="1" eb="4">
      <t>アオモリケン</t>
    </rPh>
    <phoneticPr fontId="3"/>
  </si>
  <si>
    <t>契約の相手方の氏名又は名称及び住所並びに法人にあってはその代表者の氏名</t>
    <rPh sb="0" eb="2">
      <t>ケイヤク</t>
    </rPh>
    <rPh sb="3" eb="6">
      <t>アイテガタ</t>
    </rPh>
    <rPh sb="7" eb="9">
      <t>シメイ</t>
    </rPh>
    <rPh sb="9" eb="10">
      <t>マタ</t>
    </rPh>
    <rPh sb="11" eb="13">
      <t>メイショウ</t>
    </rPh>
    <rPh sb="13" eb="14">
      <t>オヨ</t>
    </rPh>
    <rPh sb="15" eb="17">
      <t>ジュウショ</t>
    </rPh>
    <rPh sb="17" eb="18">
      <t>ナラ</t>
    </rPh>
    <rPh sb="20" eb="22">
      <t>ホウジン</t>
    </rPh>
    <rPh sb="29" eb="32">
      <t>ダイヒョウシャ</t>
    </rPh>
    <rPh sb="33" eb="35">
      <t>シメイ</t>
    </rPh>
    <phoneticPr fontId="3"/>
  </si>
  <si>
    <t>契　約　内　容</t>
    <rPh sb="0" eb="1">
      <t>チギリ</t>
    </rPh>
    <rPh sb="2" eb="3">
      <t>ヤク</t>
    </rPh>
    <rPh sb="4" eb="5">
      <t>ウチ</t>
    </rPh>
    <rPh sb="6" eb="7">
      <t>カタチ</t>
    </rPh>
    <phoneticPr fontId="3"/>
  </si>
  <si>
    <t>複製数</t>
    <rPh sb="0" eb="2">
      <t>フクセイ</t>
    </rPh>
    <rPh sb="2" eb="3">
      <t>スウ</t>
    </rPh>
    <phoneticPr fontId="3"/>
  </si>
  <si>
    <t>政見放送用の録音</t>
    <rPh sb="0" eb="2">
      <t>セイケン</t>
    </rPh>
    <rPh sb="2" eb="5">
      <t>ホウソウヨウ</t>
    </rPh>
    <rPh sb="6" eb="8">
      <t>ロクオン</t>
    </rPh>
    <phoneticPr fontId="3"/>
  </si>
  <si>
    <t>　年　月　日</t>
    <rPh sb="1" eb="2">
      <t>ネン</t>
    </rPh>
    <rPh sb="3" eb="4">
      <t>ツキ</t>
    </rPh>
    <rPh sb="5" eb="6">
      <t>ニチ</t>
    </rPh>
    <phoneticPr fontId="3"/>
  </si>
  <si>
    <t>政見放送用の録画</t>
    <rPh sb="0" eb="2">
      <t>セイケン</t>
    </rPh>
    <rPh sb="2" eb="5">
      <t>ホウソウヨウ</t>
    </rPh>
    <rPh sb="6" eb="8">
      <t>ロクガ</t>
    </rPh>
    <phoneticPr fontId="3"/>
  </si>
  <si>
    <t>政見放送用録音・録画証明書</t>
    <rPh sb="0" eb="2">
      <t>セイケン</t>
    </rPh>
    <rPh sb="2" eb="5">
      <t>ホウソウヨウ</t>
    </rPh>
    <rPh sb="5" eb="7">
      <t>ロクオン</t>
    </rPh>
    <rPh sb="8" eb="10">
      <t>ロクガ</t>
    </rPh>
    <rPh sb="10" eb="13">
      <t>ショウメイショ</t>
    </rPh>
    <phoneticPr fontId="3"/>
  </si>
  <si>
    <t>　次のとおり政見放送用に録音又は録画したものであることを証明します。</t>
    <rPh sb="1" eb="2">
      <t>ツギ</t>
    </rPh>
    <rPh sb="6" eb="8">
      <t>セイケン</t>
    </rPh>
    <rPh sb="8" eb="11">
      <t>ホウソウヨウ</t>
    </rPh>
    <rPh sb="12" eb="14">
      <t>ロクオン</t>
    </rPh>
    <rPh sb="14" eb="15">
      <t>マタ</t>
    </rPh>
    <rPh sb="16" eb="18">
      <t>ロクガ</t>
    </rPh>
    <rPh sb="28" eb="30">
      <t>ショウメイ</t>
    </rPh>
    <phoneticPr fontId="3"/>
  </si>
  <si>
    <t>録音又は録画の区分　　　　　　　　　　　　　　　（該当する方の番号に○をしてください。）</t>
    <rPh sb="0" eb="2">
      <t>ロクオン</t>
    </rPh>
    <rPh sb="2" eb="3">
      <t>マタ</t>
    </rPh>
    <rPh sb="4" eb="6">
      <t>ロクガ</t>
    </rPh>
    <rPh sb="7" eb="9">
      <t>クブン</t>
    </rPh>
    <rPh sb="25" eb="27">
      <t>ガイトウ</t>
    </rPh>
    <rPh sb="29" eb="30">
      <t>ホウ</t>
    </rPh>
    <rPh sb="31" eb="33">
      <t>バンゴウ</t>
    </rPh>
    <phoneticPr fontId="3"/>
  </si>
  <si>
    <t>１　録音の場合</t>
    <rPh sb="2" eb="4">
      <t>ロクオン</t>
    </rPh>
    <rPh sb="5" eb="7">
      <t>バアイ</t>
    </rPh>
    <phoneticPr fontId="3"/>
  </si>
  <si>
    <t>２　録画の場合</t>
    <rPh sb="2" eb="4">
      <t>ロクガ</t>
    </rPh>
    <rPh sb="5" eb="7">
      <t>バアイ</t>
    </rPh>
    <phoneticPr fontId="3"/>
  </si>
  <si>
    <t>録音・録画業者の氏名又は名称及び住所並びに法人にあってはその代表者の氏名</t>
    <rPh sb="0" eb="2">
      <t>ロクオン</t>
    </rPh>
    <rPh sb="3" eb="5">
      <t>ロクガ</t>
    </rPh>
    <rPh sb="5" eb="7">
      <t>ギョウシャ</t>
    </rPh>
    <rPh sb="8" eb="10">
      <t>シメイ</t>
    </rPh>
    <rPh sb="10" eb="11">
      <t>マタ</t>
    </rPh>
    <rPh sb="12" eb="14">
      <t>メイショウ</t>
    </rPh>
    <rPh sb="14" eb="15">
      <t>オヨ</t>
    </rPh>
    <rPh sb="16" eb="18">
      <t>ジュウショ</t>
    </rPh>
    <rPh sb="18" eb="19">
      <t>ナラ</t>
    </rPh>
    <rPh sb="21" eb="23">
      <t>ホウジン</t>
    </rPh>
    <rPh sb="30" eb="33">
      <t>ダイヒョウシャ</t>
    </rPh>
    <rPh sb="34" eb="36">
      <t>シメイ</t>
    </rPh>
    <phoneticPr fontId="3"/>
  </si>
  <si>
    <t>氏名又は名称</t>
    <rPh sb="0" eb="2">
      <t>シメイ</t>
    </rPh>
    <rPh sb="2" eb="3">
      <t>マタ</t>
    </rPh>
    <rPh sb="4" eb="6">
      <t>メイショウ</t>
    </rPh>
    <phoneticPr fontId="3"/>
  </si>
  <si>
    <t>録音・録画一種類の単価</t>
    <rPh sb="0" eb="2">
      <t>ロクオン</t>
    </rPh>
    <rPh sb="3" eb="5">
      <t>ロクガ</t>
    </rPh>
    <rPh sb="5" eb="8">
      <t>イッシュルイ</t>
    </rPh>
    <rPh sb="9" eb="11">
      <t>タンカ</t>
    </rPh>
    <phoneticPr fontId="3"/>
  </si>
  <si>
    <t>複製金額</t>
    <rPh sb="0" eb="2">
      <t>フクセイ</t>
    </rPh>
    <rPh sb="2" eb="4">
      <t>キンガク</t>
    </rPh>
    <phoneticPr fontId="3"/>
  </si>
  <si>
    <t>３　録音・録画業者が青森県に支払を請求するときは、この証明書を請求書に添付してください。</t>
    <rPh sb="2" eb="4">
      <t>ロクオン</t>
    </rPh>
    <rPh sb="5" eb="7">
      <t>ロクガ</t>
    </rPh>
    <rPh sb="7" eb="9">
      <t>ギョウシャ</t>
    </rPh>
    <rPh sb="10" eb="13">
      <t>アオモリケン</t>
    </rPh>
    <rPh sb="14" eb="16">
      <t>シハライ</t>
    </rPh>
    <rPh sb="17" eb="19">
      <t>セイキュウ</t>
    </rPh>
    <rPh sb="27" eb="30">
      <t>ショウメイショ</t>
    </rPh>
    <rPh sb="31" eb="34">
      <t>セイキュウショ</t>
    </rPh>
    <rPh sb="35" eb="37">
      <t>テンプ</t>
    </rPh>
    <phoneticPr fontId="3"/>
  </si>
  <si>
    <t xml:space="preserve"> (1)　録音又は録画に要した金額</t>
    <rPh sb="5" eb="7">
      <t>ロクオン</t>
    </rPh>
    <rPh sb="7" eb="8">
      <t>マタ</t>
    </rPh>
    <rPh sb="9" eb="11">
      <t>ロクガ</t>
    </rPh>
    <rPh sb="12" eb="13">
      <t>ヨウ</t>
    </rPh>
    <rPh sb="15" eb="17">
      <t>キンガク</t>
    </rPh>
    <phoneticPr fontId="3"/>
  </si>
  <si>
    <t>　　①　録音の場合　　　　一種類につき</t>
    <rPh sb="4" eb="6">
      <t>ロクオン</t>
    </rPh>
    <rPh sb="7" eb="9">
      <t>バアイ</t>
    </rPh>
    <rPh sb="13" eb="16">
      <t>イッシュルイ</t>
    </rPh>
    <phoneticPr fontId="3"/>
  </si>
  <si>
    <t>226,000円</t>
    <rPh sb="7" eb="8">
      <t>エン</t>
    </rPh>
    <phoneticPr fontId="3"/>
  </si>
  <si>
    <t>　　②　録画の場合　　　　一種類につき</t>
    <rPh sb="4" eb="6">
      <t>ロクガ</t>
    </rPh>
    <rPh sb="7" eb="9">
      <t>バアイ</t>
    </rPh>
    <rPh sb="13" eb="16">
      <t>イッシュルイ</t>
    </rPh>
    <phoneticPr fontId="3"/>
  </si>
  <si>
    <t>2,873,000円</t>
    <rPh sb="9" eb="10">
      <t>エン</t>
    </rPh>
    <phoneticPr fontId="3"/>
  </si>
  <si>
    <t xml:space="preserve"> (2)　複製に要した金額</t>
    <rPh sb="5" eb="7">
      <t>フクセイ</t>
    </rPh>
    <rPh sb="8" eb="9">
      <t>ヨウ</t>
    </rPh>
    <rPh sb="11" eb="13">
      <t>キンガク</t>
    </rPh>
    <phoneticPr fontId="3"/>
  </si>
  <si>
    <t>2,000円</t>
    <rPh sb="5" eb="6">
      <t>エン</t>
    </rPh>
    <phoneticPr fontId="3"/>
  </si>
  <si>
    <t>34,000円</t>
    <rPh sb="6" eb="7">
      <t>エン</t>
    </rPh>
    <phoneticPr fontId="3"/>
  </si>
  <si>
    <t>（政見放送用の録音・録画）</t>
    <rPh sb="1" eb="3">
      <t>セイケン</t>
    </rPh>
    <rPh sb="3" eb="6">
      <t>ホウソウヨウ</t>
    </rPh>
    <rPh sb="7" eb="9">
      <t>ロクオン</t>
    </rPh>
    <rPh sb="10" eb="12">
      <t>ロクガ</t>
    </rPh>
    <phoneticPr fontId="3"/>
  </si>
  <si>
    <t>　公職選挙法施行令第１１１条の５第２項の規定により、次の金額の支払を請求します。</t>
    <rPh sb="1" eb="3">
      <t>コウショク</t>
    </rPh>
    <rPh sb="3" eb="6">
      <t>センキョホウ</t>
    </rPh>
    <rPh sb="6" eb="9">
      <t>セコウレイ</t>
    </rPh>
    <rPh sb="9" eb="10">
      <t>ダイ</t>
    </rPh>
    <rPh sb="13" eb="14">
      <t>ジョウ</t>
    </rPh>
    <rPh sb="16" eb="17">
      <t>ダイ</t>
    </rPh>
    <rPh sb="18" eb="19">
      <t>コウ</t>
    </rPh>
    <rPh sb="20" eb="22">
      <t>キテイ</t>
    </rPh>
    <rPh sb="26" eb="27">
      <t>ツギ</t>
    </rPh>
    <rPh sb="28" eb="30">
      <t>キンガク</t>
    </rPh>
    <rPh sb="31" eb="33">
      <t>シハライ</t>
    </rPh>
    <rPh sb="34" eb="36">
      <t>セイキュウ</t>
    </rPh>
    <phoneticPr fontId="3"/>
  </si>
  <si>
    <t>　　別紙記請求内訳書のとおり</t>
    <rPh sb="2" eb="4">
      <t>ベッシ</t>
    </rPh>
    <rPh sb="4" eb="5">
      <t>キ</t>
    </rPh>
    <rPh sb="5" eb="7">
      <t>セイキュウ</t>
    </rPh>
    <rPh sb="7" eb="10">
      <t>ウチワケショ</t>
    </rPh>
    <phoneticPr fontId="3"/>
  </si>
  <si>
    <t>(1) 録音の場合</t>
    <rPh sb="4" eb="6">
      <t>ロクオン</t>
    </rPh>
    <rPh sb="7" eb="9">
      <t>バアイ</t>
    </rPh>
    <phoneticPr fontId="3"/>
  </si>
  <si>
    <t>録音単価</t>
    <rPh sb="0" eb="2">
      <t>ロクオン</t>
    </rPh>
    <rPh sb="2" eb="4">
      <t>タンカ</t>
    </rPh>
    <phoneticPr fontId="3"/>
  </si>
  <si>
    <t>複製基準限度額</t>
    <rPh sb="0" eb="2">
      <t>フクセイ</t>
    </rPh>
    <rPh sb="2" eb="4">
      <t>キジュン</t>
    </rPh>
    <rPh sb="4" eb="6">
      <t>ゲンド</t>
    </rPh>
    <rPh sb="6" eb="7">
      <t>ガク</t>
    </rPh>
    <phoneticPr fontId="3"/>
  </si>
  <si>
    <t>録音に要した金額</t>
    <rPh sb="0" eb="2">
      <t>ロクオン</t>
    </rPh>
    <rPh sb="3" eb="4">
      <t>ヨウ</t>
    </rPh>
    <rPh sb="6" eb="8">
      <t>キンガク</t>
    </rPh>
    <phoneticPr fontId="3"/>
  </si>
  <si>
    <t>複製に要した金額</t>
    <rPh sb="0" eb="2">
      <t>フクセイ</t>
    </rPh>
    <rPh sb="3" eb="4">
      <t>ヨウ</t>
    </rPh>
    <rPh sb="6" eb="8">
      <t>キンガク</t>
    </rPh>
    <phoneticPr fontId="3"/>
  </si>
  <si>
    <t>(E)+(F)=</t>
    <phoneticPr fontId="3"/>
  </si>
  <si>
    <t>(A)</t>
    <phoneticPr fontId="3"/>
  </si>
  <si>
    <t>(B)</t>
    <phoneticPr fontId="3"/>
  </si>
  <si>
    <t>(C)</t>
    <phoneticPr fontId="3"/>
  </si>
  <si>
    <t>(D)</t>
    <phoneticPr fontId="3"/>
  </si>
  <si>
    <t>(E)</t>
    <phoneticPr fontId="3"/>
  </si>
  <si>
    <t>(F)</t>
    <phoneticPr fontId="3"/>
  </si>
  <si>
    <t>(G)</t>
    <phoneticPr fontId="3"/>
  </si>
  <si>
    <t>(2) 録画の場合</t>
    <rPh sb="4" eb="6">
      <t>ロクガ</t>
    </rPh>
    <rPh sb="7" eb="9">
      <t>バアイ</t>
    </rPh>
    <phoneticPr fontId="3"/>
  </si>
  <si>
    <t>録画に要した金額</t>
    <rPh sb="3" eb="4">
      <t>ヨウ</t>
    </rPh>
    <rPh sb="6" eb="8">
      <t>キンガク</t>
    </rPh>
    <phoneticPr fontId="3"/>
  </si>
  <si>
    <t>(C)</t>
    <phoneticPr fontId="3"/>
  </si>
  <si>
    <t>(E)</t>
    <phoneticPr fontId="3"/>
  </si>
  <si>
    <t>(F)</t>
    <phoneticPr fontId="3"/>
  </si>
  <si>
    <t>(G)</t>
    <phoneticPr fontId="3"/>
  </si>
  <si>
    <t>政見様式１０</t>
    <rPh sb="0" eb="2">
      <t>セイケン</t>
    </rPh>
    <rPh sb="2" eb="3">
      <t>サマ</t>
    </rPh>
    <rPh sb="3" eb="4">
      <t>シキ</t>
    </rPh>
    <phoneticPr fontId="3"/>
  </si>
  <si>
    <t>令和　　年　　月　　日　</t>
    <rPh sb="0" eb="2">
      <t>レイワ</t>
    </rPh>
    <rPh sb="4" eb="5">
      <t>ネン</t>
    </rPh>
    <rPh sb="7" eb="8">
      <t>ツキ</t>
    </rPh>
    <rPh sb="10" eb="11">
      <t>ヒ</t>
    </rPh>
    <phoneticPr fontId="3"/>
  </si>
  <si>
    <t>４　候補者の氏名</t>
    <rPh sb="2" eb="5">
      <t>コウホシャ</t>
    </rPh>
    <rPh sb="6" eb="7">
      <t>ウジ</t>
    </rPh>
    <phoneticPr fontId="3"/>
  </si>
  <si>
    <t>　　２　 (E)欄には、(A)欄と(B)欄とを比較して少ない方の額を記載してください。</t>
    <rPh sb="8" eb="9">
      <t>ラン</t>
    </rPh>
    <rPh sb="15" eb="16">
      <t>ラン</t>
    </rPh>
    <rPh sb="20" eb="21">
      <t>ラン</t>
    </rPh>
    <rPh sb="23" eb="25">
      <t>ヒカク</t>
    </rPh>
    <rPh sb="27" eb="28">
      <t>スク</t>
    </rPh>
    <rPh sb="30" eb="31">
      <t>ホウ</t>
    </rPh>
    <rPh sb="32" eb="33">
      <t>ガク</t>
    </rPh>
    <rPh sb="34" eb="36">
      <t>キサイ</t>
    </rPh>
    <phoneticPr fontId="3"/>
  </si>
  <si>
    <t>　　３　 (F)欄には、(C)欄と(D)欄とを比較して少ない方の額を記載してください。</t>
    <rPh sb="8" eb="9">
      <t>ラン</t>
    </rPh>
    <rPh sb="15" eb="16">
      <t>ラン</t>
    </rPh>
    <rPh sb="20" eb="21">
      <t>ラン</t>
    </rPh>
    <rPh sb="23" eb="25">
      <t>ヒカク</t>
    </rPh>
    <rPh sb="27" eb="28">
      <t>スク</t>
    </rPh>
    <rPh sb="30" eb="31">
      <t>ホウ</t>
    </rPh>
    <rPh sb="32" eb="33">
      <t>ガク</t>
    </rPh>
    <rPh sb="34" eb="36">
      <t>キサイ</t>
    </rPh>
    <phoneticPr fontId="3"/>
  </si>
  <si>
    <t>録音基準
限度額</t>
    <rPh sb="0" eb="2">
      <t>ロクオン</t>
    </rPh>
    <rPh sb="2" eb="4">
      <t>キジュン</t>
    </rPh>
    <rPh sb="5" eb="7">
      <t>ゲンド</t>
    </rPh>
    <rPh sb="7" eb="8">
      <t>ガク</t>
    </rPh>
    <phoneticPr fontId="3"/>
  </si>
  <si>
    <t>録画単価</t>
    <rPh sb="0" eb="2">
      <t>ロクガ</t>
    </rPh>
    <rPh sb="2" eb="4">
      <t>タンカ</t>
    </rPh>
    <phoneticPr fontId="3"/>
  </si>
  <si>
    <t>録画基準
限度額</t>
    <rPh sb="0" eb="2">
      <t>ロクガ</t>
    </rPh>
    <rPh sb="2" eb="4">
      <t>キジュン</t>
    </rPh>
    <rPh sb="5" eb="7">
      <t>ゲンド</t>
    </rPh>
    <rPh sb="7" eb="8">
      <t>ガク</t>
    </rPh>
    <phoneticPr fontId="3"/>
  </si>
  <si>
    <t>政見様式８</t>
    <rPh sb="0" eb="2">
      <t>セイケン</t>
    </rPh>
    <rPh sb="2" eb="3">
      <t>サマ</t>
    </rPh>
    <rPh sb="3" eb="4">
      <t>シキ</t>
    </rPh>
    <phoneticPr fontId="3"/>
  </si>
  <si>
    <t>令和　　年　　月　　日</t>
    <rPh sb="0" eb="2">
      <t>レイワ</t>
    </rPh>
    <rPh sb="4" eb="5">
      <t>ネン</t>
    </rPh>
    <rPh sb="7" eb="8">
      <t>ツキ</t>
    </rPh>
    <rPh sb="10" eb="11">
      <t>ニチ</t>
    </rPh>
    <phoneticPr fontId="3"/>
  </si>
  <si>
    <t>政見様式９</t>
    <rPh sb="0" eb="2">
      <t>セイケン</t>
    </rPh>
    <rPh sb="2" eb="4">
      <t>ヨウシキ</t>
    </rPh>
    <phoneticPr fontId="3"/>
  </si>
  <si>
    <t>４　公費負担の限度額は、録音・録画一種類につき次の金額までです。</t>
    <rPh sb="2" eb="4">
      <t>コウヒ</t>
    </rPh>
    <rPh sb="4" eb="6">
      <t>フタン</t>
    </rPh>
    <rPh sb="7" eb="9">
      <t>ゲンド</t>
    </rPh>
    <rPh sb="9" eb="10">
      <t>ガク</t>
    </rPh>
    <rPh sb="12" eb="14">
      <t>ロクオン</t>
    </rPh>
    <rPh sb="15" eb="17">
      <t>ロクガ</t>
    </rPh>
    <rPh sb="17" eb="19">
      <t>イッシュ</t>
    </rPh>
    <rPh sb="19" eb="20">
      <t>ルイ</t>
    </rPh>
    <rPh sb="23" eb="24">
      <t>ツギ</t>
    </rPh>
    <rPh sb="25" eb="27">
      <t>キンガク</t>
    </rPh>
    <phoneticPr fontId="3"/>
  </si>
  <si>
    <t>参・選（青森県）</t>
    <rPh sb="0" eb="1">
      <t>サン</t>
    </rPh>
    <rPh sb="2" eb="3">
      <t>セン</t>
    </rPh>
    <rPh sb="4" eb="7">
      <t>アオモリケン</t>
    </rPh>
    <phoneticPr fontId="3"/>
  </si>
  <si>
    <t>政見放送収録約定書</t>
    <rPh sb="4" eb="6">
      <t>シュウロク</t>
    </rPh>
    <rPh sb="6" eb="9">
      <t>ヤクジョウショ</t>
    </rPh>
    <phoneticPr fontId="3"/>
  </si>
  <si>
    <t>放送局</t>
    <rPh sb="0" eb="3">
      <t>ホウソウキョク</t>
    </rPh>
    <phoneticPr fontId="3"/>
  </si>
  <si>
    <t xml:space="preserve">  政見放送の収録を下記のとおり実施することについて約定します。
</t>
    <phoneticPr fontId="3"/>
  </si>
  <si>
    <t>　なお、候補者が正当な理由なく定められた録音又は録画の日時、場所に出向かなかった</t>
    <phoneticPr fontId="3"/>
  </si>
  <si>
    <t>ため、録音又は録画ができなかったときは、政見放送を行わないことを確認します。</t>
    <phoneticPr fontId="3"/>
  </si>
  <si>
    <t>方　　法</t>
    <rPh sb="0" eb="1">
      <t>カタ</t>
    </rPh>
    <rPh sb="3" eb="4">
      <t>ホウ</t>
    </rPh>
    <phoneticPr fontId="3"/>
  </si>
  <si>
    <t>日　　時</t>
    <rPh sb="0" eb="1">
      <t>ニチ</t>
    </rPh>
    <rPh sb="3" eb="4">
      <t>ジ</t>
    </rPh>
    <phoneticPr fontId="3"/>
  </si>
  <si>
    <t>場　　所</t>
    <rPh sb="0" eb="1">
      <t>バ</t>
    </rPh>
    <rPh sb="3" eb="4">
      <t>ショ</t>
    </rPh>
    <phoneticPr fontId="3"/>
  </si>
  <si>
    <t>録画</t>
    <rPh sb="0" eb="2">
      <t>ロクガ</t>
    </rPh>
    <phoneticPr fontId="3"/>
  </si>
  <si>
    <t>録音</t>
    <rPh sb="0" eb="2">
      <t>ロクオン</t>
    </rPh>
    <phoneticPr fontId="3"/>
  </si>
  <si>
    <t>政見様式７</t>
    <rPh sb="0" eb="2">
      <t>セイケン</t>
    </rPh>
    <rPh sb="2" eb="4">
      <t>ヨウシキ</t>
    </rPh>
    <phoneticPr fontId="3"/>
  </si>
  <si>
    <t>政見様式６－２</t>
    <rPh sb="0" eb="2">
      <t>セイケン</t>
    </rPh>
    <rPh sb="2" eb="3">
      <t>サマ</t>
    </rPh>
    <rPh sb="3" eb="4">
      <t>シキ</t>
    </rPh>
    <phoneticPr fontId="3"/>
  </si>
  <si>
    <t>（参議院青森県選挙区選出議員選挙用）</t>
    <rPh sb="1" eb="4">
      <t>サンギイン</t>
    </rPh>
    <rPh sb="4" eb="7">
      <t>アオモリケン</t>
    </rPh>
    <rPh sb="7" eb="10">
      <t>センキョク</t>
    </rPh>
    <rPh sb="10" eb="12">
      <t>センシュツ</t>
    </rPh>
    <rPh sb="12" eb="14">
      <t>ギイン</t>
    </rPh>
    <rPh sb="14" eb="17">
      <t>センキョヨウ</t>
    </rPh>
    <phoneticPr fontId="3"/>
  </si>
  <si>
    <t>（その４）</t>
    <phoneticPr fontId="3"/>
  </si>
  <si>
    <t>（その５）</t>
    <phoneticPr fontId="3"/>
  </si>
  <si>
    <t>　　　</t>
    <phoneticPr fontId="3"/>
  </si>
  <si>
    <t>　　二　録音用原稿は、千五百字以内で記載し、固有名詞等にはふりがなを付けてくだ</t>
    <rPh sb="2" eb="3">
      <t>２</t>
    </rPh>
    <rPh sb="4" eb="7">
      <t>ロクオンヨウ</t>
    </rPh>
    <rPh sb="7" eb="9">
      <t>ゲンコウ</t>
    </rPh>
    <phoneticPr fontId="3"/>
  </si>
  <si>
    <t>　　　さい。</t>
    <phoneticPr fontId="3"/>
  </si>
  <si>
    <t>政見様式４</t>
    <rPh sb="0" eb="2">
      <t>セイケン</t>
    </rPh>
    <rPh sb="2" eb="4">
      <t>ヨウシキ</t>
    </rPh>
    <phoneticPr fontId="3"/>
  </si>
  <si>
    <t>参議院選挙区選出議員の選挙における政見放送に係る要件該当確認書</t>
    <rPh sb="0" eb="3">
      <t>サンギイン</t>
    </rPh>
    <rPh sb="3" eb="6">
      <t>センキョク</t>
    </rPh>
    <rPh sb="6" eb="8">
      <t>センシュツ</t>
    </rPh>
    <rPh sb="8" eb="10">
      <t>ギイン</t>
    </rPh>
    <rPh sb="11" eb="13">
      <t>センキョ</t>
    </rPh>
    <rPh sb="17" eb="19">
      <t>セイケン</t>
    </rPh>
    <rPh sb="19" eb="21">
      <t>ホウソウ</t>
    </rPh>
    <rPh sb="22" eb="23">
      <t>カカ</t>
    </rPh>
    <rPh sb="24" eb="26">
      <t>ヨウケン</t>
    </rPh>
    <rPh sb="26" eb="28">
      <t>ガイトウ</t>
    </rPh>
    <rPh sb="28" eb="31">
      <t>カクニンショ</t>
    </rPh>
    <phoneticPr fontId="3"/>
  </si>
  <si>
    <t>　　　　　　年　　　月　　　日執行の　　　　　　　　　　　　　　　　　　　選挙における本政</t>
    <rPh sb="6" eb="7">
      <t>ネン</t>
    </rPh>
    <rPh sb="10" eb="11">
      <t>ツキ</t>
    </rPh>
    <rPh sb="14" eb="15">
      <t>ニチ</t>
    </rPh>
    <rPh sb="15" eb="17">
      <t>シッコウ</t>
    </rPh>
    <rPh sb="37" eb="39">
      <t>センキョ</t>
    </rPh>
    <rPh sb="43" eb="44">
      <t>ホン</t>
    </rPh>
    <rPh sb="44" eb="45">
      <t>セイ</t>
    </rPh>
    <phoneticPr fontId="3"/>
  </si>
  <si>
    <t>第１５０条第１項第２号イ（２）に該当するものであります。</t>
    <rPh sb="0" eb="1">
      <t>ダイ</t>
    </rPh>
    <rPh sb="4" eb="5">
      <t>ジョウ</t>
    </rPh>
    <rPh sb="5" eb="6">
      <t>ダイ</t>
    </rPh>
    <rPh sb="7" eb="8">
      <t>コウ</t>
    </rPh>
    <rPh sb="8" eb="9">
      <t>ダイ</t>
    </rPh>
    <rPh sb="10" eb="11">
      <t>ゴウ</t>
    </rPh>
    <rPh sb="16" eb="18">
      <t>ガイトウ</t>
    </rPh>
    <phoneticPr fontId="3"/>
  </si>
  <si>
    <t>政見様式３</t>
    <rPh sb="0" eb="2">
      <t>セイケン</t>
    </rPh>
    <rPh sb="2" eb="4">
      <t>ヨウシキ</t>
    </rPh>
    <phoneticPr fontId="3"/>
  </si>
  <si>
    <t>五　人　要　件　文　書</t>
    <rPh sb="0" eb="1">
      <t>ゴ</t>
    </rPh>
    <rPh sb="2" eb="3">
      <t>ヒト</t>
    </rPh>
    <rPh sb="4" eb="5">
      <t>ヨウ</t>
    </rPh>
    <rPh sb="6" eb="7">
      <t>ケン</t>
    </rPh>
    <rPh sb="8" eb="9">
      <t>ブン</t>
    </rPh>
    <rPh sb="10" eb="11">
      <t>ショ</t>
    </rPh>
    <phoneticPr fontId="3"/>
  </si>
  <si>
    <t>公職選挙法第１５０条第１項第２号イ（１）に該当するものであります。</t>
    <rPh sb="0" eb="2">
      <t>コウショク</t>
    </rPh>
    <rPh sb="2" eb="5">
      <t>センキョホウ</t>
    </rPh>
    <rPh sb="5" eb="6">
      <t>ダイ</t>
    </rPh>
    <rPh sb="9" eb="10">
      <t>ジョウ</t>
    </rPh>
    <rPh sb="10" eb="11">
      <t>ダイ</t>
    </rPh>
    <rPh sb="12" eb="13">
      <t>コウ</t>
    </rPh>
    <rPh sb="13" eb="14">
      <t>ダイ</t>
    </rPh>
    <rPh sb="15" eb="16">
      <t>ゴウ</t>
    </rPh>
    <rPh sb="21" eb="23">
      <t>ガイトウ</t>
    </rPh>
    <phoneticPr fontId="3"/>
  </si>
  <si>
    <t>２　令第１１１条の８第１項の場合には、「備考」欄に「前議員」と記載しなければなりません。</t>
    <rPh sb="2" eb="3">
      <t>レイ</t>
    </rPh>
    <rPh sb="3" eb="4">
      <t>ダイ</t>
    </rPh>
    <rPh sb="7" eb="8">
      <t>ジョウ</t>
    </rPh>
    <rPh sb="10" eb="11">
      <t>ダイ</t>
    </rPh>
    <rPh sb="12" eb="13">
      <t>コウ</t>
    </rPh>
    <rPh sb="14" eb="16">
      <t>バアイ</t>
    </rPh>
    <rPh sb="20" eb="22">
      <t>ビコウ</t>
    </rPh>
    <rPh sb="23" eb="24">
      <t>ラン</t>
    </rPh>
    <rPh sb="26" eb="27">
      <t>ゼン</t>
    </rPh>
    <rPh sb="27" eb="29">
      <t>ギイン</t>
    </rPh>
    <rPh sb="31" eb="33">
      <t>キサイ</t>
    </rPh>
    <phoneticPr fontId="3"/>
  </si>
  <si>
    <t>３　所属する衆議院議員又は参議院議員として五人要件文書にその氏名を記載されることについての</t>
    <rPh sb="2" eb="4">
      <t>ショゾク</t>
    </rPh>
    <rPh sb="6" eb="9">
      <t>シュウギイン</t>
    </rPh>
    <rPh sb="9" eb="11">
      <t>ギイン</t>
    </rPh>
    <rPh sb="11" eb="12">
      <t>マタ</t>
    </rPh>
    <rPh sb="13" eb="16">
      <t>サンギイン</t>
    </rPh>
    <rPh sb="16" eb="18">
      <t>ギイン</t>
    </rPh>
    <rPh sb="21" eb="23">
      <t>ゴニン</t>
    </rPh>
    <rPh sb="23" eb="25">
      <t>ヨウケン</t>
    </rPh>
    <rPh sb="25" eb="27">
      <t>ブンショ</t>
    </rPh>
    <rPh sb="30" eb="32">
      <t>シメイ</t>
    </rPh>
    <rPh sb="33" eb="35">
      <t>キサイ</t>
    </rPh>
    <phoneticPr fontId="3"/>
  </si>
  <si>
    <t>　当該衆議院議員又は参議院議員の承諾書（添付書類１）及び令第１１１条の８第２項又は第３項の</t>
    <rPh sb="1" eb="3">
      <t>トウガイ</t>
    </rPh>
    <rPh sb="3" eb="6">
      <t>シュウギイン</t>
    </rPh>
    <rPh sb="6" eb="8">
      <t>ギイン</t>
    </rPh>
    <rPh sb="8" eb="9">
      <t>マタ</t>
    </rPh>
    <rPh sb="10" eb="13">
      <t>サンギイン</t>
    </rPh>
    <rPh sb="13" eb="15">
      <t>ギイン</t>
    </rPh>
    <rPh sb="16" eb="19">
      <t>ショウダクショ</t>
    </rPh>
    <rPh sb="20" eb="22">
      <t>テンプ</t>
    </rPh>
    <rPh sb="22" eb="24">
      <t>ショルイ</t>
    </rPh>
    <rPh sb="26" eb="27">
      <t>オヨ</t>
    </rPh>
    <rPh sb="28" eb="29">
      <t>レイ</t>
    </rPh>
    <rPh sb="29" eb="30">
      <t>ダイ</t>
    </rPh>
    <rPh sb="33" eb="34">
      <t>ジョウ</t>
    </rPh>
    <rPh sb="36" eb="37">
      <t>ダイ</t>
    </rPh>
    <rPh sb="38" eb="39">
      <t>コウ</t>
    </rPh>
    <rPh sb="39" eb="40">
      <t>マタ</t>
    </rPh>
    <phoneticPr fontId="3"/>
  </si>
  <si>
    <t>　規定によりその氏名を記載することができないこととされている者の氏名を記載していないことを</t>
    <rPh sb="1" eb="3">
      <t>キテイ</t>
    </rPh>
    <rPh sb="8" eb="10">
      <t>シメイ</t>
    </rPh>
    <rPh sb="11" eb="13">
      <t>キサイ</t>
    </rPh>
    <rPh sb="30" eb="31">
      <t>シャ</t>
    </rPh>
    <rPh sb="32" eb="34">
      <t>シメイ</t>
    </rPh>
    <rPh sb="35" eb="37">
      <t>キサイ</t>
    </rPh>
    <phoneticPr fontId="3"/>
  </si>
  <si>
    <t>　</t>
    <phoneticPr fontId="3"/>
  </si>
  <si>
    <t>　政党その他の政治団体の代表者が誓う旨の宣誓書（添付書類２）を添付しなければなりません。</t>
    <rPh sb="1" eb="3">
      <t>セイトウ</t>
    </rPh>
    <rPh sb="5" eb="6">
      <t>タ</t>
    </rPh>
    <rPh sb="7" eb="9">
      <t>セイジ</t>
    </rPh>
    <rPh sb="9" eb="11">
      <t>ダンタイ</t>
    </rPh>
    <rPh sb="12" eb="15">
      <t>ダイヒョウシャ</t>
    </rPh>
    <rPh sb="16" eb="17">
      <t>チカ</t>
    </rPh>
    <rPh sb="18" eb="19">
      <t>ムネ</t>
    </rPh>
    <rPh sb="20" eb="23">
      <t>センセイショ</t>
    </rPh>
    <rPh sb="24" eb="26">
      <t>テンプ</t>
    </rPh>
    <rPh sb="26" eb="28">
      <t>ショルイ</t>
    </rPh>
    <rPh sb="31" eb="33">
      <t>テンプ</t>
    </rPh>
    <phoneticPr fontId="3"/>
  </si>
  <si>
    <t>　　　　年　　月　　日</t>
    <rPh sb="4" eb="5">
      <t>ネン</t>
    </rPh>
    <rPh sb="7" eb="8">
      <t>ツキ</t>
    </rPh>
    <rPh sb="10" eb="11">
      <t>ニチ</t>
    </rPh>
    <phoneticPr fontId="3"/>
  </si>
  <si>
    <t>いて、</t>
    <phoneticPr fontId="3"/>
  </si>
  <si>
    <t>として五人要件文書に記載</t>
    <rPh sb="3" eb="5">
      <t>ゴニン</t>
    </rPh>
    <rPh sb="5" eb="7">
      <t>ヨウケン</t>
    </rPh>
    <rPh sb="7" eb="9">
      <t>ブンショ</t>
    </rPh>
    <rPh sb="10" eb="12">
      <t>キサイ</t>
    </rPh>
    <phoneticPr fontId="3"/>
  </si>
  <si>
    <t>されることを承諾します。</t>
    <rPh sb="6" eb="8">
      <t>ショウダク</t>
    </rPh>
    <phoneticPr fontId="3"/>
  </si>
  <si>
    <t>（　　　　選挙区）</t>
    <rPh sb="5" eb="7">
      <t>センキョ</t>
    </rPh>
    <rPh sb="7" eb="8">
      <t>ク</t>
    </rPh>
    <phoneticPr fontId="3"/>
  </si>
  <si>
    <t>備考　「選挙区」欄は、参議院比例代表選出議員については、「比例代表」と記載しなけ</t>
    <phoneticPr fontId="3"/>
  </si>
  <si>
    <t>　　ればなりません。</t>
    <phoneticPr fontId="3"/>
  </si>
  <si>
    <t>してその氏名を五人要件文書に記載していないことを誓います。</t>
    <rPh sb="4" eb="6">
      <t>シメイ</t>
    </rPh>
    <rPh sb="7" eb="8">
      <t>イ</t>
    </rPh>
    <rPh sb="8" eb="9">
      <t>ニン</t>
    </rPh>
    <rPh sb="9" eb="11">
      <t>ヨウケン</t>
    </rPh>
    <rPh sb="11" eb="13">
      <t>ブンショ</t>
    </rPh>
    <rPh sb="14" eb="16">
      <t>キサイ</t>
    </rPh>
    <rPh sb="24" eb="25">
      <t>チカ</t>
    </rPh>
    <phoneticPr fontId="3"/>
  </si>
  <si>
    <t>選挙法施行令第１１１条の８第２項又は第３項の規定によりその氏名を記載することがで</t>
    <rPh sb="2" eb="3">
      <t>ホウ</t>
    </rPh>
    <rPh sb="3" eb="5">
      <t>セコウ</t>
    </rPh>
    <rPh sb="5" eb="6">
      <t>レイ</t>
    </rPh>
    <rPh sb="6" eb="7">
      <t>ダイ</t>
    </rPh>
    <rPh sb="10" eb="11">
      <t>ジョウ</t>
    </rPh>
    <rPh sb="13" eb="14">
      <t>ダイ</t>
    </rPh>
    <rPh sb="15" eb="16">
      <t>コウ</t>
    </rPh>
    <rPh sb="16" eb="17">
      <t>マタ</t>
    </rPh>
    <rPh sb="18" eb="19">
      <t>ダイ</t>
    </rPh>
    <rPh sb="20" eb="21">
      <t>コウ</t>
    </rPh>
    <rPh sb="22" eb="24">
      <t>キテイ</t>
    </rPh>
    <rPh sb="29" eb="31">
      <t>シメイ</t>
    </rPh>
    <rPh sb="32" eb="34">
      <t>キサイ</t>
    </rPh>
    <phoneticPr fontId="3"/>
  </si>
  <si>
    <t>きないこととされている者を本政党（政治団体）に所属する衆議院議員又は参議院議員と</t>
    <rPh sb="11" eb="12">
      <t>シャ</t>
    </rPh>
    <rPh sb="13" eb="14">
      <t>ホン</t>
    </rPh>
    <rPh sb="14" eb="16">
      <t>セイトウ</t>
    </rPh>
    <rPh sb="17" eb="19">
      <t>セイジ</t>
    </rPh>
    <rPh sb="19" eb="21">
      <t>ダンタイ</t>
    </rPh>
    <rPh sb="23" eb="25">
      <t>ショゾク</t>
    </rPh>
    <rPh sb="27" eb="30">
      <t>シュウギイン</t>
    </rPh>
    <rPh sb="30" eb="32">
      <t>ギイン</t>
    </rPh>
    <rPh sb="32" eb="33">
      <t>マタ</t>
    </rPh>
    <rPh sb="34" eb="35">
      <t>サン</t>
    </rPh>
    <phoneticPr fontId="3"/>
  </si>
  <si>
    <t>政見様式５</t>
    <rPh sb="0" eb="2">
      <t>セイケン</t>
    </rPh>
    <rPh sb="2" eb="4">
      <t>ヨウシキ</t>
    </rPh>
    <phoneticPr fontId="3"/>
  </si>
  <si>
    <t>政見放送手話通訳士派遣申込書</t>
    <rPh sb="0" eb="2">
      <t>セイケン</t>
    </rPh>
    <rPh sb="2" eb="4">
      <t>ホウソウ</t>
    </rPh>
    <rPh sb="4" eb="6">
      <t>シュワ</t>
    </rPh>
    <rPh sb="6" eb="8">
      <t>ツウヤク</t>
    </rPh>
    <rPh sb="8" eb="9">
      <t>シ</t>
    </rPh>
    <rPh sb="9" eb="11">
      <t>ハケン</t>
    </rPh>
    <rPh sb="11" eb="14">
      <t>モウシコミショ</t>
    </rPh>
    <phoneticPr fontId="3"/>
  </si>
  <si>
    <t>担当者名</t>
    <rPh sb="0" eb="3">
      <t>タントウシャ</t>
    </rPh>
    <rPh sb="3" eb="4">
      <t>メイ</t>
    </rPh>
    <phoneticPr fontId="3"/>
  </si>
  <si>
    <t>TEL：</t>
    <phoneticPr fontId="3"/>
  </si>
  <si>
    <t>FAX：</t>
    <phoneticPr fontId="3"/>
  </si>
  <si>
    <t>＜依頼者等＞</t>
    <rPh sb="1" eb="4">
      <t>イライシャ</t>
    </rPh>
    <rPh sb="4" eb="5">
      <t>トウ</t>
    </rPh>
    <phoneticPr fontId="3"/>
  </si>
  <si>
    <t>＜収録場所・日時等＞</t>
    <rPh sb="1" eb="3">
      <t>シュウロク</t>
    </rPh>
    <rPh sb="3" eb="5">
      <t>バショ</t>
    </rPh>
    <rPh sb="6" eb="8">
      <t>ニチジ</t>
    </rPh>
    <rPh sb="8" eb="9">
      <t>トウ</t>
    </rPh>
    <phoneticPr fontId="3"/>
  </si>
  <si>
    <t>収録放送局</t>
    <rPh sb="0" eb="2">
      <t>シュウロク</t>
    </rPh>
    <rPh sb="2" eb="5">
      <t>ホウソウキョク</t>
    </rPh>
    <phoneticPr fontId="3"/>
  </si>
  <si>
    <t>収録期日</t>
    <rPh sb="0" eb="2">
      <t>シュウロク</t>
    </rPh>
    <rPh sb="2" eb="4">
      <t>キジツ</t>
    </rPh>
    <phoneticPr fontId="3"/>
  </si>
  <si>
    <t>収録時間</t>
    <rPh sb="0" eb="2">
      <t>シュウロク</t>
    </rPh>
    <rPh sb="2" eb="4">
      <t>ジカン</t>
    </rPh>
    <phoneticPr fontId="3"/>
  </si>
  <si>
    <t>集合時間</t>
    <rPh sb="0" eb="2">
      <t>シュウゴウ</t>
    </rPh>
    <rPh sb="2" eb="4">
      <t>ジカン</t>
    </rPh>
    <phoneticPr fontId="3"/>
  </si>
  <si>
    <t>収録スタジオ名</t>
    <rPh sb="0" eb="2">
      <t>シュウロク</t>
    </rPh>
    <rPh sb="6" eb="7">
      <t>ナ</t>
    </rPh>
    <phoneticPr fontId="3"/>
  </si>
  <si>
    <t>ＮＨＫ</t>
    <phoneticPr fontId="3"/>
  </si>
  <si>
    <t>ＲＡＢ</t>
    <phoneticPr fontId="3"/>
  </si>
  <si>
    <t>ＡＴＶ</t>
    <phoneticPr fontId="3"/>
  </si>
  <si>
    <t>ＡＢＡ</t>
    <phoneticPr fontId="3"/>
  </si>
  <si>
    <t>　月　日（　）</t>
    <rPh sb="1" eb="2">
      <t>ツキ</t>
    </rPh>
    <rPh sb="3" eb="4">
      <t>ニチ</t>
    </rPh>
    <phoneticPr fontId="3"/>
  </si>
  <si>
    <t>：</t>
    <phoneticPr fontId="3"/>
  </si>
  <si>
    <t>＜資料関係・他＞</t>
    <rPh sb="1" eb="3">
      <t>シリョウ</t>
    </rPh>
    <rPh sb="3" eb="5">
      <t>カンケイ</t>
    </rPh>
    <rPh sb="6" eb="7">
      <t>タ</t>
    </rPh>
    <phoneticPr fontId="3"/>
  </si>
  <si>
    <t>資料の有無</t>
    <rPh sb="0" eb="2">
      <t>シリョウ</t>
    </rPh>
    <rPh sb="3" eb="5">
      <t>ウム</t>
    </rPh>
    <phoneticPr fontId="3"/>
  </si>
  <si>
    <t>資料入手可能日時</t>
    <rPh sb="0" eb="2">
      <t>シリョウ</t>
    </rPh>
    <rPh sb="2" eb="4">
      <t>ニュウシュ</t>
    </rPh>
    <rPh sb="4" eb="6">
      <t>カノウ</t>
    </rPh>
    <rPh sb="6" eb="8">
      <t>ニチジ</t>
    </rPh>
    <phoneticPr fontId="3"/>
  </si>
  <si>
    <t>資料送付方法</t>
    <rPh sb="0" eb="2">
      <t>シリョウ</t>
    </rPh>
    <rPh sb="2" eb="4">
      <t>ソウフ</t>
    </rPh>
    <rPh sb="4" eb="6">
      <t>ホウホウ</t>
    </rPh>
    <phoneticPr fontId="3"/>
  </si>
  <si>
    <t>　無・有（原稿・ビデオテープ・ＤＶＤ・音声テープ・その他）</t>
    <rPh sb="1" eb="2">
      <t>ム</t>
    </rPh>
    <rPh sb="3" eb="4">
      <t>ユウ</t>
    </rPh>
    <rPh sb="5" eb="7">
      <t>ゲンコウ</t>
    </rPh>
    <rPh sb="19" eb="21">
      <t>オンセイ</t>
    </rPh>
    <rPh sb="27" eb="28">
      <t>タ</t>
    </rPh>
    <phoneticPr fontId="3"/>
  </si>
  <si>
    <t>月　　日（　）　　　　時頃</t>
    <rPh sb="0" eb="1">
      <t>ツキ</t>
    </rPh>
    <rPh sb="3" eb="4">
      <t>ニチ</t>
    </rPh>
    <rPh sb="11" eb="12">
      <t>ジ</t>
    </rPh>
    <rPh sb="12" eb="13">
      <t>コロ</t>
    </rPh>
    <phoneticPr fontId="3"/>
  </si>
  <si>
    <t>※　窓口担当者記入欄</t>
    <rPh sb="2" eb="4">
      <t>マドグチ</t>
    </rPh>
    <rPh sb="4" eb="7">
      <t>タントウシャ</t>
    </rPh>
    <rPh sb="7" eb="9">
      <t>キニュウ</t>
    </rPh>
    <rPh sb="9" eb="10">
      <t>ラン</t>
    </rPh>
    <phoneticPr fontId="3"/>
  </si>
  <si>
    <t>担当手話通訳士名</t>
    <rPh sb="0" eb="2">
      <t>タントウ</t>
    </rPh>
    <rPh sb="2" eb="4">
      <t>シュワ</t>
    </rPh>
    <rPh sb="4" eb="6">
      <t>ツウヤク</t>
    </rPh>
    <rPh sb="6" eb="7">
      <t>シ</t>
    </rPh>
    <rPh sb="7" eb="8">
      <t>ナ</t>
    </rPh>
    <phoneticPr fontId="3"/>
  </si>
  <si>
    <t>サブ手話通訳士名</t>
    <rPh sb="2" eb="4">
      <t>シュワ</t>
    </rPh>
    <rPh sb="4" eb="6">
      <t>ツウヤク</t>
    </rPh>
    <rPh sb="6" eb="7">
      <t>シ</t>
    </rPh>
    <rPh sb="7" eb="8">
      <t>ナ</t>
    </rPh>
    <phoneticPr fontId="3"/>
  </si>
  <si>
    <t>　　　　　　　　　　　　　　</t>
    <phoneticPr fontId="3"/>
  </si>
  <si>
    <t>一般社団法人　青森県ろうあ協会</t>
  </si>
  <si>
    <t>〒０３０－０９４４　青森市筒井字八ツ橋７６－９　</t>
  </si>
  <si>
    <t>　　　　　　　　　　　　　　　　　　　　　　　</t>
    <phoneticPr fontId="3"/>
  </si>
  <si>
    <t>　　　　　　　　　　　　　　　　　　　　　　　　　　　　</t>
    <phoneticPr fontId="3"/>
  </si>
  <si>
    <t>連絡先</t>
    <phoneticPr fontId="3"/>
  </si>
  <si>
    <t>電　話：０１７－７２８－２２７９</t>
    <phoneticPr fontId="3"/>
  </si>
  <si>
    <t>ＦＡＸ：０１７－７２８－２２７３</t>
    <phoneticPr fontId="3"/>
  </si>
  <si>
    <t>E-mail：afd.1967@aqua.ocn.ne.jp</t>
    <phoneticPr fontId="3"/>
  </si>
  <si>
    <t>※　火曜日休</t>
    <rPh sb="2" eb="5">
      <t>カヨウビ</t>
    </rPh>
    <rPh sb="5" eb="6">
      <t>ヤス</t>
    </rPh>
    <phoneticPr fontId="3"/>
  </si>
  <si>
    <t>政見１</t>
    <rPh sb="0" eb="2">
      <t>セイケン</t>
    </rPh>
    <phoneticPr fontId="3"/>
  </si>
  <si>
    <t>政見２</t>
    <rPh sb="0" eb="2">
      <t>セイケン</t>
    </rPh>
    <phoneticPr fontId="3"/>
  </si>
  <si>
    <t>政見３</t>
    <rPh sb="0" eb="2">
      <t>セイケン</t>
    </rPh>
    <phoneticPr fontId="3"/>
  </si>
  <si>
    <t>政見３添付１</t>
    <rPh sb="0" eb="2">
      <t>セイケン</t>
    </rPh>
    <rPh sb="3" eb="5">
      <t>テンプ</t>
    </rPh>
    <phoneticPr fontId="3"/>
  </si>
  <si>
    <t>政見３添付２</t>
    <rPh sb="0" eb="2">
      <t>セイケン</t>
    </rPh>
    <rPh sb="3" eb="5">
      <t>テンプ</t>
    </rPh>
    <phoneticPr fontId="3"/>
  </si>
  <si>
    <t>政見４</t>
    <rPh sb="0" eb="2">
      <t>セイケン</t>
    </rPh>
    <phoneticPr fontId="3"/>
  </si>
  <si>
    <t>政見５</t>
    <rPh sb="0" eb="2">
      <t>セイケン</t>
    </rPh>
    <phoneticPr fontId="3"/>
  </si>
  <si>
    <t>政見６－１</t>
    <rPh sb="0" eb="2">
      <t>セイケン</t>
    </rPh>
    <phoneticPr fontId="3"/>
  </si>
  <si>
    <t>政見６－２</t>
    <rPh sb="0" eb="2">
      <t>セイケン</t>
    </rPh>
    <phoneticPr fontId="3"/>
  </si>
  <si>
    <t>政見７</t>
    <rPh sb="0" eb="2">
      <t>セイケン</t>
    </rPh>
    <phoneticPr fontId="3"/>
  </si>
  <si>
    <t>政見８</t>
    <rPh sb="0" eb="2">
      <t>セイケン</t>
    </rPh>
    <phoneticPr fontId="3"/>
  </si>
  <si>
    <t>政見９</t>
    <rPh sb="0" eb="2">
      <t>セイケン</t>
    </rPh>
    <phoneticPr fontId="3"/>
  </si>
  <si>
    <t>政見10</t>
    <rPh sb="0" eb="2">
      <t>セイケン</t>
    </rPh>
    <phoneticPr fontId="3"/>
  </si>
  <si>
    <t>政見放送申込書</t>
    <rPh sb="0" eb="2">
      <t>セイケン</t>
    </rPh>
    <rPh sb="2" eb="4">
      <t>ホウソウ</t>
    </rPh>
    <rPh sb="4" eb="7">
      <t>モウシコミショ</t>
    </rPh>
    <phoneticPr fontId="3"/>
  </si>
  <si>
    <t>経歴書</t>
    <rPh sb="0" eb="3">
      <t>ケイレキショ</t>
    </rPh>
    <phoneticPr fontId="3"/>
  </si>
  <si>
    <t>五人要件文書</t>
    <rPh sb="0" eb="2">
      <t>ゴニン</t>
    </rPh>
    <rPh sb="2" eb="4">
      <t>ヨウケン</t>
    </rPh>
    <rPh sb="4" eb="6">
      <t>ブンショ</t>
    </rPh>
    <phoneticPr fontId="3"/>
  </si>
  <si>
    <t>承諾書</t>
    <rPh sb="0" eb="3">
      <t>ショウダクショ</t>
    </rPh>
    <phoneticPr fontId="3"/>
  </si>
  <si>
    <t>宣誓書</t>
    <rPh sb="0" eb="3">
      <t>センセイショ</t>
    </rPh>
    <phoneticPr fontId="3"/>
  </si>
  <si>
    <t>参議院選挙区選出議員の選挙における政見放送に係る要件該当確認書</t>
    <rPh sb="0" eb="3">
      <t>サンギイン</t>
    </rPh>
    <rPh sb="3" eb="6">
      <t>センキョク</t>
    </rPh>
    <rPh sb="6" eb="8">
      <t>センシュツ</t>
    </rPh>
    <rPh sb="8" eb="10">
      <t>ギイン</t>
    </rPh>
    <rPh sb="11" eb="13">
      <t>センキョ</t>
    </rPh>
    <rPh sb="17" eb="19">
      <t>セイケン</t>
    </rPh>
    <rPh sb="19" eb="21">
      <t>ホウソウ</t>
    </rPh>
    <rPh sb="22" eb="23">
      <t>カカ</t>
    </rPh>
    <rPh sb="24" eb="26">
      <t>ヨウケン</t>
    </rPh>
    <rPh sb="26" eb="28">
      <t>ガイトウ</t>
    </rPh>
    <rPh sb="28" eb="31">
      <t>カクニンショ</t>
    </rPh>
    <phoneticPr fontId="3"/>
  </si>
  <si>
    <t>録音物使用申請書</t>
    <rPh sb="0" eb="2">
      <t>ロクオン</t>
    </rPh>
    <rPh sb="2" eb="3">
      <t>ブツ</t>
    </rPh>
    <rPh sb="3" eb="5">
      <t>シヨウ</t>
    </rPh>
    <rPh sb="5" eb="8">
      <t>シンセイショ</t>
    </rPh>
    <phoneticPr fontId="3"/>
  </si>
  <si>
    <t>録音用原稿用紙</t>
    <rPh sb="0" eb="3">
      <t>ロクオンヨウ</t>
    </rPh>
    <rPh sb="3" eb="5">
      <t>ゲンコウ</t>
    </rPh>
    <rPh sb="5" eb="7">
      <t>ヨウシ</t>
    </rPh>
    <phoneticPr fontId="3"/>
  </si>
  <si>
    <t>政見放送収録約定書</t>
    <rPh sb="0" eb="2">
      <t>セイケン</t>
    </rPh>
    <rPh sb="2" eb="4">
      <t>ホウソウ</t>
    </rPh>
    <rPh sb="4" eb="6">
      <t>シュウロク</t>
    </rPh>
    <rPh sb="6" eb="9">
      <t>ヤクジョウショ</t>
    </rPh>
    <phoneticPr fontId="3"/>
  </si>
  <si>
    <t>政見放送用録音・録画の契約届出書</t>
    <rPh sb="0" eb="2">
      <t>セイケン</t>
    </rPh>
    <rPh sb="2" eb="5">
      <t>ホウソウヨウ</t>
    </rPh>
    <rPh sb="5" eb="7">
      <t>ロクオン</t>
    </rPh>
    <rPh sb="8" eb="10">
      <t>ロクガ</t>
    </rPh>
    <rPh sb="11" eb="13">
      <t>ケイヤク</t>
    </rPh>
    <rPh sb="13" eb="16">
      <t>トドケデショ</t>
    </rPh>
    <phoneticPr fontId="3"/>
  </si>
  <si>
    <t>請求書</t>
    <rPh sb="0" eb="3">
      <t>セイキュウショ</t>
    </rPh>
    <phoneticPr fontId="3"/>
  </si>
  <si>
    <t>選挙運動用自動車等取付用立札・看板作成契約書例</t>
    <rPh sb="2" eb="4">
      <t>ウンドウ</t>
    </rPh>
    <rPh sb="4" eb="5">
      <t>ヨウ</t>
    </rPh>
    <rPh sb="5" eb="8">
      <t>ジドウシャ</t>
    </rPh>
    <rPh sb="8" eb="9">
      <t>トウ</t>
    </rPh>
    <rPh sb="9" eb="12">
      <t>トリツケヨウ</t>
    </rPh>
    <rPh sb="12" eb="14">
      <t>タテフダ</t>
    </rPh>
    <rPh sb="15" eb="17">
      <t>カンバン</t>
    </rPh>
    <phoneticPr fontId="3"/>
  </si>
  <si>
    <t>個人演説会場用立札・看板作成契約書例</t>
    <rPh sb="0" eb="5">
      <t>コジンエンゼツカイ</t>
    </rPh>
    <rPh sb="5" eb="6">
      <t>バ</t>
    </rPh>
    <rPh sb="6" eb="7">
      <t>ヨウ</t>
    </rPh>
    <rPh sb="7" eb="9">
      <t>タテフダ</t>
    </rPh>
    <rPh sb="10" eb="12">
      <t>カンバン</t>
    </rPh>
    <phoneticPr fontId="3"/>
  </si>
  <si>
    <t>公営37内訳</t>
    <rPh sb="0" eb="2">
      <t>コウエイ</t>
    </rPh>
    <rPh sb="4" eb="6">
      <t>ウチワケ</t>
    </rPh>
    <phoneticPr fontId="3"/>
  </si>
  <si>
    <t>公営37請求内訳</t>
    <rPh sb="0" eb="2">
      <t>コウエイ</t>
    </rPh>
    <rPh sb="4" eb="8">
      <t>セイキュウウチワケ</t>
    </rPh>
    <phoneticPr fontId="3"/>
  </si>
  <si>
    <t>２</t>
    <phoneticPr fontId="3"/>
  </si>
  <si>
    <t>確認枚数</t>
    <phoneticPr fontId="3"/>
  </si>
  <si>
    <t xml:space="preserve">      (1) 枚　数　　１３０，０００枚</t>
    <phoneticPr fontId="3"/>
  </si>
  <si>
    <t>４０，０００枚</t>
    <rPh sb="6" eb="7">
      <t>マイ</t>
    </rPh>
    <phoneticPr fontId="3"/>
  </si>
  <si>
    <t>複製契約
金　　額</t>
    <rPh sb="0" eb="2">
      <t>フクセイ</t>
    </rPh>
    <rPh sb="2" eb="4">
      <t>ケイヤク</t>
    </rPh>
    <rPh sb="5" eb="6">
      <t>キン</t>
    </rPh>
    <rPh sb="8" eb="9">
      <t>ガク</t>
    </rPh>
    <phoneticPr fontId="3"/>
  </si>
  <si>
    <t>録音・録画
一種類の契
約単価</t>
    <rPh sb="0" eb="2">
      <t>ロクオン</t>
    </rPh>
    <rPh sb="3" eb="5">
      <t>ロクガ</t>
    </rPh>
    <rPh sb="6" eb="9">
      <t>イッシュルイ</t>
    </rPh>
    <rPh sb="10" eb="11">
      <t>ケイ</t>
    </rPh>
    <rPh sb="12" eb="13">
      <t>ヤク</t>
    </rPh>
    <rPh sb="13" eb="15">
      <t>タンカ</t>
    </rPh>
    <phoneticPr fontId="3"/>
  </si>
  <si>
    <t>を添えて申請します。</t>
    <phoneticPr fontId="3"/>
  </si>
  <si>
    <t>　公職選挙法第１４２条第１項の規定により、選挙運動のために頒布するビラを下記</t>
    <rPh sb="1" eb="3">
      <t>コウショク</t>
    </rPh>
    <rPh sb="3" eb="6">
      <t>センキョホウ</t>
    </rPh>
    <rPh sb="11" eb="12">
      <t>ダイ</t>
    </rPh>
    <rPh sb="13" eb="14">
      <t>コウ</t>
    </rPh>
    <rPh sb="21" eb="23">
      <t>センキョ</t>
    </rPh>
    <rPh sb="23" eb="25">
      <t>ウンドウ</t>
    </rPh>
    <rPh sb="29" eb="31">
      <t>ハンプ</t>
    </rPh>
    <rPh sb="36" eb="38">
      <t>カキ</t>
    </rPh>
    <phoneticPr fontId="3"/>
  </si>
  <si>
    <t>のとおり届け出ます。</t>
    <rPh sb="4" eb="5">
      <t>トド</t>
    </rPh>
    <rPh sb="6" eb="7">
      <t>デ</t>
    </rPh>
    <phoneticPr fontId="3"/>
  </si>
  <si>
    <t>　　　ビラ作成業者に提出してください。</t>
    <phoneticPr fontId="3"/>
  </si>
  <si>
    <t>Ｒ４参議院青森県選挙区選出議員選挙立候補届出に係る提出書類作成支援ソフト（本人届出用）</t>
    <rPh sb="2" eb="5">
      <t>サンギイン</t>
    </rPh>
    <rPh sb="5" eb="8">
      <t>アオモリケン</t>
    </rPh>
    <rPh sb="8" eb="11">
      <t>センキョク</t>
    </rPh>
    <rPh sb="11" eb="13">
      <t>センシュツ</t>
    </rPh>
    <rPh sb="13" eb="15">
      <t>ギイン</t>
    </rPh>
    <rPh sb="15" eb="17">
      <t>センキョ</t>
    </rPh>
    <rPh sb="17" eb="20">
      <t>リッコウホ</t>
    </rPh>
    <rPh sb="20" eb="22">
      <t>トドケデ</t>
    </rPh>
    <rPh sb="23" eb="24">
      <t>カカ</t>
    </rPh>
    <rPh sb="25" eb="27">
      <t>テイシュツ</t>
    </rPh>
    <rPh sb="27" eb="29">
      <t>ショルイ</t>
    </rPh>
    <rPh sb="29" eb="31">
      <t>サクセイ</t>
    </rPh>
    <rPh sb="31" eb="33">
      <t>シエン</t>
    </rPh>
    <rPh sb="37" eb="39">
      <t>ホンニン</t>
    </rPh>
    <rPh sb="39" eb="41">
      <t>トドケデ</t>
    </rPh>
    <rPh sb="41" eb="42">
      <t>ヨウ</t>
    </rPh>
    <phoneticPr fontId="11"/>
  </si>
  <si>
    <t>参考様式2</t>
    <rPh sb="0" eb="2">
      <t>サンコウ</t>
    </rPh>
    <rPh sb="2" eb="4">
      <t>ヨウシキ</t>
    </rPh>
    <phoneticPr fontId="3"/>
  </si>
  <si>
    <t>代理人証明書（委任状）</t>
    <rPh sb="0" eb="3">
      <t>ダイリニン</t>
    </rPh>
    <rPh sb="3" eb="6">
      <t>ショウメイショ</t>
    </rPh>
    <rPh sb="7" eb="10">
      <t>イニンジョウ</t>
    </rPh>
    <phoneticPr fontId="3"/>
  </si>
  <si>
    <t>参考様式1</t>
    <rPh sb="0" eb="2">
      <t>サンコウ</t>
    </rPh>
    <rPh sb="2" eb="4">
      <t>ヨウシキ</t>
    </rPh>
    <phoneticPr fontId="3"/>
  </si>
  <si>
    <t>令和4年7月10日執行参議院青森県選挙区選出議員選挙</t>
    <rPh sb="0" eb="2">
      <t>レイワ</t>
    </rPh>
    <rPh sb="3" eb="4">
      <t>ネン</t>
    </rPh>
    <rPh sb="5" eb="6">
      <t>ガツ</t>
    </rPh>
    <rPh sb="8" eb="9">
      <t>ニチ</t>
    </rPh>
    <rPh sb="9" eb="11">
      <t>シッコウ</t>
    </rPh>
    <rPh sb="11" eb="14">
      <t>サンギイン</t>
    </rPh>
    <rPh sb="14" eb="17">
      <t>アオモリケン</t>
    </rPh>
    <rPh sb="17" eb="20">
      <t>センキョク</t>
    </rPh>
    <rPh sb="20" eb="22">
      <t>センシュツ</t>
    </rPh>
    <rPh sb="22" eb="24">
      <t>ギイン</t>
    </rPh>
    <rPh sb="24" eb="26">
      <t>センキョ</t>
    </rPh>
    <phoneticPr fontId="3"/>
  </si>
  <si>
    <t>宣誓書</t>
    <rPh sb="0" eb="3">
      <t>センセイショ</t>
    </rPh>
    <phoneticPr fontId="3"/>
  </si>
  <si>
    <t>所属党派証明書</t>
    <rPh sb="0" eb="2">
      <t>ショゾク</t>
    </rPh>
    <rPh sb="2" eb="3">
      <t>トウ</t>
    </rPh>
    <rPh sb="4" eb="7">
      <t>ショウメイショ</t>
    </rPh>
    <phoneticPr fontId="3"/>
  </si>
  <si>
    <t>供託証明書</t>
    <rPh sb="0" eb="2">
      <t>キョウタク</t>
    </rPh>
    <rPh sb="2" eb="5">
      <t>ショウメイショ</t>
    </rPh>
    <phoneticPr fontId="3"/>
  </si>
  <si>
    <t>戸籍の謄本又は抄本</t>
    <rPh sb="0" eb="2">
      <t>コセキ</t>
    </rPh>
    <rPh sb="3" eb="5">
      <t>トウホン</t>
    </rPh>
    <rPh sb="5" eb="6">
      <t>マタ</t>
    </rPh>
    <rPh sb="7" eb="9">
      <t>ショウホン</t>
    </rPh>
    <phoneticPr fontId="3"/>
  </si>
  <si>
    <t>住民票の抄本</t>
    <rPh sb="0" eb="3">
      <t>ジュウミンヒョウ</t>
    </rPh>
    <rPh sb="4" eb="6">
      <t>ショウホン</t>
    </rPh>
    <phoneticPr fontId="3"/>
  </si>
  <si>
    <t>（通称認定申請書）</t>
    <rPh sb="1" eb="3">
      <t>ツウショウ</t>
    </rPh>
    <rPh sb="3" eb="5">
      <t>ニンテイ</t>
    </rPh>
    <rPh sb="5" eb="8">
      <t>シンセイショ</t>
    </rPh>
    <phoneticPr fontId="3"/>
  </si>
  <si>
    <t>　参議院青森県選挙区選出議員選挙　選挙長　畑井　義德　殿</t>
    <rPh sb="1" eb="4">
      <t>サンギイン</t>
    </rPh>
    <rPh sb="4" eb="7">
      <t>アオモリケン</t>
    </rPh>
    <rPh sb="7" eb="10">
      <t>センキョク</t>
    </rPh>
    <rPh sb="10" eb="12">
      <t>センシュツ</t>
    </rPh>
    <rPh sb="12" eb="14">
      <t>ギイン</t>
    </rPh>
    <rPh sb="14" eb="16">
      <t>センキョ</t>
    </rPh>
    <rPh sb="17" eb="19">
      <t>センキョ</t>
    </rPh>
    <rPh sb="19" eb="20">
      <t>チョウ</t>
    </rPh>
    <rPh sb="21" eb="23">
      <t>ハタイ</t>
    </rPh>
    <rPh sb="24" eb="25">
      <t>タダシ</t>
    </rPh>
    <rPh sb="25" eb="26">
      <t>トク</t>
    </rPh>
    <rPh sb="27" eb="28">
      <t>ドノ</t>
    </rPh>
    <phoneticPr fontId="3"/>
  </si>
  <si>
    <t>記載上の注意</t>
    <phoneticPr fontId="3"/>
  </si>
  <si>
    <t>１　「生年月日」欄の年齢は、選挙の期日現在の満年齢を記載しなければなりません。</t>
    <phoneticPr fontId="3"/>
  </si>
  <si>
    <t>２　公職選挙法第８６条の４第４項に規定する政党その他の政治団体の証明書（参議</t>
    <rPh sb="36" eb="38">
      <t>サンギ</t>
    </rPh>
    <phoneticPr fontId="3"/>
  </si>
  <si>
    <t>　院選挙区選出議員の候補者については、当該政党その他の政治団体の代表者の証明</t>
    <rPh sb="1" eb="2">
      <t>イン</t>
    </rPh>
    <rPh sb="2" eb="5">
      <t>センキョク</t>
    </rPh>
    <rPh sb="5" eb="7">
      <t>センシュツ</t>
    </rPh>
    <rPh sb="7" eb="9">
      <t>ギイン</t>
    </rPh>
    <rPh sb="10" eb="13">
      <t>コウホシャ</t>
    </rPh>
    <rPh sb="19" eb="21">
      <t>トウガイ</t>
    </rPh>
    <rPh sb="21" eb="23">
      <t>セイトウ</t>
    </rPh>
    <rPh sb="25" eb="26">
      <t>タ</t>
    </rPh>
    <rPh sb="27" eb="29">
      <t>セイジ</t>
    </rPh>
    <rPh sb="29" eb="31">
      <t>ダンタイ</t>
    </rPh>
    <rPh sb="32" eb="35">
      <t>ダイヒョウシャ</t>
    </rPh>
    <rPh sb="36" eb="38">
      <t>ショウメイ</t>
    </rPh>
    <phoneticPr fontId="3"/>
  </si>
  <si>
    <t>　書）を有しない者は、「党派」欄に「無所属」と記載しなければなりません。</t>
    <rPh sb="1" eb="2">
      <t>ショ</t>
    </rPh>
    <rPh sb="4" eb="5">
      <t>ユウ</t>
    </rPh>
    <rPh sb="8" eb="9">
      <t>シャ</t>
    </rPh>
    <rPh sb="12" eb="13">
      <t>トウ</t>
    </rPh>
    <rPh sb="15" eb="16">
      <t>ラン</t>
    </rPh>
    <rPh sb="18" eb="21">
      <t>ムショゾク</t>
    </rPh>
    <rPh sb="23" eb="25">
      <t>キサイ</t>
    </rPh>
    <phoneticPr fontId="3"/>
  </si>
  <si>
    <t>４　「職業」欄には、職業をなるべく詳細に記載しなければなりません。</t>
    <phoneticPr fontId="3"/>
  </si>
  <si>
    <t>６　候補者本人が届け出る場合には、本人確認書類の提示又は提出を、代理人が届け</t>
    <rPh sb="2" eb="5">
      <t>コウホシャ</t>
    </rPh>
    <rPh sb="5" eb="7">
      <t>ホンニン</t>
    </rPh>
    <rPh sb="8" eb="9">
      <t>トド</t>
    </rPh>
    <rPh sb="10" eb="11">
      <t>デ</t>
    </rPh>
    <rPh sb="12" eb="14">
      <t>バアイ</t>
    </rPh>
    <rPh sb="17" eb="19">
      <t>ホンニン</t>
    </rPh>
    <rPh sb="19" eb="21">
      <t>カクニン</t>
    </rPh>
    <rPh sb="21" eb="23">
      <t>ショルイ</t>
    </rPh>
    <rPh sb="24" eb="26">
      <t>テイジ</t>
    </rPh>
    <rPh sb="26" eb="27">
      <t>マタ</t>
    </rPh>
    <rPh sb="28" eb="30">
      <t>テイシュツ</t>
    </rPh>
    <rPh sb="32" eb="35">
      <t>ダイリニン</t>
    </rPh>
    <rPh sb="36" eb="37">
      <t>トド</t>
    </rPh>
    <phoneticPr fontId="3"/>
  </si>
  <si>
    <t>　出る場合には、委任状の提示又は提出及び当該代理人の本人確認書類の提示又は提</t>
    <rPh sb="1" eb="2">
      <t>デ</t>
    </rPh>
    <rPh sb="3" eb="5">
      <t>バアイ</t>
    </rPh>
    <rPh sb="8" eb="11">
      <t>イニンジョウ</t>
    </rPh>
    <rPh sb="12" eb="14">
      <t>テイジ</t>
    </rPh>
    <rPh sb="14" eb="15">
      <t>マタ</t>
    </rPh>
    <rPh sb="16" eb="18">
      <t>テイシュツ</t>
    </rPh>
    <rPh sb="18" eb="19">
      <t>オヨ</t>
    </rPh>
    <rPh sb="20" eb="22">
      <t>トウガイ</t>
    </rPh>
    <rPh sb="22" eb="25">
      <t>ダイリニン</t>
    </rPh>
    <rPh sb="26" eb="28">
      <t>ホンニン</t>
    </rPh>
    <rPh sb="28" eb="30">
      <t>カクニン</t>
    </rPh>
    <rPh sb="30" eb="32">
      <t>ショルイ</t>
    </rPh>
    <rPh sb="33" eb="35">
      <t>テイジ</t>
    </rPh>
    <rPh sb="35" eb="36">
      <t>マタ</t>
    </rPh>
    <rPh sb="37" eb="38">
      <t>テイ</t>
    </rPh>
    <phoneticPr fontId="3"/>
  </si>
  <si>
    <t>　出を行ってください。ただし、候補者本人の署名や記名押印がある場合はこの限り</t>
    <rPh sb="1" eb="2">
      <t>シュツ</t>
    </rPh>
    <rPh sb="3" eb="4">
      <t>オコナ</t>
    </rPh>
    <rPh sb="15" eb="18">
      <t>コウホシャ</t>
    </rPh>
    <rPh sb="18" eb="20">
      <t>ホンニン</t>
    </rPh>
    <rPh sb="21" eb="23">
      <t>ショメイ</t>
    </rPh>
    <rPh sb="24" eb="26">
      <t>キメイ</t>
    </rPh>
    <rPh sb="26" eb="28">
      <t>オウイン</t>
    </rPh>
    <rPh sb="31" eb="33">
      <t>バアイ</t>
    </rPh>
    <rPh sb="36" eb="37">
      <t>カギ</t>
    </rPh>
    <phoneticPr fontId="3"/>
  </si>
  <si>
    <t>　ではありません。</t>
    <phoneticPr fontId="3"/>
  </si>
  <si>
    <t>２又は第２５１条の３の規定により、令和４年７月１０日執行の参議院青森県選挙区選出</t>
    <rPh sb="17" eb="19">
      <t>レイワ</t>
    </rPh>
    <rPh sb="29" eb="32">
      <t>サンギイン</t>
    </rPh>
    <rPh sb="35" eb="38">
      <t>センキョク</t>
    </rPh>
    <rPh sb="38" eb="39">
      <t>セン</t>
    </rPh>
    <rPh sb="39" eb="40">
      <t>デ</t>
    </rPh>
    <phoneticPr fontId="3"/>
  </si>
  <si>
    <t>令和４年　　月　　日</t>
    <rPh sb="6" eb="7">
      <t>ツキ</t>
    </rPh>
    <rPh sb="9" eb="10">
      <t>ニチ</t>
    </rPh>
    <phoneticPr fontId="3"/>
  </si>
  <si>
    <t>　参議院青森県選挙区選出議員選挙　選挙長　畑井　義德　殿</t>
    <rPh sb="1" eb="4">
      <t>サンギイン</t>
    </rPh>
    <rPh sb="4" eb="6">
      <t>アオモリ</t>
    </rPh>
    <rPh sb="6" eb="7">
      <t>ケン</t>
    </rPh>
    <rPh sb="7" eb="10">
      <t>センキョク</t>
    </rPh>
    <rPh sb="10" eb="12">
      <t>センシュツ</t>
    </rPh>
    <rPh sb="12" eb="14">
      <t>ギイン</t>
    </rPh>
    <rPh sb="14" eb="16">
      <t>センキョ</t>
    </rPh>
    <rPh sb="17" eb="19">
      <t>センキョ</t>
    </rPh>
    <rPh sb="19" eb="20">
      <t>チョウ</t>
    </rPh>
    <rPh sb="21" eb="23">
      <t>ハタイ</t>
    </rPh>
    <rPh sb="24" eb="25">
      <t>タダシ</t>
    </rPh>
    <rPh sb="25" eb="26">
      <t>トク</t>
    </rPh>
    <rPh sb="27" eb="28">
      <t>ドノ</t>
    </rPh>
    <phoneticPr fontId="3"/>
  </si>
  <si>
    <t>住所</t>
    <rPh sb="0" eb="2">
      <t>ジュウショ</t>
    </rPh>
    <phoneticPr fontId="3"/>
  </si>
  <si>
    <t>令和４年　　月　　日</t>
    <rPh sb="0" eb="2">
      <t>レイワ</t>
    </rPh>
    <rPh sb="3" eb="4">
      <t>ネン</t>
    </rPh>
    <rPh sb="6" eb="7">
      <t>ツキ</t>
    </rPh>
    <rPh sb="9" eb="10">
      <t>ニチ</t>
    </rPh>
    <phoneticPr fontId="3"/>
  </si>
  <si>
    <t>選挙長　畑井　義德　殿</t>
    <rPh sb="0" eb="2">
      <t>センキョ</t>
    </rPh>
    <rPh sb="2" eb="3">
      <t>チョウ</t>
    </rPh>
    <rPh sb="4" eb="6">
      <t>ハタイ</t>
    </rPh>
    <rPh sb="7" eb="8">
      <t>タダシ</t>
    </rPh>
    <rPh sb="8" eb="9">
      <t>トク</t>
    </rPh>
    <rPh sb="10" eb="11">
      <t>ドノ</t>
    </rPh>
    <phoneticPr fontId="3"/>
  </si>
  <si>
    <t>　令和４年　　月　　日に届出した参議院青森県選挙区選出議員選挙候補者届出書の記載</t>
    <rPh sb="1" eb="3">
      <t>レイワ</t>
    </rPh>
    <rPh sb="4" eb="5">
      <t>ネン</t>
    </rPh>
    <rPh sb="7" eb="8">
      <t>ツキ</t>
    </rPh>
    <rPh sb="10" eb="11">
      <t>ニチ</t>
    </rPh>
    <rPh sb="12" eb="14">
      <t>トドケデ</t>
    </rPh>
    <rPh sb="16" eb="19">
      <t>サンギイン</t>
    </rPh>
    <rPh sb="19" eb="22">
      <t>アオモリケン</t>
    </rPh>
    <rPh sb="22" eb="25">
      <t>センキョク</t>
    </rPh>
    <rPh sb="25" eb="26">
      <t>セン</t>
    </rPh>
    <rPh sb="26" eb="27">
      <t>シュツ</t>
    </rPh>
    <rPh sb="27" eb="29">
      <t>ギイン</t>
    </rPh>
    <rPh sb="29" eb="31">
      <t>センキョ</t>
    </rPh>
    <rPh sb="31" eb="34">
      <t>コウホシャ</t>
    </rPh>
    <rPh sb="34" eb="35">
      <t>トド</t>
    </rPh>
    <rPh sb="35" eb="36">
      <t>デ</t>
    </rPh>
    <rPh sb="36" eb="37">
      <t>ショ</t>
    </rPh>
    <rPh sb="38" eb="40">
      <t>キサイ</t>
    </rPh>
    <phoneticPr fontId="3"/>
  </si>
  <si>
    <t>　令和４年　　月　　日</t>
    <rPh sb="1" eb="3">
      <t>レイワ</t>
    </rPh>
    <rPh sb="4" eb="5">
      <t>ネン</t>
    </rPh>
    <rPh sb="7" eb="8">
      <t>ツキ</t>
    </rPh>
    <rPh sb="10" eb="11">
      <t>ニチ</t>
    </rPh>
    <phoneticPr fontId="3"/>
  </si>
  <si>
    <t>（備考）候補者本人が届け出る場合には、本人確認書類の提示又は提出を、代理人が</t>
    <rPh sb="1" eb="3">
      <t>ビコウ</t>
    </rPh>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phoneticPr fontId="3"/>
  </si>
  <si>
    <t>　　届け出る場合には、委任状の提示又は提出及び当該代理人の本人確認書類の提示</t>
    <rPh sb="2" eb="3">
      <t>トド</t>
    </rPh>
    <rPh sb="4" eb="5">
      <t>デ</t>
    </rPh>
    <rPh sb="6" eb="8">
      <t>バアイ</t>
    </rPh>
    <rPh sb="11" eb="14">
      <t>イニンジョウ</t>
    </rPh>
    <rPh sb="15" eb="17">
      <t>テイジ</t>
    </rPh>
    <rPh sb="17" eb="18">
      <t>マタ</t>
    </rPh>
    <rPh sb="19" eb="21">
      <t>テイシュツ</t>
    </rPh>
    <rPh sb="21" eb="22">
      <t>オヨ</t>
    </rPh>
    <rPh sb="23" eb="25">
      <t>トウガイ</t>
    </rPh>
    <rPh sb="25" eb="28">
      <t>ダイリニン</t>
    </rPh>
    <rPh sb="29" eb="31">
      <t>ホンニン</t>
    </rPh>
    <rPh sb="31" eb="33">
      <t>カクニン</t>
    </rPh>
    <rPh sb="33" eb="35">
      <t>ショルイ</t>
    </rPh>
    <rPh sb="36" eb="37">
      <t>テイ</t>
    </rPh>
    <rPh sb="37" eb="38">
      <t>シメ</t>
    </rPh>
    <phoneticPr fontId="3"/>
  </si>
  <si>
    <t>　令和４年７月１０日執行の参議院青森県選挙区選出議員選挙における選挙立会人と</t>
    <rPh sb="1" eb="3">
      <t>レイワ</t>
    </rPh>
    <rPh sb="4" eb="5">
      <t>ネン</t>
    </rPh>
    <rPh sb="6" eb="7">
      <t>ガツ</t>
    </rPh>
    <rPh sb="9" eb="10">
      <t>ニチ</t>
    </rPh>
    <rPh sb="13" eb="16">
      <t>サンギイン</t>
    </rPh>
    <rPh sb="19" eb="22">
      <t>センキョク</t>
    </rPh>
    <rPh sb="22" eb="24">
      <t>センシュツ</t>
    </rPh>
    <rPh sb="24" eb="26">
      <t>ギイン</t>
    </rPh>
    <rPh sb="26" eb="28">
      <t>センキョ</t>
    </rPh>
    <phoneticPr fontId="3"/>
  </si>
  <si>
    <t>　令和４年７月１０日執行の参議院青森県選挙区選出議員選挙における開票立会人となる</t>
    <rPh sb="13" eb="16">
      <t>サンギイン</t>
    </rPh>
    <rPh sb="19" eb="22">
      <t>センキョク</t>
    </rPh>
    <rPh sb="22" eb="24">
      <t>センシュツ</t>
    </rPh>
    <rPh sb="24" eb="26">
      <t>ギイン</t>
    </rPh>
    <rPh sb="26" eb="28">
      <t>センキョ</t>
    </rPh>
    <rPh sb="32" eb="34">
      <t>カイヒョウ</t>
    </rPh>
    <phoneticPr fontId="3"/>
  </si>
  <si>
    <t>令和４年　　月　　日　</t>
    <rPh sb="0" eb="2">
      <t>レイワ</t>
    </rPh>
    <rPh sb="3" eb="4">
      <t>ネン</t>
    </rPh>
    <rPh sb="6" eb="7">
      <t>ツキ</t>
    </rPh>
    <rPh sb="9" eb="10">
      <t>ヒ</t>
    </rPh>
    <phoneticPr fontId="3"/>
  </si>
  <si>
    <t>令和４年　　月　　日　</t>
    <rPh sb="0" eb="2">
      <t>レイワ</t>
    </rPh>
    <rPh sb="3" eb="4">
      <t>ネン</t>
    </rPh>
    <rPh sb="4" eb="5">
      <t>ヘイネン</t>
    </rPh>
    <rPh sb="6" eb="7">
      <t>ツキ</t>
    </rPh>
    <rPh sb="9" eb="10">
      <t>ヒ</t>
    </rPh>
    <phoneticPr fontId="3"/>
  </si>
  <si>
    <t>　令和４年７月１０日執行の参議院青森県選挙区選出議員選挙における候補者の出納</t>
    <rPh sb="1" eb="3">
      <t>レイワ</t>
    </rPh>
    <rPh sb="4" eb="5">
      <t>ネン</t>
    </rPh>
    <rPh sb="6" eb="7">
      <t>ガツ</t>
    </rPh>
    <rPh sb="9" eb="10">
      <t>ニチ</t>
    </rPh>
    <rPh sb="13" eb="16">
      <t>サンギイン</t>
    </rPh>
    <rPh sb="19" eb="22">
      <t>センキョク</t>
    </rPh>
    <rPh sb="22" eb="24">
      <t>センシュツ</t>
    </rPh>
    <rPh sb="24" eb="26">
      <t>ギイン</t>
    </rPh>
    <rPh sb="26" eb="28">
      <t>センキョ</t>
    </rPh>
    <rPh sb="36" eb="38">
      <t>スイトウ</t>
    </rPh>
    <phoneticPr fontId="3"/>
  </si>
  <si>
    <t>（備考）選任した者本人が届け出る場合には、本人確認書類の提示又は提出を、代理</t>
    <rPh sb="1" eb="3">
      <t>ビコウ</t>
    </rPh>
    <rPh sb="4" eb="6">
      <t>センニン</t>
    </rPh>
    <rPh sb="8" eb="9">
      <t>シャ</t>
    </rPh>
    <rPh sb="9" eb="11">
      <t>ホンニン</t>
    </rPh>
    <rPh sb="12" eb="13">
      <t>トド</t>
    </rPh>
    <rPh sb="14" eb="15">
      <t>デ</t>
    </rPh>
    <rPh sb="16" eb="18">
      <t>バアイ</t>
    </rPh>
    <rPh sb="21" eb="23">
      <t>ホンニン</t>
    </rPh>
    <rPh sb="23" eb="25">
      <t>カクニン</t>
    </rPh>
    <rPh sb="25" eb="27">
      <t>ショルイ</t>
    </rPh>
    <rPh sb="28" eb="30">
      <t>テイジ</t>
    </rPh>
    <rPh sb="30" eb="31">
      <t>マタ</t>
    </rPh>
    <rPh sb="32" eb="34">
      <t>テイシュツ</t>
    </rPh>
    <rPh sb="36" eb="38">
      <t>ダイリ</t>
    </rPh>
    <phoneticPr fontId="3"/>
  </si>
  <si>
    <t>　　人が届け出る場合には、委任状の提示又は提出及び当該代理人の本人確認書類の</t>
    <rPh sb="2" eb="3">
      <t>ヒト</t>
    </rPh>
    <rPh sb="4" eb="5">
      <t>トド</t>
    </rPh>
    <rPh sb="6" eb="7">
      <t>デ</t>
    </rPh>
    <rPh sb="8" eb="10">
      <t>バアイ</t>
    </rPh>
    <rPh sb="13" eb="16">
      <t>イニンジョウ</t>
    </rPh>
    <rPh sb="17" eb="19">
      <t>テイジ</t>
    </rPh>
    <rPh sb="19" eb="20">
      <t>マタ</t>
    </rPh>
    <rPh sb="21" eb="23">
      <t>テイシュツ</t>
    </rPh>
    <rPh sb="23" eb="24">
      <t>オヨ</t>
    </rPh>
    <rPh sb="25" eb="27">
      <t>トウガイ</t>
    </rPh>
    <rPh sb="27" eb="30">
      <t>ダイリニン</t>
    </rPh>
    <rPh sb="31" eb="33">
      <t>ホンニン</t>
    </rPh>
    <rPh sb="33" eb="35">
      <t>カクニン</t>
    </rPh>
    <rPh sb="35" eb="37">
      <t>ショルイ</t>
    </rPh>
    <phoneticPr fontId="3"/>
  </si>
  <si>
    <t>　　又は提出を行ってください。ただし、候補者本人の署名や記名押印がある場合は</t>
    <rPh sb="2" eb="3">
      <t>マタ</t>
    </rPh>
    <rPh sb="4" eb="6">
      <t>テイシュツ</t>
    </rPh>
    <rPh sb="7" eb="8">
      <t>オコナ</t>
    </rPh>
    <rPh sb="19" eb="22">
      <t>コウホシャ</t>
    </rPh>
    <rPh sb="22" eb="24">
      <t>ホンニン</t>
    </rPh>
    <rPh sb="25" eb="27">
      <t>ショメイ</t>
    </rPh>
    <rPh sb="28" eb="30">
      <t>キメイ</t>
    </rPh>
    <rPh sb="30" eb="32">
      <t>オウイン</t>
    </rPh>
    <rPh sb="35" eb="37">
      <t>バアイ</t>
    </rPh>
    <phoneticPr fontId="3"/>
  </si>
  <si>
    <t>　　この限りではありません。</t>
    <rPh sb="4" eb="5">
      <t>カギ</t>
    </rPh>
    <phoneticPr fontId="3"/>
  </si>
  <si>
    <t>　　提示又は提出を行ってください。ただし、選任した者本人の署名や記名押印があ</t>
    <rPh sb="2" eb="4">
      <t>テイジ</t>
    </rPh>
    <rPh sb="4" eb="5">
      <t>マタ</t>
    </rPh>
    <rPh sb="6" eb="8">
      <t>テイシュツ</t>
    </rPh>
    <rPh sb="9" eb="10">
      <t>オコナ</t>
    </rPh>
    <rPh sb="21" eb="23">
      <t>センニン</t>
    </rPh>
    <rPh sb="25" eb="26">
      <t>シャ</t>
    </rPh>
    <rPh sb="26" eb="28">
      <t>ホンニン</t>
    </rPh>
    <rPh sb="29" eb="31">
      <t>ショメイ</t>
    </rPh>
    <rPh sb="32" eb="34">
      <t>キメイ</t>
    </rPh>
    <rPh sb="34" eb="36">
      <t>オウイン</t>
    </rPh>
    <phoneticPr fontId="3"/>
  </si>
  <si>
    <t>　　る場合はこの限りではありません。</t>
    <rPh sb="3" eb="5">
      <t>バアイ</t>
    </rPh>
    <rPh sb="8" eb="9">
      <t>カギ</t>
    </rPh>
    <phoneticPr fontId="3"/>
  </si>
  <si>
    <t>令和４年　　月　　日</t>
    <rPh sb="0" eb="2">
      <t>レイワ</t>
    </rPh>
    <rPh sb="3" eb="4">
      <t>ネン</t>
    </rPh>
    <rPh sb="6" eb="7">
      <t>ツキ</t>
    </rPh>
    <rPh sb="9" eb="10">
      <t>ヒ</t>
    </rPh>
    <phoneticPr fontId="3"/>
  </si>
  <si>
    <t>　令和４年７月１０日執行の参議院青森県選挙区選出議員選挙における候補者の出納</t>
    <rPh sb="1" eb="3">
      <t>レイワ</t>
    </rPh>
    <rPh sb="13" eb="16">
      <t>サンギイン</t>
    </rPh>
    <rPh sb="19" eb="22">
      <t>センキョク</t>
    </rPh>
    <rPh sb="22" eb="24">
      <t>センシュツ</t>
    </rPh>
    <rPh sb="24" eb="26">
      <t>ギイン</t>
    </rPh>
    <rPh sb="26" eb="28">
      <t>センキョ</t>
    </rPh>
    <phoneticPr fontId="3"/>
  </si>
  <si>
    <t>責任者について、下記のとおり異動があったので届け出ます。</t>
    <rPh sb="14" eb="16">
      <t>イドウ</t>
    </rPh>
    <phoneticPr fontId="3"/>
  </si>
  <si>
    <t>令和４年　月　日から</t>
    <rPh sb="5" eb="6">
      <t>ツキ</t>
    </rPh>
    <rPh sb="7" eb="8">
      <t>ヒ</t>
    </rPh>
    <phoneticPr fontId="3"/>
  </si>
  <si>
    <t>令和４年　月　日まで</t>
    <rPh sb="5" eb="6">
      <t>ツキ</t>
    </rPh>
    <rPh sb="7" eb="8">
      <t>ヒ</t>
    </rPh>
    <phoneticPr fontId="3"/>
  </si>
  <si>
    <t>備考１　「使用する者の別」の欄には、選挙運動のために使用する事務員にあっては「事務員」と、専ら公職</t>
    <rPh sb="0" eb="2">
      <t>ビコウ</t>
    </rPh>
    <phoneticPr fontId="3"/>
  </si>
  <si>
    <t>　　３　既に届け出た者につき、その者に係る使用する期間中、その者に代えて異なる者を届け出る場合にお</t>
    <phoneticPr fontId="3"/>
  </si>
  <si>
    <t>　　　いては、その旨を「備考」欄に記載してください。</t>
    <phoneticPr fontId="3"/>
  </si>
  <si>
    <t>　　４　候補者本人が届け出る場合には、本人確認書類の提示又は提出を、代理人が届け出る場合には、委任</t>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rPh sb="38" eb="39">
      <t>トド</t>
    </rPh>
    <rPh sb="40" eb="41">
      <t>デ</t>
    </rPh>
    <rPh sb="42" eb="44">
      <t>バアイ</t>
    </rPh>
    <rPh sb="47" eb="49">
      <t>イニン</t>
    </rPh>
    <phoneticPr fontId="3"/>
  </si>
  <si>
    <t xml:space="preserve"> 　　 状の提示又は提出及び当該代理人の本人確認書類の提示又は提出を行ってください。ただし、候補者本</t>
    <rPh sb="4" eb="5">
      <t>ジョウ</t>
    </rPh>
    <rPh sb="6" eb="8">
      <t>テイジ</t>
    </rPh>
    <rPh sb="8" eb="9">
      <t>マタ</t>
    </rPh>
    <rPh sb="10" eb="12">
      <t>テイシュツ</t>
    </rPh>
    <rPh sb="12" eb="13">
      <t>オヨ</t>
    </rPh>
    <rPh sb="14" eb="16">
      <t>トウガイ</t>
    </rPh>
    <rPh sb="16" eb="19">
      <t>ダイリニン</t>
    </rPh>
    <rPh sb="20" eb="22">
      <t>ホンニン</t>
    </rPh>
    <rPh sb="22" eb="24">
      <t>カクニン</t>
    </rPh>
    <rPh sb="24" eb="26">
      <t>ショルイ</t>
    </rPh>
    <rPh sb="27" eb="29">
      <t>テイジ</t>
    </rPh>
    <rPh sb="29" eb="30">
      <t>マタ</t>
    </rPh>
    <rPh sb="31" eb="33">
      <t>テイシュツ</t>
    </rPh>
    <rPh sb="34" eb="35">
      <t>オコナ</t>
    </rPh>
    <rPh sb="46" eb="49">
      <t>コウホシャ</t>
    </rPh>
    <rPh sb="49" eb="50">
      <t>ボン</t>
    </rPh>
    <phoneticPr fontId="3"/>
  </si>
  <si>
    <t>　　　人の署名や記名押印がある場合はこの限りではありません。</t>
    <rPh sb="3" eb="4">
      <t>ヒト</t>
    </rPh>
    <rPh sb="5" eb="7">
      <t>ショメイ</t>
    </rPh>
    <rPh sb="8" eb="10">
      <t>キメイ</t>
    </rPh>
    <rPh sb="10" eb="12">
      <t>オウイン</t>
    </rPh>
    <rPh sb="15" eb="17">
      <t>バアイ</t>
    </rPh>
    <rPh sb="20" eb="21">
      <t>カギ</t>
    </rPh>
    <phoneticPr fontId="3"/>
  </si>
  <si>
    <t>　青森県選挙管理委員会委員長　畑　井　義　德　殿</t>
    <rPh sb="1" eb="4">
      <t>アオモリケン</t>
    </rPh>
    <rPh sb="4" eb="6">
      <t>センキョ</t>
    </rPh>
    <rPh sb="6" eb="8">
      <t>カンリ</t>
    </rPh>
    <rPh sb="8" eb="11">
      <t>イインカイ</t>
    </rPh>
    <rPh sb="11" eb="14">
      <t>イインチョウ</t>
    </rPh>
    <rPh sb="15" eb="16">
      <t>ハタケ</t>
    </rPh>
    <rPh sb="17" eb="18">
      <t>イ</t>
    </rPh>
    <rPh sb="19" eb="20">
      <t>タダシ</t>
    </rPh>
    <rPh sb="21" eb="22">
      <t>トク</t>
    </rPh>
    <rPh sb="23" eb="24">
      <t>ドノ</t>
    </rPh>
    <phoneticPr fontId="3"/>
  </si>
  <si>
    <t>（備考）候補者本人が申請する場合には、本人確認書類の提示又は提出を、代理人が</t>
    <rPh sb="1" eb="3">
      <t>ビコウ</t>
    </rPh>
    <rPh sb="4" eb="7">
      <t>コウホシャ</t>
    </rPh>
    <rPh sb="7" eb="9">
      <t>ホンニン</t>
    </rPh>
    <rPh sb="10" eb="12">
      <t>シンセイ</t>
    </rPh>
    <rPh sb="14" eb="16">
      <t>バアイ</t>
    </rPh>
    <rPh sb="19" eb="21">
      <t>ホンニン</t>
    </rPh>
    <rPh sb="21" eb="23">
      <t>カクニン</t>
    </rPh>
    <rPh sb="23" eb="25">
      <t>ショルイ</t>
    </rPh>
    <rPh sb="26" eb="28">
      <t>テイジ</t>
    </rPh>
    <rPh sb="28" eb="29">
      <t>マタ</t>
    </rPh>
    <rPh sb="30" eb="32">
      <t>テイシュツ</t>
    </rPh>
    <rPh sb="34" eb="37">
      <t>ダイリニン</t>
    </rPh>
    <phoneticPr fontId="3"/>
  </si>
  <si>
    <t>　　申請する場合には、委任状の提示又は提出及び当該代理人の本人確認書類の提示</t>
    <rPh sb="2" eb="4">
      <t>シンセイ</t>
    </rPh>
    <rPh sb="6" eb="8">
      <t>バアイ</t>
    </rPh>
    <rPh sb="11" eb="14">
      <t>イニンジョウ</t>
    </rPh>
    <rPh sb="15" eb="17">
      <t>テイジ</t>
    </rPh>
    <rPh sb="17" eb="18">
      <t>マタ</t>
    </rPh>
    <rPh sb="19" eb="21">
      <t>テイシュツ</t>
    </rPh>
    <rPh sb="21" eb="22">
      <t>オヨ</t>
    </rPh>
    <rPh sb="23" eb="25">
      <t>トウガイ</t>
    </rPh>
    <rPh sb="25" eb="28">
      <t>ダイリニン</t>
    </rPh>
    <rPh sb="29" eb="31">
      <t>ホンニン</t>
    </rPh>
    <rPh sb="31" eb="33">
      <t>カクニン</t>
    </rPh>
    <rPh sb="33" eb="35">
      <t>ショルイ</t>
    </rPh>
    <rPh sb="36" eb="37">
      <t>テイ</t>
    </rPh>
    <rPh sb="37" eb="38">
      <t>シメ</t>
    </rPh>
    <phoneticPr fontId="3"/>
  </si>
  <si>
    <t>　令和４年　　月　　日申請した選挙公報の掲載文を修正したいので、修正した掲載文</t>
    <rPh sb="1" eb="3">
      <t>レイワ</t>
    </rPh>
    <phoneticPr fontId="3"/>
  </si>
  <si>
    <t>令和４年　月　　日</t>
    <rPh sb="0" eb="2">
      <t>レイワ</t>
    </rPh>
    <rPh sb="3" eb="4">
      <t>ネン</t>
    </rPh>
    <rPh sb="5" eb="6">
      <t>ガツ</t>
    </rPh>
    <rPh sb="8" eb="9">
      <t>ニチ</t>
    </rPh>
    <phoneticPr fontId="3"/>
  </si>
  <si>
    <t>　令和４年　　月　　日申請した選挙公報の掲載文を撤回したいので、申請します。</t>
    <rPh sb="1" eb="3">
      <t>レイワ</t>
    </rPh>
    <phoneticPr fontId="3"/>
  </si>
  <si>
    <t>令和４年　　月　　日</t>
    <rPh sb="0" eb="2">
      <t>レイワ</t>
    </rPh>
    <rPh sb="3" eb="4">
      <t>ネン</t>
    </rPh>
    <rPh sb="4" eb="5">
      <t>ヘイネン</t>
    </rPh>
    <rPh sb="6" eb="7">
      <t>ツキ</t>
    </rPh>
    <rPh sb="9" eb="10">
      <t>ヒ</t>
    </rPh>
    <phoneticPr fontId="3"/>
  </si>
  <si>
    <t>（備考）候補者本人が申し出る場合には、本人確認書類の提示又は提出を、代理人が</t>
    <rPh sb="1" eb="3">
      <t>ビコウ</t>
    </rPh>
    <rPh sb="4" eb="7">
      <t>コウホシャ</t>
    </rPh>
    <rPh sb="7" eb="9">
      <t>ホンニン</t>
    </rPh>
    <rPh sb="10" eb="11">
      <t>モウ</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phoneticPr fontId="3"/>
  </si>
  <si>
    <t>　　申し出る場合には、委任状の提示又は提出及び当該代理人の本人確認書類の提示</t>
    <rPh sb="2" eb="3">
      <t>モウ</t>
    </rPh>
    <rPh sb="4" eb="5">
      <t>デ</t>
    </rPh>
    <rPh sb="6" eb="8">
      <t>バアイ</t>
    </rPh>
    <rPh sb="11" eb="14">
      <t>イニンジョウ</t>
    </rPh>
    <rPh sb="15" eb="17">
      <t>テイジ</t>
    </rPh>
    <rPh sb="17" eb="18">
      <t>マタ</t>
    </rPh>
    <rPh sb="19" eb="21">
      <t>テイシュツ</t>
    </rPh>
    <rPh sb="21" eb="22">
      <t>オヨ</t>
    </rPh>
    <rPh sb="23" eb="25">
      <t>トウガイ</t>
    </rPh>
    <rPh sb="25" eb="28">
      <t>ダイリニン</t>
    </rPh>
    <rPh sb="29" eb="31">
      <t>ホンニン</t>
    </rPh>
    <rPh sb="31" eb="33">
      <t>カクニン</t>
    </rPh>
    <rPh sb="33" eb="35">
      <t>ショルイ</t>
    </rPh>
    <rPh sb="36" eb="37">
      <t>テイ</t>
    </rPh>
    <rPh sb="37" eb="38">
      <t>シメ</t>
    </rPh>
    <phoneticPr fontId="3"/>
  </si>
  <si>
    <t>の</t>
    <phoneticPr fontId="3"/>
  </si>
  <si>
    <t>（備考）候補者氏名は記名押印又は署名とし、署名は必ず候補者本人が自署してください。</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3"/>
  </si>
  <si>
    <t>　上記の者は、</t>
    <rPh sb="1" eb="3">
      <t>ジョウキ</t>
    </rPh>
    <rPh sb="4" eb="5">
      <t>シャ</t>
    </rPh>
    <phoneticPr fontId="3"/>
  </si>
  <si>
    <t>令和4年7月10日執行の参議院青森県選挙区選出議員選挙における届出等について、</t>
    <rPh sb="0" eb="2">
      <t>レイワ</t>
    </rPh>
    <rPh sb="3" eb="4">
      <t>ネン</t>
    </rPh>
    <rPh sb="5" eb="6">
      <t>ガツ</t>
    </rPh>
    <rPh sb="8" eb="9">
      <t>ヒ</t>
    </rPh>
    <rPh sb="9" eb="11">
      <t>シッコウ</t>
    </rPh>
    <rPh sb="12" eb="15">
      <t>サンギイン</t>
    </rPh>
    <rPh sb="15" eb="18">
      <t>アオモリケン</t>
    </rPh>
    <rPh sb="18" eb="21">
      <t>センキョク</t>
    </rPh>
    <rPh sb="21" eb="23">
      <t>センシュツ</t>
    </rPh>
    <rPh sb="23" eb="25">
      <t>ギイン</t>
    </rPh>
    <rPh sb="25" eb="27">
      <t>センキョ</t>
    </rPh>
    <rPh sb="31" eb="33">
      <t>トドケデ</t>
    </rPh>
    <rPh sb="33" eb="34">
      <t>トウ</t>
    </rPh>
    <phoneticPr fontId="3"/>
  </si>
  <si>
    <t>私に代わって届出等に関する事務を行うものであることを証明します。</t>
    <rPh sb="0" eb="1">
      <t>ワタシ</t>
    </rPh>
    <rPh sb="2" eb="3">
      <t>カ</t>
    </rPh>
    <rPh sb="6" eb="7">
      <t>トド</t>
    </rPh>
    <rPh sb="7" eb="8">
      <t>デ</t>
    </rPh>
    <rPh sb="8" eb="9">
      <t>トウ</t>
    </rPh>
    <rPh sb="10" eb="11">
      <t>カン</t>
    </rPh>
    <rPh sb="13" eb="15">
      <t>ジム</t>
    </rPh>
    <rPh sb="16" eb="17">
      <t>オコナ</t>
    </rPh>
    <rPh sb="26" eb="28">
      <t>ショウメイ</t>
    </rPh>
    <phoneticPr fontId="3"/>
  </si>
  <si>
    <t>令和４年７月１０日執行参議院青森県選挙区選出議員選挙政見放送申込書</t>
    <rPh sb="0" eb="2">
      <t>レイワ</t>
    </rPh>
    <rPh sb="3" eb="4">
      <t>ネン</t>
    </rPh>
    <rPh sb="5" eb="6">
      <t>ガツ</t>
    </rPh>
    <rPh sb="8" eb="9">
      <t>ニチ</t>
    </rPh>
    <rPh sb="9" eb="11">
      <t>シッコウ</t>
    </rPh>
    <rPh sb="11" eb="14">
      <t>サンギイン</t>
    </rPh>
    <rPh sb="14" eb="17">
      <t>アオモリケン</t>
    </rPh>
    <rPh sb="17" eb="20">
      <t>センキョク</t>
    </rPh>
    <rPh sb="20" eb="22">
      <t>センシュツ</t>
    </rPh>
    <rPh sb="22" eb="24">
      <t>ギイン</t>
    </rPh>
    <rPh sb="24" eb="26">
      <t>センキョ</t>
    </rPh>
    <rPh sb="26" eb="28">
      <t>セイケン</t>
    </rPh>
    <rPh sb="28" eb="30">
      <t>ホウソウ</t>
    </rPh>
    <rPh sb="30" eb="33">
      <t>モウシコミショ</t>
    </rPh>
    <phoneticPr fontId="3"/>
  </si>
  <si>
    <t>　　　「推薦団体の名称、本部の所在地及び代表者の氏名」欄に必要事項を記入してくだ</t>
    <phoneticPr fontId="3"/>
  </si>
  <si>
    <t>令和４年　月　　　　日</t>
    <rPh sb="0" eb="2">
      <t>レイワ</t>
    </rPh>
    <rPh sb="5" eb="6">
      <t>ツキ</t>
    </rPh>
    <rPh sb="10" eb="11">
      <t>ヒ</t>
    </rPh>
    <phoneticPr fontId="3"/>
  </si>
  <si>
    <t>一　当該選挙の公示があった日までに、この経歴書を提出してください。</t>
    <rPh sb="0" eb="1">
      <t>１</t>
    </rPh>
    <rPh sb="2" eb="4">
      <t>トウガイ</t>
    </rPh>
    <rPh sb="4" eb="6">
      <t>センキョ</t>
    </rPh>
    <rPh sb="7" eb="9">
      <t>コウジ</t>
    </rPh>
    <rPh sb="13" eb="14">
      <t>ヒ</t>
    </rPh>
    <rPh sb="20" eb="23">
      <t>ケイレキショ</t>
    </rPh>
    <rPh sb="24" eb="26">
      <t>テイシュツ</t>
    </rPh>
    <phoneticPr fontId="3"/>
  </si>
  <si>
    <t>　（貼付したもののほか、同じ写真を二枚添付してください。）</t>
    <rPh sb="2" eb="4">
      <t>ハリツケ</t>
    </rPh>
    <rPh sb="12" eb="13">
      <t>オナ</t>
    </rPh>
    <rPh sb="14" eb="16">
      <t>シャシン</t>
    </rPh>
    <rPh sb="17" eb="19">
      <t>ニマイ</t>
    </rPh>
    <rPh sb="19" eb="21">
      <t>テンプ</t>
    </rPh>
    <phoneticPr fontId="3"/>
  </si>
  <si>
    <t>備考</t>
    <rPh sb="0" eb="2">
      <t>ビコウ</t>
    </rPh>
    <phoneticPr fontId="3"/>
  </si>
  <si>
    <t>４　政党その他の政治団体の代表者本人が提出する場合には、本人確認書類の提示又は提出を、代理</t>
    <rPh sb="2" eb="4">
      <t>セイトウ</t>
    </rPh>
    <rPh sb="6" eb="7">
      <t>タ</t>
    </rPh>
    <rPh sb="8" eb="10">
      <t>セイジ</t>
    </rPh>
    <rPh sb="10" eb="12">
      <t>ダンタイ</t>
    </rPh>
    <rPh sb="13" eb="16">
      <t>ダイヒョウシャ</t>
    </rPh>
    <rPh sb="16" eb="18">
      <t>ホンニン</t>
    </rPh>
    <rPh sb="19" eb="21">
      <t>テイシュツ</t>
    </rPh>
    <rPh sb="23" eb="25">
      <t>バアイ</t>
    </rPh>
    <rPh sb="28" eb="30">
      <t>ホンニン</t>
    </rPh>
    <rPh sb="30" eb="32">
      <t>カクニン</t>
    </rPh>
    <rPh sb="32" eb="34">
      <t>ショルイ</t>
    </rPh>
    <rPh sb="35" eb="37">
      <t>テイジ</t>
    </rPh>
    <rPh sb="37" eb="38">
      <t>マタ</t>
    </rPh>
    <rPh sb="39" eb="41">
      <t>テイシュツ</t>
    </rPh>
    <rPh sb="43" eb="45">
      <t>ダイリ</t>
    </rPh>
    <phoneticPr fontId="3"/>
  </si>
  <si>
    <t>　人が提出する場合には、委任状の提示又は提出及び当該代理人の本人確認書類の提示又は提出を行</t>
    <rPh sb="1" eb="2">
      <t>ヒト</t>
    </rPh>
    <rPh sb="3" eb="5">
      <t>テイシュツ</t>
    </rPh>
    <rPh sb="7" eb="9">
      <t>バアイ</t>
    </rPh>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3">
      <t>テイシュツ</t>
    </rPh>
    <rPh sb="44" eb="45">
      <t>オコナ</t>
    </rPh>
    <phoneticPr fontId="3"/>
  </si>
  <si>
    <t>　ってください。ただし、政党その他の政治団体の代表者本人の署名や記名押印がある場合はこの限</t>
    <rPh sb="12" eb="14">
      <t>セイトウ</t>
    </rPh>
    <rPh sb="16" eb="17">
      <t>タ</t>
    </rPh>
    <rPh sb="18" eb="20">
      <t>セイジ</t>
    </rPh>
    <rPh sb="20" eb="22">
      <t>ダンタイ</t>
    </rPh>
    <rPh sb="23" eb="28">
      <t>ダイヒョウシャホンニン</t>
    </rPh>
    <rPh sb="29" eb="31">
      <t>ショメイ</t>
    </rPh>
    <rPh sb="32" eb="34">
      <t>キメイ</t>
    </rPh>
    <rPh sb="34" eb="36">
      <t>オウイン</t>
    </rPh>
    <rPh sb="39" eb="41">
      <t>バアイ</t>
    </rPh>
    <rPh sb="44" eb="45">
      <t>カギ</t>
    </rPh>
    <phoneticPr fontId="3"/>
  </si>
  <si>
    <t>　りではありません。</t>
    <phoneticPr fontId="3"/>
  </si>
  <si>
    <t>　令和４年７月１０日に執行される参議院青森県選挙区選出議員選挙の青森県選挙区にお</t>
    <rPh sb="1" eb="3">
      <t>レイワ</t>
    </rPh>
    <rPh sb="4" eb="5">
      <t>ネン</t>
    </rPh>
    <rPh sb="6" eb="7">
      <t>ガツ</t>
    </rPh>
    <rPh sb="9" eb="10">
      <t>ニチ</t>
    </rPh>
    <rPh sb="16" eb="19">
      <t>サンギイン</t>
    </rPh>
    <rPh sb="19" eb="22">
      <t>アオモリケン</t>
    </rPh>
    <rPh sb="22" eb="25">
      <t>センキョク</t>
    </rPh>
    <rPh sb="25" eb="27">
      <t>センシュツ</t>
    </rPh>
    <rPh sb="27" eb="29">
      <t>ギイン</t>
    </rPh>
    <rPh sb="29" eb="31">
      <t>センキョ</t>
    </rPh>
    <rPh sb="32" eb="35">
      <t>アオモリケン</t>
    </rPh>
    <rPh sb="35" eb="38">
      <t>センキョク</t>
    </rPh>
    <phoneticPr fontId="3"/>
  </si>
  <si>
    <t>　令和 ４ 年 ７ 月１０日に執行される参議院青森県選挙区選出議員選挙において、公職</t>
    <rPh sb="1" eb="3">
      <t>レイワ</t>
    </rPh>
    <rPh sb="6" eb="7">
      <t>ネン</t>
    </rPh>
    <rPh sb="10" eb="11">
      <t>ツキ</t>
    </rPh>
    <rPh sb="13" eb="14">
      <t>ニチ</t>
    </rPh>
    <rPh sb="15" eb="17">
      <t>シッコウ</t>
    </rPh>
    <rPh sb="20" eb="23">
      <t>サンギイン</t>
    </rPh>
    <rPh sb="23" eb="26">
      <t>アオモリケン</t>
    </rPh>
    <rPh sb="26" eb="29">
      <t>センキョク</t>
    </rPh>
    <rPh sb="29" eb="31">
      <t>センシュツ</t>
    </rPh>
    <rPh sb="31" eb="33">
      <t>ギイン</t>
    </rPh>
    <rPh sb="33" eb="35">
      <t>センキョ</t>
    </rPh>
    <phoneticPr fontId="3"/>
  </si>
  <si>
    <t>１　衆議院議員の総選挙における小選挙区選出議員の選挙又は参議院議員の通常選挙における選挙区</t>
    <rPh sb="2" eb="5">
      <t>シュウギイン</t>
    </rPh>
    <rPh sb="5" eb="7">
      <t>ギイン</t>
    </rPh>
    <rPh sb="8" eb="11">
      <t>ソウセンキョ</t>
    </rPh>
    <rPh sb="15" eb="19">
      <t>ショウセンキョク</t>
    </rPh>
    <rPh sb="19" eb="21">
      <t>センシュツ</t>
    </rPh>
    <rPh sb="21" eb="23">
      <t>ギイン</t>
    </rPh>
    <rPh sb="24" eb="26">
      <t>センキョ</t>
    </rPh>
    <rPh sb="26" eb="27">
      <t>マタ</t>
    </rPh>
    <rPh sb="28" eb="31">
      <t>サンギイン</t>
    </rPh>
    <rPh sb="31" eb="33">
      <t>ギイン</t>
    </rPh>
    <rPh sb="34" eb="36">
      <t>ツウジョウ</t>
    </rPh>
    <rPh sb="36" eb="38">
      <t>センキョ</t>
    </rPh>
    <rPh sb="42" eb="45">
      <t>センキョク</t>
    </rPh>
    <phoneticPr fontId="3"/>
  </si>
  <si>
    <t>　選出議員の選挙における政党その他の政治団体の得票総数を記載する場合には、公職の候補者別の</t>
    <rPh sb="1" eb="3">
      <t>センシュツ</t>
    </rPh>
    <phoneticPr fontId="3"/>
  </si>
  <si>
    <t>　得票数の内訳を記載しなければなりません。</t>
    <rPh sb="1" eb="4">
      <t>トクヒョウスウ</t>
    </rPh>
    <phoneticPr fontId="3"/>
  </si>
  <si>
    <t>　　衆議院議員の総選挙における比例代表選出議員の選挙における政党その他の政治団体の得票総数</t>
    <phoneticPr fontId="3"/>
  </si>
  <si>
    <t>　</t>
    <phoneticPr fontId="3"/>
  </si>
  <si>
    <t>　を記載する場合には、選挙区別の得票総数の内訳を記載しなければならず、その場合において「公</t>
    <rPh sb="18" eb="20">
      <t>ソウスウ</t>
    </rPh>
    <phoneticPr fontId="3"/>
  </si>
  <si>
    <t>　職の候補者の氏名」欄には当該政党その他の政治団体の名称を記載しなければなりません。</t>
    <rPh sb="1" eb="2">
      <t>ショク</t>
    </rPh>
    <rPh sb="3" eb="5">
      <t>コウホ</t>
    </rPh>
    <phoneticPr fontId="3"/>
  </si>
  <si>
    <t>　　参議院議員の通常選挙における比例代表選出議員の選挙における政党その他の政治団体の得票総</t>
    <phoneticPr fontId="3"/>
  </si>
  <si>
    <t xml:space="preserve">　数を記載する場合には、当該政党その他の政治団体に係る各参議院名簿登載者の得票総数を含むも
</t>
    <rPh sb="1" eb="2">
      <t>カズ</t>
    </rPh>
    <phoneticPr fontId="3"/>
  </si>
  <si>
    <t>　のを記載しなければなりません。</t>
    <rPh sb="3" eb="5">
      <t>キサイ</t>
    </rPh>
    <phoneticPr fontId="3"/>
  </si>
  <si>
    <t>２　政党その他の政治団体の代表者本人が提出する場合には、本人確認書類の提示又は提出を、代理</t>
    <rPh sb="2" eb="4">
      <t>セイトウ</t>
    </rPh>
    <rPh sb="6" eb="7">
      <t>タ</t>
    </rPh>
    <rPh sb="8" eb="10">
      <t>セイジ</t>
    </rPh>
    <rPh sb="10" eb="12">
      <t>ダンタイ</t>
    </rPh>
    <rPh sb="13" eb="16">
      <t>ダイヒョウシャ</t>
    </rPh>
    <rPh sb="16" eb="18">
      <t>ホンニン</t>
    </rPh>
    <rPh sb="19" eb="21">
      <t>テイシュツ</t>
    </rPh>
    <rPh sb="23" eb="25">
      <t>バアイ</t>
    </rPh>
    <rPh sb="28" eb="30">
      <t>ホンニン</t>
    </rPh>
    <rPh sb="30" eb="32">
      <t>カクニン</t>
    </rPh>
    <rPh sb="32" eb="34">
      <t>ショルイ</t>
    </rPh>
    <rPh sb="35" eb="37">
      <t>テイジ</t>
    </rPh>
    <rPh sb="37" eb="38">
      <t>マタ</t>
    </rPh>
    <rPh sb="39" eb="41">
      <t>テイシュツ</t>
    </rPh>
    <rPh sb="43" eb="45">
      <t>ダイリ</t>
    </rPh>
    <phoneticPr fontId="3"/>
  </si>
  <si>
    <t>　令和４年　　月　　日</t>
    <rPh sb="1" eb="3">
      <t>レイワ</t>
    </rPh>
    <rPh sb="4" eb="5">
      <t>ネン</t>
    </rPh>
    <rPh sb="5" eb="6">
      <t>ヘイネン</t>
    </rPh>
    <rPh sb="7" eb="8">
      <t>ツキ</t>
    </rPh>
    <rPh sb="10" eb="11">
      <t>ヒ</t>
    </rPh>
    <phoneticPr fontId="3"/>
  </si>
  <si>
    <t>令和４年　　月　　　日</t>
    <rPh sb="0" eb="2">
      <t>レイワ</t>
    </rPh>
    <rPh sb="3" eb="4">
      <t>ネン</t>
    </rPh>
    <rPh sb="6" eb="7">
      <t>ツキ</t>
    </rPh>
    <rPh sb="10" eb="11">
      <t>ニチ</t>
    </rPh>
    <phoneticPr fontId="3"/>
  </si>
  <si>
    <t>令和４年　　月　　日</t>
    <rPh sb="0" eb="2">
      <t>レイワ</t>
    </rPh>
    <rPh sb="3" eb="4">
      <t>ネン</t>
    </rPh>
    <rPh sb="4" eb="5">
      <t>ヘイネン</t>
    </rPh>
    <rPh sb="6" eb="7">
      <t>ツキ</t>
    </rPh>
    <rPh sb="9" eb="10">
      <t>ニチ</t>
    </rPh>
    <phoneticPr fontId="3"/>
  </si>
  <si>
    <t>１　契約届出書には、契約書の写しを添付してください。</t>
    <rPh sb="2" eb="4">
      <t>ケイヤク</t>
    </rPh>
    <rPh sb="4" eb="7">
      <t>トドケデショ</t>
    </rPh>
    <rPh sb="10" eb="13">
      <t>ケイヤクショ</t>
    </rPh>
    <rPh sb="14" eb="15">
      <t>ウツ</t>
    </rPh>
    <rPh sb="17" eb="19">
      <t>テンプ</t>
    </rPh>
    <phoneticPr fontId="3"/>
  </si>
  <si>
    <t>備考　</t>
    <rPh sb="0" eb="2">
      <t>ビコウ</t>
    </rPh>
    <phoneticPr fontId="3"/>
  </si>
  <si>
    <t>２　候補者本人が届け出る場合には、本人確認書類の提示又は提出を、代理人が届け出る場合</t>
    <rPh sb="2" eb="5">
      <t>コウホシャ</t>
    </rPh>
    <rPh sb="5" eb="7">
      <t>ホンニン</t>
    </rPh>
    <rPh sb="8" eb="9">
      <t>トド</t>
    </rPh>
    <rPh sb="10" eb="11">
      <t>デ</t>
    </rPh>
    <rPh sb="12" eb="14">
      <t>バアイ</t>
    </rPh>
    <rPh sb="17" eb="19">
      <t>ホンニン</t>
    </rPh>
    <rPh sb="19" eb="21">
      <t>カクニン</t>
    </rPh>
    <rPh sb="21" eb="23">
      <t>ショルイ</t>
    </rPh>
    <rPh sb="24" eb="26">
      <t>テイジ</t>
    </rPh>
    <rPh sb="26" eb="27">
      <t>マタ</t>
    </rPh>
    <rPh sb="28" eb="30">
      <t>テイシュツ</t>
    </rPh>
    <rPh sb="32" eb="35">
      <t>ダイリニン</t>
    </rPh>
    <rPh sb="36" eb="37">
      <t>トド</t>
    </rPh>
    <rPh sb="38" eb="39">
      <t>デ</t>
    </rPh>
    <rPh sb="40" eb="42">
      <t>バアイ</t>
    </rPh>
    <phoneticPr fontId="3"/>
  </si>
  <si>
    <t>　には、委任状の提示又は提出及び当該代理人の本人確認書類の提示又は提出を行ってくださ</t>
    <rPh sb="4" eb="7">
      <t>イニンジョウ</t>
    </rPh>
    <rPh sb="8" eb="10">
      <t>テイジ</t>
    </rPh>
    <rPh sb="10" eb="11">
      <t>マタ</t>
    </rPh>
    <rPh sb="12" eb="14">
      <t>テイシュツ</t>
    </rPh>
    <rPh sb="14" eb="15">
      <t>オヨ</t>
    </rPh>
    <rPh sb="16" eb="18">
      <t>トウガイ</t>
    </rPh>
    <rPh sb="18" eb="21">
      <t>ダイリニン</t>
    </rPh>
    <rPh sb="22" eb="24">
      <t>ホンニン</t>
    </rPh>
    <rPh sb="24" eb="26">
      <t>カクニン</t>
    </rPh>
    <rPh sb="26" eb="28">
      <t>ショルイ</t>
    </rPh>
    <rPh sb="29" eb="31">
      <t>テイジ</t>
    </rPh>
    <rPh sb="31" eb="32">
      <t>マタ</t>
    </rPh>
    <rPh sb="33" eb="35">
      <t>テイシュツ</t>
    </rPh>
    <rPh sb="36" eb="37">
      <t>オコナ</t>
    </rPh>
    <phoneticPr fontId="3"/>
  </si>
  <si>
    <t>　い。ただし、候補者本人の署名や記名押印がある場合はこの限りではありません。</t>
    <rPh sb="7" eb="10">
      <t>コウホシャ</t>
    </rPh>
    <rPh sb="10" eb="12">
      <t>ホンニン</t>
    </rPh>
    <rPh sb="13" eb="15">
      <t>ショメイ</t>
    </rPh>
    <rPh sb="16" eb="18">
      <t>キメイ</t>
    </rPh>
    <rPh sb="18" eb="20">
      <t>オウイン</t>
    </rPh>
    <rPh sb="23" eb="25">
      <t>バアイ</t>
    </rPh>
    <rPh sb="28" eb="29">
      <t>カギ</t>
    </rPh>
    <phoneticPr fontId="3"/>
  </si>
  <si>
    <t>３　令和４年７月１０日執行　参議院青森県選挙区選出議員選挙</t>
    <rPh sb="2" eb="4">
      <t>レイワ</t>
    </rPh>
    <rPh sb="5" eb="6">
      <t>ネン</t>
    </rPh>
    <rPh sb="7" eb="8">
      <t>ガツ</t>
    </rPh>
    <rPh sb="10" eb="11">
      <t>ニチ</t>
    </rPh>
    <rPh sb="11" eb="13">
      <t>シッコウ</t>
    </rPh>
    <rPh sb="14" eb="17">
      <t>サンギイン</t>
    </rPh>
    <rPh sb="17" eb="20">
      <t>アオモリケン</t>
    </rPh>
    <rPh sb="20" eb="23">
      <t>センキョク</t>
    </rPh>
    <rPh sb="23" eb="25">
      <t>センシュツ</t>
    </rPh>
    <rPh sb="25" eb="27">
      <t>ギイン</t>
    </rPh>
    <rPh sb="27" eb="29">
      <t>センキョ</t>
    </rPh>
    <phoneticPr fontId="3"/>
  </si>
  <si>
    <t>１　この請求書は、候補者から受領した政見放送用録音・録画証明書とともに選挙の期日後速や</t>
    <phoneticPr fontId="3"/>
  </si>
  <si>
    <t>備考　</t>
    <phoneticPr fontId="3"/>
  </si>
  <si>
    <t>　かに提出してください。</t>
    <rPh sb="3" eb="5">
      <t>テイシュツ</t>
    </rPh>
    <phoneticPr fontId="3"/>
  </si>
  <si>
    <t>２　契約業者等（法人にあっては代表者）本人が提出する場合には、本人確認書類の提示又は提</t>
    <rPh sb="2" eb="4">
      <t>ケイヤク</t>
    </rPh>
    <rPh sb="4" eb="6">
      <t>ギョウシャ</t>
    </rPh>
    <rPh sb="6" eb="7">
      <t>トウ</t>
    </rPh>
    <rPh sb="8" eb="10">
      <t>ホウジン</t>
    </rPh>
    <rPh sb="15" eb="18">
      <t>ダイヒョウシャ</t>
    </rPh>
    <rPh sb="19" eb="21">
      <t>ホンニン</t>
    </rPh>
    <rPh sb="22" eb="24">
      <t>テイシュツ</t>
    </rPh>
    <rPh sb="26" eb="28">
      <t>バアイ</t>
    </rPh>
    <rPh sb="31" eb="33">
      <t>ホンニン</t>
    </rPh>
    <rPh sb="33" eb="35">
      <t>カクニン</t>
    </rPh>
    <rPh sb="35" eb="37">
      <t>ショルイ</t>
    </rPh>
    <rPh sb="38" eb="40">
      <t>テイジ</t>
    </rPh>
    <rPh sb="40" eb="41">
      <t>マタ</t>
    </rPh>
    <rPh sb="42" eb="43">
      <t>テイ</t>
    </rPh>
    <phoneticPr fontId="3"/>
  </si>
  <si>
    <t>　出を、代理人が提出する場合には、委任状の提示又は提出及び当該代理人の本人確認書類の提</t>
    <rPh sb="1" eb="2">
      <t>ダ</t>
    </rPh>
    <rPh sb="4" eb="7">
      <t>ダイリニン</t>
    </rPh>
    <rPh sb="8" eb="10">
      <t>テイシュツ</t>
    </rPh>
    <rPh sb="12" eb="14">
      <t>バアイ</t>
    </rPh>
    <rPh sb="17" eb="20">
      <t>イニンジョウ</t>
    </rPh>
    <rPh sb="21" eb="23">
      <t>テイジ</t>
    </rPh>
    <rPh sb="23" eb="24">
      <t>マタ</t>
    </rPh>
    <rPh sb="25" eb="27">
      <t>テイシュツ</t>
    </rPh>
    <rPh sb="27" eb="28">
      <t>オヨ</t>
    </rPh>
    <rPh sb="29" eb="31">
      <t>トウガイ</t>
    </rPh>
    <rPh sb="31" eb="34">
      <t>ダイリニン</t>
    </rPh>
    <rPh sb="35" eb="37">
      <t>ホンニン</t>
    </rPh>
    <rPh sb="37" eb="39">
      <t>カクニン</t>
    </rPh>
    <rPh sb="39" eb="41">
      <t>ショルイ</t>
    </rPh>
    <rPh sb="42" eb="43">
      <t>テイ</t>
    </rPh>
    <phoneticPr fontId="3"/>
  </si>
  <si>
    <t>　示又は提出を行ってください。ただし、契約業者等（法人にあっては代表者）本人の署名や記</t>
    <rPh sb="1" eb="2">
      <t>シメ</t>
    </rPh>
    <rPh sb="2" eb="3">
      <t>マタ</t>
    </rPh>
    <rPh sb="4" eb="6">
      <t>テイシュツ</t>
    </rPh>
    <rPh sb="7" eb="8">
      <t>オコナ</t>
    </rPh>
    <rPh sb="19" eb="21">
      <t>ケイヤク</t>
    </rPh>
    <rPh sb="21" eb="23">
      <t>ギョウシャ</t>
    </rPh>
    <rPh sb="23" eb="24">
      <t>トウ</t>
    </rPh>
    <rPh sb="25" eb="27">
      <t>ホウジン</t>
    </rPh>
    <rPh sb="32" eb="35">
      <t>ダイヒョウシャ</t>
    </rPh>
    <rPh sb="36" eb="38">
      <t>ホンニン</t>
    </rPh>
    <rPh sb="39" eb="41">
      <t>ショメイ</t>
    </rPh>
    <rPh sb="42" eb="43">
      <t>キ</t>
    </rPh>
    <phoneticPr fontId="3"/>
  </si>
  <si>
    <t>　名押印がある場合はこの限りではありません。</t>
    <rPh sb="1" eb="2">
      <t>ナ</t>
    </rPh>
    <rPh sb="2" eb="4">
      <t>オウイン</t>
    </rPh>
    <rPh sb="7" eb="9">
      <t>バアイ</t>
    </rPh>
    <rPh sb="12" eb="13">
      <t>カギ</t>
    </rPh>
    <phoneticPr fontId="3"/>
  </si>
  <si>
    <t>備考１ 　(D)欄には、総務大臣が政見放送のために必要な複製に要する金額として複製数に応じて</t>
    <rPh sb="0" eb="2">
      <t>ビコウ</t>
    </rPh>
    <rPh sb="8" eb="9">
      <t>ラン</t>
    </rPh>
    <rPh sb="12" eb="14">
      <t>ソウム</t>
    </rPh>
    <rPh sb="14" eb="16">
      <t>ダイジン</t>
    </rPh>
    <rPh sb="17" eb="19">
      <t>セイケン</t>
    </rPh>
    <rPh sb="19" eb="21">
      <t>ホウソウ</t>
    </rPh>
    <rPh sb="25" eb="27">
      <t>ヒツヨウ</t>
    </rPh>
    <rPh sb="28" eb="30">
      <t>フクセイ</t>
    </rPh>
    <rPh sb="31" eb="32">
      <t>ヨウ</t>
    </rPh>
    <rPh sb="34" eb="36">
      <t>キンガク</t>
    </rPh>
    <rPh sb="39" eb="41">
      <t>フクセイ</t>
    </rPh>
    <rPh sb="41" eb="42">
      <t>スウ</t>
    </rPh>
    <rPh sb="43" eb="44">
      <t>オウ</t>
    </rPh>
    <phoneticPr fontId="3"/>
  </si>
  <si>
    <t>　　　定める金額を記載してください。</t>
    <rPh sb="3" eb="4">
      <t>サダ</t>
    </rPh>
    <phoneticPr fontId="3"/>
  </si>
  <si>
    <t>（別紙）請求内訳書</t>
    <rPh sb="1" eb="3">
      <t>ベッシ</t>
    </rPh>
    <rPh sb="2" eb="3">
      <t>カミ</t>
    </rPh>
    <rPh sb="4" eb="6">
      <t>セイキュウ</t>
    </rPh>
    <rPh sb="6" eb="9">
      <t>ウチワケショ</t>
    </rPh>
    <phoneticPr fontId="3"/>
  </si>
  <si>
    <t>令和４年　月　日</t>
    <rPh sb="5" eb="6">
      <t>ツキ</t>
    </rPh>
    <rPh sb="7" eb="8">
      <t>ヒ</t>
    </rPh>
    <phoneticPr fontId="3"/>
  </si>
  <si>
    <t>　　４　候補者本人が届け出る場合には、本人確認書類の提示又は提出を、代理人が届け出る</t>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rPh sb="38" eb="39">
      <t>トド</t>
    </rPh>
    <rPh sb="40" eb="41">
      <t>デ</t>
    </rPh>
    <phoneticPr fontId="3"/>
  </si>
  <si>
    <t>　　　場合には、委任状の提示又は提出及び本人確認書類の提示又は提出を行ってください。</t>
    <rPh sb="3" eb="5">
      <t>バアイ</t>
    </rPh>
    <rPh sb="8" eb="11">
      <t>イニンジョウ</t>
    </rPh>
    <rPh sb="12" eb="14">
      <t>テイジ</t>
    </rPh>
    <rPh sb="14" eb="15">
      <t>マタ</t>
    </rPh>
    <rPh sb="16" eb="18">
      <t>テイシュツ</t>
    </rPh>
    <rPh sb="18" eb="19">
      <t>オヨ</t>
    </rPh>
    <rPh sb="20" eb="22">
      <t>ホンニン</t>
    </rPh>
    <rPh sb="22" eb="24">
      <t>カクニン</t>
    </rPh>
    <rPh sb="24" eb="26">
      <t>ショルイ</t>
    </rPh>
    <rPh sb="27" eb="29">
      <t>テイジ</t>
    </rPh>
    <rPh sb="29" eb="30">
      <t>マタ</t>
    </rPh>
    <rPh sb="31" eb="33">
      <t>テイシュツ</t>
    </rPh>
    <rPh sb="34" eb="35">
      <t>オコナ</t>
    </rPh>
    <phoneticPr fontId="3"/>
  </si>
  <si>
    <t>　　　ただし、候補者本人の署名や記名押印がある場合はこの限りではありません。</t>
    <rPh sb="7" eb="10">
      <t>コウホシャ</t>
    </rPh>
    <rPh sb="10" eb="12">
      <t>ホンニン</t>
    </rPh>
    <rPh sb="13" eb="15">
      <t>ショメイ</t>
    </rPh>
    <rPh sb="16" eb="18">
      <t>キメイ</t>
    </rPh>
    <rPh sb="18" eb="20">
      <t>オウイン</t>
    </rPh>
    <rPh sb="23" eb="25">
      <t>バアイ</t>
    </rPh>
    <rPh sb="28" eb="29">
      <t>カギ</t>
    </rPh>
    <phoneticPr fontId="3"/>
  </si>
  <si>
    <t>令和４年　月　日</t>
    <rPh sb="5" eb="6">
      <t>ガツ</t>
    </rPh>
    <rPh sb="7" eb="8">
      <t>ヒ</t>
    </rPh>
    <phoneticPr fontId="3"/>
  </si>
  <si>
    <t xml:space="preserve">      (2) (1)以外の場合                                            　16,100円</t>
    <phoneticPr fontId="3"/>
  </si>
  <si>
    <t>　　　定する１台に限られていますので、その指定した１台のみについて記載してください。</t>
    <phoneticPr fontId="3"/>
  </si>
  <si>
    <t>令和４年　　月　　日　</t>
    <rPh sb="6" eb="7">
      <t>ツキ</t>
    </rPh>
    <rPh sb="9" eb="10">
      <t>ヒ</t>
    </rPh>
    <phoneticPr fontId="3"/>
  </si>
  <si>
    <t>　　４　契約業者等（法人の場合は代表者）本人が提出する場合には、本人確認書類の提示</t>
    <rPh sb="4" eb="6">
      <t>ケイヤク</t>
    </rPh>
    <rPh sb="6" eb="8">
      <t>ギョウシャ</t>
    </rPh>
    <rPh sb="8" eb="9">
      <t>トウ</t>
    </rPh>
    <rPh sb="10" eb="12">
      <t>ホウジン</t>
    </rPh>
    <rPh sb="13" eb="15">
      <t>バアイ</t>
    </rPh>
    <rPh sb="16" eb="19">
      <t>ダイヒョウシャ</t>
    </rPh>
    <rPh sb="20" eb="22">
      <t>ホンニン</t>
    </rPh>
    <rPh sb="23" eb="25">
      <t>テイシュツ</t>
    </rPh>
    <rPh sb="27" eb="29">
      <t>バアイ</t>
    </rPh>
    <rPh sb="32" eb="34">
      <t>ホンニン</t>
    </rPh>
    <rPh sb="34" eb="36">
      <t>カクニン</t>
    </rPh>
    <rPh sb="36" eb="38">
      <t>ショルイ</t>
    </rPh>
    <rPh sb="39" eb="41">
      <t>テイジ</t>
    </rPh>
    <phoneticPr fontId="3"/>
  </si>
  <si>
    <t>　　　又は提出を、代理人が提出する場合には、委任状の提示又は提出及び当該代理人の本</t>
    <rPh sb="3" eb="4">
      <t>マタ</t>
    </rPh>
    <rPh sb="5" eb="7">
      <t>テイシュツ</t>
    </rPh>
    <rPh sb="9" eb="12">
      <t>ダイリニン</t>
    </rPh>
    <rPh sb="13" eb="15">
      <t>テイシュツ</t>
    </rPh>
    <rPh sb="17" eb="19">
      <t>バアイ</t>
    </rPh>
    <rPh sb="22" eb="25">
      <t>イニンジョウ</t>
    </rPh>
    <rPh sb="26" eb="28">
      <t>テイジ</t>
    </rPh>
    <rPh sb="28" eb="29">
      <t>マタ</t>
    </rPh>
    <rPh sb="30" eb="32">
      <t>テイシュツ</t>
    </rPh>
    <rPh sb="32" eb="33">
      <t>オヨ</t>
    </rPh>
    <rPh sb="34" eb="36">
      <t>トウガイ</t>
    </rPh>
    <rPh sb="36" eb="39">
      <t>ダイリニン</t>
    </rPh>
    <rPh sb="40" eb="41">
      <t>ホン</t>
    </rPh>
    <phoneticPr fontId="3"/>
  </si>
  <si>
    <t>　　　人確認書類の提示又は提出を行ってください。ただし、契約業者等（法人の場合は代</t>
    <rPh sb="3" eb="4">
      <t>ヒト</t>
    </rPh>
    <rPh sb="4" eb="6">
      <t>カクニン</t>
    </rPh>
    <rPh sb="6" eb="8">
      <t>ショルイ</t>
    </rPh>
    <rPh sb="9" eb="11">
      <t>テイジ</t>
    </rPh>
    <rPh sb="11" eb="12">
      <t>マタ</t>
    </rPh>
    <rPh sb="13" eb="15">
      <t>テイシュツ</t>
    </rPh>
    <rPh sb="16" eb="17">
      <t>オコナ</t>
    </rPh>
    <rPh sb="28" eb="30">
      <t>ケイヤク</t>
    </rPh>
    <rPh sb="30" eb="32">
      <t>ギョウシャ</t>
    </rPh>
    <rPh sb="32" eb="33">
      <t>トウ</t>
    </rPh>
    <rPh sb="34" eb="36">
      <t>ホウジン</t>
    </rPh>
    <rPh sb="37" eb="39">
      <t>バアイ</t>
    </rPh>
    <rPh sb="40" eb="41">
      <t>ダイ</t>
    </rPh>
    <phoneticPr fontId="3"/>
  </si>
  <si>
    <t>　　　表者）本人の署名や記名押印がある場合はこの限りではありません。</t>
    <rPh sb="3" eb="4">
      <t>ヒョウ</t>
    </rPh>
    <rPh sb="4" eb="5">
      <t>シャ</t>
    </rPh>
    <rPh sb="6" eb="8">
      <t>ホンニン</t>
    </rPh>
    <rPh sb="9" eb="11">
      <t>ショメイ</t>
    </rPh>
    <rPh sb="12" eb="14">
      <t>キメイ</t>
    </rPh>
    <rPh sb="14" eb="16">
      <t>オウイン</t>
    </rPh>
    <rPh sb="19" eb="21">
      <t>バアイ</t>
    </rPh>
    <rPh sb="24" eb="25">
      <t>カギ</t>
    </rPh>
    <phoneticPr fontId="3"/>
  </si>
  <si>
    <t>令和４年　月　日</t>
    <rPh sb="7" eb="8">
      <t>ヒ</t>
    </rPh>
    <phoneticPr fontId="3"/>
  </si>
  <si>
    <t>令和４年　　月　　日　</t>
    <rPh sb="6" eb="7">
      <t>ツキ</t>
    </rPh>
    <rPh sb="9" eb="10">
      <t>ニチ</t>
    </rPh>
    <phoneticPr fontId="3"/>
  </si>
  <si>
    <t>前回までの累積金額（a）</t>
    <rPh sb="0" eb="2">
      <t>ゼンカイ</t>
    </rPh>
    <rPh sb="5" eb="7">
      <t>ルイセキ</t>
    </rPh>
    <rPh sb="7" eb="9">
      <t>キンガク</t>
    </rPh>
    <phoneticPr fontId="3"/>
  </si>
  <si>
    <t>今回の購入金額（b）</t>
    <rPh sb="0" eb="2">
      <t>コンカイ</t>
    </rPh>
    <rPh sb="3" eb="5">
      <t>コウニュウ</t>
    </rPh>
    <rPh sb="5" eb="7">
      <t>キンガク</t>
    </rPh>
    <phoneticPr fontId="3"/>
  </si>
  <si>
    <t>燃料代（a）＋（b）</t>
    <rPh sb="0" eb="3">
      <t>ネンリョウダイ</t>
    </rPh>
    <phoneticPr fontId="3"/>
  </si>
  <si>
    <t xml:space="preserve">    ５　候補者本人が提出する場合には、本人確認書類の提示又は提出を、代理人が提出す</t>
    <rPh sb="6" eb="9">
      <t>コウホシャ</t>
    </rPh>
    <rPh sb="9" eb="11">
      <t>ホンニン</t>
    </rPh>
    <rPh sb="12" eb="14">
      <t>テイシュツ</t>
    </rPh>
    <rPh sb="16" eb="18">
      <t>バアイ</t>
    </rPh>
    <rPh sb="21" eb="23">
      <t>ホンニン</t>
    </rPh>
    <rPh sb="23" eb="25">
      <t>カクニン</t>
    </rPh>
    <rPh sb="25" eb="27">
      <t>ショルイ</t>
    </rPh>
    <rPh sb="28" eb="30">
      <t>テイジ</t>
    </rPh>
    <rPh sb="30" eb="31">
      <t>マタ</t>
    </rPh>
    <rPh sb="32" eb="34">
      <t>テイシュツ</t>
    </rPh>
    <rPh sb="36" eb="39">
      <t>ダイリニン</t>
    </rPh>
    <rPh sb="40" eb="42">
      <t>テイシュツ</t>
    </rPh>
    <phoneticPr fontId="3"/>
  </si>
  <si>
    <t>　　　る場合には、委任状の提示又は提出及び当該代理人の本人確認書類の提示又は提出を</t>
    <rPh sb="4" eb="6">
      <t>バアイ</t>
    </rPh>
    <rPh sb="9" eb="12">
      <t>イニンジョウ</t>
    </rPh>
    <rPh sb="13" eb="15">
      <t>テイジ</t>
    </rPh>
    <rPh sb="15" eb="16">
      <t>マタ</t>
    </rPh>
    <rPh sb="17" eb="19">
      <t>テイシュツ</t>
    </rPh>
    <rPh sb="19" eb="20">
      <t>オヨ</t>
    </rPh>
    <rPh sb="21" eb="23">
      <t>トウガイ</t>
    </rPh>
    <rPh sb="23" eb="26">
      <t>ダイリニン</t>
    </rPh>
    <rPh sb="27" eb="29">
      <t>ホンニン</t>
    </rPh>
    <rPh sb="29" eb="31">
      <t>カクニン</t>
    </rPh>
    <rPh sb="31" eb="33">
      <t>ショルイ</t>
    </rPh>
    <rPh sb="34" eb="36">
      <t>テイジ</t>
    </rPh>
    <rPh sb="36" eb="37">
      <t>マタ</t>
    </rPh>
    <rPh sb="38" eb="40">
      <t>テイシュツ</t>
    </rPh>
    <phoneticPr fontId="3"/>
  </si>
  <si>
    <t>　　　行ってください。ただし、候補者本人の署名や記名押印がある場合はこの限りではあ</t>
    <rPh sb="3" eb="4">
      <t>オコナ</t>
    </rPh>
    <rPh sb="15" eb="18">
      <t>コウホシャ</t>
    </rPh>
    <rPh sb="18" eb="20">
      <t>ホンニン</t>
    </rPh>
    <rPh sb="21" eb="23">
      <t>ショメイ</t>
    </rPh>
    <rPh sb="24" eb="26">
      <t>キメイ</t>
    </rPh>
    <rPh sb="26" eb="28">
      <t>オウイン</t>
    </rPh>
    <rPh sb="31" eb="33">
      <t>バアイ</t>
    </rPh>
    <rPh sb="36" eb="37">
      <t>カギ</t>
    </rPh>
    <phoneticPr fontId="3"/>
  </si>
  <si>
    <t>　　　りません。</t>
    <phoneticPr fontId="3"/>
  </si>
  <si>
    <t>　令和４年　　月　　日</t>
    <rPh sb="7" eb="8">
      <t>ツキ</t>
    </rPh>
    <rPh sb="10" eb="11">
      <t>ニチ</t>
    </rPh>
    <phoneticPr fontId="3"/>
  </si>
  <si>
    <t>青森県選挙管理委員会委員長　畑　井　義　德　</t>
    <rPh sb="0" eb="3">
      <t>アオモリケン</t>
    </rPh>
    <rPh sb="3" eb="5">
      <t>センキョ</t>
    </rPh>
    <rPh sb="5" eb="7">
      <t>カンリ</t>
    </rPh>
    <rPh sb="7" eb="10">
      <t>イインカイ</t>
    </rPh>
    <rPh sb="10" eb="13">
      <t>イインチョウ</t>
    </rPh>
    <rPh sb="14" eb="15">
      <t>ハタケ</t>
    </rPh>
    <rPh sb="16" eb="17">
      <t>イ</t>
    </rPh>
    <rPh sb="18" eb="19">
      <t>タダシ</t>
    </rPh>
    <rPh sb="20" eb="21">
      <t>トク</t>
    </rPh>
    <phoneticPr fontId="3"/>
  </si>
  <si>
    <t>備考１　契約届出書には、契約書の写しを添付してください。</t>
    <phoneticPr fontId="3"/>
  </si>
  <si>
    <t>　　２　候補者本人が届け出る場合には、本人確認書類の提示又は提出を、代理人が届け</t>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rPh sb="38" eb="39">
      <t>トド</t>
    </rPh>
    <phoneticPr fontId="3"/>
  </si>
  <si>
    <t>　　　出る場合には、委任状の提示又は提出及び当該代理人の本人確認書類の提示又は提</t>
    <rPh sb="3" eb="4">
      <t>デ</t>
    </rPh>
    <rPh sb="5" eb="7">
      <t>バアイ</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0">
      <t>テイ</t>
    </rPh>
    <phoneticPr fontId="3"/>
  </si>
  <si>
    <t>　　　出を行ってください。ただし、候補者本人の署名や記名押印がある場合はこの限り</t>
    <rPh sb="3" eb="4">
      <t>ダ</t>
    </rPh>
    <rPh sb="5" eb="6">
      <t>オコナ</t>
    </rPh>
    <rPh sb="17" eb="20">
      <t>コウホシャ</t>
    </rPh>
    <rPh sb="20" eb="22">
      <t>ホンニン</t>
    </rPh>
    <rPh sb="23" eb="25">
      <t>ショメイ</t>
    </rPh>
    <rPh sb="26" eb="28">
      <t>キメイ</t>
    </rPh>
    <rPh sb="28" eb="30">
      <t>オウイン</t>
    </rPh>
    <rPh sb="33" eb="35">
      <t>バアイ</t>
    </rPh>
    <rPh sb="38" eb="39">
      <t>カギ</t>
    </rPh>
    <phoneticPr fontId="3"/>
  </si>
  <si>
    <t>　　　ではありません。</t>
    <phoneticPr fontId="3"/>
  </si>
  <si>
    <t>令和４年　　月　　日　</t>
    <rPh sb="0" eb="2">
      <t>レイワ</t>
    </rPh>
    <rPh sb="3" eb="4">
      <t>ネン</t>
    </rPh>
    <rPh sb="6" eb="7">
      <t>ツキ</t>
    </rPh>
    <rPh sb="9" eb="10">
      <t>ニチ</t>
    </rPh>
    <phoneticPr fontId="3"/>
  </si>
  <si>
    <t>前回までの累積枚数（a）</t>
    <rPh sb="0" eb="2">
      <t>ゼンカイ</t>
    </rPh>
    <rPh sb="5" eb="7">
      <t>ルイセキ</t>
    </rPh>
    <rPh sb="7" eb="9">
      <t>マイスウ</t>
    </rPh>
    <phoneticPr fontId="3"/>
  </si>
  <si>
    <t>今回の枚数（b）</t>
    <rPh sb="0" eb="2">
      <t>コンカイ</t>
    </rPh>
    <rPh sb="3" eb="5">
      <t>マイスウ</t>
    </rPh>
    <rPh sb="5" eb="6">
      <t>キンガク</t>
    </rPh>
    <phoneticPr fontId="3"/>
  </si>
  <si>
    <t>枚数計（a）＋（b）</t>
    <rPh sb="0" eb="2">
      <t>マイスウ</t>
    </rPh>
    <rPh sb="2" eb="3">
      <t>ケイ</t>
    </rPh>
    <phoneticPr fontId="3"/>
  </si>
  <si>
    <t>備考１　この申請書は、通常葉書作成業者ごとに別々に候補者から青森県選挙管理委員会</t>
    <phoneticPr fontId="3"/>
  </si>
  <si>
    <t>　　　けるためのものです。</t>
    <phoneticPr fontId="3"/>
  </si>
  <si>
    <t xml:space="preserve">    ２　この申請書は、通常葉書作成枚数について公費負担の対象となるものの確認を受</t>
    <phoneticPr fontId="3"/>
  </si>
  <si>
    <t xml:space="preserve">    ３　「前回までの累積枚数」には、他の通常葉書作成業者によって作成された枚数を</t>
    <phoneticPr fontId="3"/>
  </si>
  <si>
    <t>　　　も含めて記載してください。</t>
    <phoneticPr fontId="3"/>
  </si>
  <si>
    <t xml:space="preserve">    ４　候補者本人が提出する場合には、本人確認書類の提示又は提出を、代理人が提出</t>
    <rPh sb="6" eb="9">
      <t>コウホシャ</t>
    </rPh>
    <rPh sb="9" eb="11">
      <t>ホンニン</t>
    </rPh>
    <rPh sb="12" eb="14">
      <t>テイシュツ</t>
    </rPh>
    <rPh sb="16" eb="18">
      <t>バアイ</t>
    </rPh>
    <rPh sb="21" eb="23">
      <t>ホンニン</t>
    </rPh>
    <rPh sb="23" eb="25">
      <t>カクニン</t>
    </rPh>
    <rPh sb="25" eb="27">
      <t>ショルイ</t>
    </rPh>
    <rPh sb="28" eb="30">
      <t>テイジ</t>
    </rPh>
    <rPh sb="30" eb="31">
      <t>マタ</t>
    </rPh>
    <rPh sb="32" eb="34">
      <t>テイシュツ</t>
    </rPh>
    <rPh sb="36" eb="39">
      <t>ダイリニン</t>
    </rPh>
    <rPh sb="40" eb="42">
      <t>テイシュツ</t>
    </rPh>
    <phoneticPr fontId="3"/>
  </si>
  <si>
    <t>　　　する場合には、委任状の提示又は提出及び当該代理人の本人確認書類の提示又は提</t>
    <rPh sb="5" eb="7">
      <t>バアイ</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0">
      <t>テイ</t>
    </rPh>
    <phoneticPr fontId="3"/>
  </si>
  <si>
    <t>　公職選挙法施行令第１０９条の７第２項の規定に基づき、次の通常葉書作成枚数は、公</t>
    <rPh sb="1" eb="3">
      <t>コウショク</t>
    </rPh>
    <rPh sb="3" eb="6">
      <t>センキョホウ</t>
    </rPh>
    <rPh sb="6" eb="9">
      <t>セコウレイ</t>
    </rPh>
    <rPh sb="9" eb="10">
      <t>ダイ</t>
    </rPh>
    <rPh sb="13" eb="14">
      <t>ジョウ</t>
    </rPh>
    <rPh sb="16" eb="17">
      <t>ダイ</t>
    </rPh>
    <rPh sb="18" eb="19">
      <t>コウ</t>
    </rPh>
    <rPh sb="20" eb="22">
      <t>キテイ</t>
    </rPh>
    <rPh sb="23" eb="24">
      <t>モト</t>
    </rPh>
    <rPh sb="27" eb="28">
      <t>ツギ</t>
    </rPh>
    <rPh sb="29" eb="31">
      <t>ツウジョウ</t>
    </rPh>
    <rPh sb="31" eb="33">
      <t>ハガキ</t>
    </rPh>
    <rPh sb="33" eb="35">
      <t>サクセイ</t>
    </rPh>
    <rPh sb="35" eb="37">
      <t>マイスウ</t>
    </rPh>
    <rPh sb="39" eb="40">
      <t>コウ</t>
    </rPh>
    <phoneticPr fontId="3"/>
  </si>
  <si>
    <t>職選挙法第１４２条第１項に定める枚数の範囲内のものであることを確認する。</t>
    <rPh sb="0" eb="1">
      <t>ショク</t>
    </rPh>
    <rPh sb="1" eb="4">
      <t>センキョホウ</t>
    </rPh>
    <rPh sb="4" eb="5">
      <t>ダイ</t>
    </rPh>
    <rPh sb="8" eb="9">
      <t>ジョウ</t>
    </rPh>
    <rPh sb="9" eb="10">
      <t>ダイ</t>
    </rPh>
    <rPh sb="11" eb="12">
      <t>コウ</t>
    </rPh>
    <rPh sb="13" eb="14">
      <t>サダ</t>
    </rPh>
    <rPh sb="16" eb="18">
      <t>マイスウ</t>
    </rPh>
    <rPh sb="19" eb="22">
      <t>ハンイナイ</t>
    </rPh>
    <phoneticPr fontId="3"/>
  </si>
  <si>
    <t>備考１　この確認書は、通常葉書作成枚数について確認を受けた候補者から通常葉書作成</t>
    <rPh sb="11" eb="13">
      <t>ツウジョウ</t>
    </rPh>
    <rPh sb="13" eb="15">
      <t>ハガキ</t>
    </rPh>
    <rPh sb="34" eb="36">
      <t>ツウジョウ</t>
    </rPh>
    <rPh sb="36" eb="38">
      <t>ハガキ</t>
    </rPh>
    <phoneticPr fontId="3"/>
  </si>
  <si>
    <t>　　　業者に提出してください。</t>
    <rPh sb="3" eb="5">
      <t>ギョウシャ</t>
    </rPh>
    <phoneticPr fontId="3"/>
  </si>
  <si>
    <t xml:space="preserve">    ２　この確認書を受領した通常葉書作成業者は、公費の支払の請求をする場合には、</t>
    <rPh sb="16" eb="18">
      <t>ツウジョウ</t>
    </rPh>
    <rPh sb="18" eb="20">
      <t>ハガキ</t>
    </rPh>
    <phoneticPr fontId="3"/>
  </si>
  <si>
    <t>　　　通常葉書作成証明書とともに当該確認書を請求書に添付してください。</t>
    <rPh sb="3" eb="5">
      <t>ツウジョウ</t>
    </rPh>
    <rPh sb="5" eb="7">
      <t>ハガキ</t>
    </rPh>
    <phoneticPr fontId="3"/>
  </si>
  <si>
    <t xml:space="preserve">    ３　この確認書に記載された候補者について供託物が没収された場合には、通常葉書</t>
    <rPh sb="38" eb="40">
      <t>ツウジョウ</t>
    </rPh>
    <rPh sb="40" eb="42">
      <t>ハガキ</t>
    </rPh>
    <phoneticPr fontId="3"/>
  </si>
  <si>
    <t>　　　作成業者は、青森県に支払を請求することはできません。</t>
    <rPh sb="3" eb="5">
      <t>サクセイ</t>
    </rPh>
    <phoneticPr fontId="3"/>
  </si>
  <si>
    <t>7.95円（単価）×当該作成枚数＝限度額</t>
    <rPh sb="4" eb="5">
      <t>エン</t>
    </rPh>
    <rPh sb="6" eb="8">
      <t>タンカ</t>
    </rPh>
    <rPh sb="10" eb="12">
      <t>トウガイ</t>
    </rPh>
    <rPh sb="12" eb="14">
      <t>サクセイ</t>
    </rPh>
    <rPh sb="14" eb="16">
      <t>マイスウ</t>
    </rPh>
    <rPh sb="17" eb="19">
      <t>ゲンド</t>
    </rPh>
    <rPh sb="19" eb="20">
      <t>ガク</t>
    </rPh>
    <phoneticPr fontId="3"/>
  </si>
  <si>
    <t>278,250円＋6.88円×（当該作成枚数－35,000）</t>
    <rPh sb="13" eb="14">
      <t>エン</t>
    </rPh>
    <rPh sb="16" eb="18">
      <t>トウガイ</t>
    </rPh>
    <rPh sb="18" eb="20">
      <t>サクセイ</t>
    </rPh>
    <rPh sb="20" eb="22">
      <t>マイスウ</t>
    </rPh>
    <phoneticPr fontId="3"/>
  </si>
  <si>
    <t>7.95円</t>
    <rPh sb="4" eb="5">
      <t>エン</t>
    </rPh>
    <phoneticPr fontId="3"/>
  </si>
  <si>
    <t>　　２　候補者本人が届け出る場合には、本人確認書類の提示又は提出を、代理人が届け</t>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rPh sb="38" eb="39">
      <t>トド</t>
    </rPh>
    <phoneticPr fontId="3"/>
  </si>
  <si>
    <t>　　　出る場合には、委任状の提示又は提出及び当該代理人の本人確認書類の提示又は提</t>
    <rPh sb="3" eb="4">
      <t>デ</t>
    </rPh>
    <rPh sb="5" eb="7">
      <t>バアイ</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0">
      <t>テイ</t>
    </rPh>
    <phoneticPr fontId="3"/>
  </si>
  <si>
    <t>　　　出を行ってください。ただし、候補者本人の署名や記名押印がある場合はこの限り</t>
    <rPh sb="3" eb="4">
      <t>デ</t>
    </rPh>
    <rPh sb="5" eb="6">
      <t>オコナ</t>
    </rPh>
    <rPh sb="17" eb="20">
      <t>コウホシャ</t>
    </rPh>
    <rPh sb="20" eb="22">
      <t>ホンニン</t>
    </rPh>
    <rPh sb="23" eb="25">
      <t>ショメイ</t>
    </rPh>
    <rPh sb="26" eb="28">
      <t>キメイ</t>
    </rPh>
    <rPh sb="28" eb="30">
      <t>オウイン</t>
    </rPh>
    <rPh sb="33" eb="35">
      <t>バアイ</t>
    </rPh>
    <rPh sb="38" eb="39">
      <t>カギ</t>
    </rPh>
    <phoneticPr fontId="3"/>
  </si>
  <si>
    <t>　　　ではありません。</t>
    <phoneticPr fontId="3"/>
  </si>
  <si>
    <t>備考１　この申請書は、ビラ作成業者ごとに別々に候補者から青森県選挙管理委員会に提</t>
    <phoneticPr fontId="3"/>
  </si>
  <si>
    <t>　　　出してください。</t>
    <rPh sb="3" eb="4">
      <t>ダ</t>
    </rPh>
    <phoneticPr fontId="3"/>
  </si>
  <si>
    <t xml:space="preserve">    ２　この申請書は、ビラ作成枚数について公費負担の対象となるものの確認を受ける</t>
    <phoneticPr fontId="3"/>
  </si>
  <si>
    <t>　　　ためのものです。</t>
    <phoneticPr fontId="3"/>
  </si>
  <si>
    <t xml:space="preserve">    ３　「前回までの累積枚数」には、他のビラ作成業者によって作成された枚数をも含</t>
    <phoneticPr fontId="3"/>
  </si>
  <si>
    <t xml:space="preserve">    ４　候補者本人が提出する場合には、本人確認書類の提示又は提出を、代理人が提出</t>
    <rPh sb="6" eb="9">
      <t>コウホシャ</t>
    </rPh>
    <rPh sb="9" eb="11">
      <t>ホンニン</t>
    </rPh>
    <rPh sb="12" eb="14">
      <t>テイシュツ</t>
    </rPh>
    <rPh sb="16" eb="18">
      <t>バアイ</t>
    </rPh>
    <rPh sb="21" eb="23">
      <t>ホンニン</t>
    </rPh>
    <rPh sb="23" eb="25">
      <t>カクニン</t>
    </rPh>
    <rPh sb="25" eb="27">
      <t>ショルイ</t>
    </rPh>
    <rPh sb="28" eb="30">
      <t>テイジ</t>
    </rPh>
    <rPh sb="30" eb="31">
      <t>マタ</t>
    </rPh>
    <rPh sb="32" eb="34">
      <t>テイシュツ</t>
    </rPh>
    <rPh sb="36" eb="39">
      <t>ダイリニン</t>
    </rPh>
    <rPh sb="40" eb="42">
      <t>テイシュツ</t>
    </rPh>
    <phoneticPr fontId="3"/>
  </si>
  <si>
    <t>　　　する場合には、委任状の提示又は提出及び当該代理人の本人確認書類の提示又は提</t>
    <rPh sb="5" eb="7">
      <t>バアイ</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0">
      <t>テイ</t>
    </rPh>
    <phoneticPr fontId="3"/>
  </si>
  <si>
    <t>　　　出を行ってください。ただし、候補者本人の署名や記名押印がある場合はこの限り</t>
    <rPh sb="3" eb="4">
      <t>ダ</t>
    </rPh>
    <rPh sb="5" eb="6">
      <t>オコナ</t>
    </rPh>
    <rPh sb="17" eb="20">
      <t>コウホシャ</t>
    </rPh>
    <rPh sb="20" eb="22">
      <t>ホンニン</t>
    </rPh>
    <rPh sb="23" eb="25">
      <t>ショメイ</t>
    </rPh>
    <rPh sb="26" eb="28">
      <t>キメイ</t>
    </rPh>
    <rPh sb="28" eb="30">
      <t>オウイン</t>
    </rPh>
    <rPh sb="33" eb="35">
      <t>バアイ</t>
    </rPh>
    <rPh sb="38" eb="39">
      <t>カギ</t>
    </rPh>
    <phoneticPr fontId="3"/>
  </si>
  <si>
    <t>備考１　この確認書は、ビラ作成枚数について確認を受けた候補者からポスター作成業者</t>
    <phoneticPr fontId="3"/>
  </si>
  <si>
    <t xml:space="preserve">    ２　この確認書を受領したビラ作成業者は、公費の支払の請求をする場合には、ビラ</t>
    <phoneticPr fontId="3"/>
  </si>
  <si>
    <t>　　　作成証明書とともに当該確認書を請求書に添付してください。</t>
    <rPh sb="3" eb="5">
      <t>サクセイ</t>
    </rPh>
    <phoneticPr fontId="3"/>
  </si>
  <si>
    <t xml:space="preserve">    ３　この確認書に記載された候補者について供託物が没収された場合には、ビラ作成</t>
    <phoneticPr fontId="3"/>
  </si>
  <si>
    <t>　　　業者は、青森県に支払を請求することはできません。</t>
    <rPh sb="3" eb="5">
      <t>ギョウシャ</t>
    </rPh>
    <phoneticPr fontId="3"/>
  </si>
  <si>
    <t>7.73円（単価）×当該作成枚数＝限度額</t>
    <rPh sb="4" eb="5">
      <t>エン</t>
    </rPh>
    <rPh sb="6" eb="8">
      <t>タンカ</t>
    </rPh>
    <rPh sb="10" eb="12">
      <t>トウガイ</t>
    </rPh>
    <rPh sb="12" eb="14">
      <t>サクセイ</t>
    </rPh>
    <rPh sb="14" eb="16">
      <t>マイスウ</t>
    </rPh>
    <rPh sb="17" eb="19">
      <t>ゲンド</t>
    </rPh>
    <rPh sb="19" eb="20">
      <t>ガク</t>
    </rPh>
    <phoneticPr fontId="3"/>
  </si>
  <si>
    <t>386,500円＋5.18円×（当該作成枚数－50,000）</t>
    <rPh sb="13" eb="14">
      <t>エン</t>
    </rPh>
    <rPh sb="16" eb="18">
      <t>トウガイ</t>
    </rPh>
    <rPh sb="18" eb="20">
      <t>サクセイ</t>
    </rPh>
    <rPh sb="20" eb="22">
      <t>マイスウ</t>
    </rPh>
    <phoneticPr fontId="3"/>
  </si>
  <si>
    <t>7.73円</t>
    <rPh sb="4" eb="5">
      <t>エン</t>
    </rPh>
    <phoneticPr fontId="3"/>
  </si>
  <si>
    <t>備考１　この請求書は、候補者から受領したビラ作成枚数確認書及びビラ作成証明書とともに選挙の期日</t>
    <phoneticPr fontId="3"/>
  </si>
  <si>
    <t>　　　後速やかに提出してください。</t>
    <rPh sb="3" eb="4">
      <t>アト</t>
    </rPh>
    <phoneticPr fontId="3"/>
  </si>
  <si>
    <t xml:space="preserve">    ８　契約業者等（法人の場合は代表者）本人が提出する場合には、本人確認書類の提示又は提出を、</t>
    <rPh sb="6" eb="8">
      <t>ケイヤク</t>
    </rPh>
    <rPh sb="8" eb="10">
      <t>ギョウシャ</t>
    </rPh>
    <rPh sb="10" eb="11">
      <t>トウ</t>
    </rPh>
    <rPh sb="12" eb="14">
      <t>ホウジン</t>
    </rPh>
    <rPh sb="15" eb="17">
      <t>バアイ</t>
    </rPh>
    <rPh sb="18" eb="21">
      <t>ダイヒョウシャ</t>
    </rPh>
    <rPh sb="22" eb="24">
      <t>ホンニン</t>
    </rPh>
    <rPh sb="25" eb="27">
      <t>テイシュツ</t>
    </rPh>
    <rPh sb="29" eb="31">
      <t>バアイ</t>
    </rPh>
    <rPh sb="34" eb="36">
      <t>ホンニン</t>
    </rPh>
    <rPh sb="36" eb="38">
      <t>カクニン</t>
    </rPh>
    <rPh sb="38" eb="40">
      <t>ショルイ</t>
    </rPh>
    <rPh sb="41" eb="43">
      <t>テイジ</t>
    </rPh>
    <rPh sb="43" eb="44">
      <t>マタ</t>
    </rPh>
    <rPh sb="45" eb="47">
      <t>テイシュツ</t>
    </rPh>
    <phoneticPr fontId="3"/>
  </si>
  <si>
    <t>　　　代理人が提出する場合には、委任状の提示又は提出及び当該代理人の本人確認書類の提示又は提</t>
    <rPh sb="3" eb="6">
      <t>ダイリニン</t>
    </rPh>
    <rPh sb="7" eb="9">
      <t>テイシュツ</t>
    </rPh>
    <rPh sb="11" eb="13">
      <t>バアイ</t>
    </rPh>
    <rPh sb="16" eb="19">
      <t>イニンジョウ</t>
    </rPh>
    <rPh sb="20" eb="22">
      <t>テイジ</t>
    </rPh>
    <rPh sb="22" eb="23">
      <t>マタ</t>
    </rPh>
    <rPh sb="24" eb="26">
      <t>テイシュツ</t>
    </rPh>
    <rPh sb="26" eb="27">
      <t>オヨ</t>
    </rPh>
    <rPh sb="28" eb="30">
      <t>トウガイ</t>
    </rPh>
    <rPh sb="30" eb="33">
      <t>ダイリニン</t>
    </rPh>
    <rPh sb="34" eb="36">
      <t>ホンニン</t>
    </rPh>
    <rPh sb="36" eb="38">
      <t>カクニン</t>
    </rPh>
    <rPh sb="38" eb="40">
      <t>ショルイ</t>
    </rPh>
    <rPh sb="41" eb="43">
      <t>テイジ</t>
    </rPh>
    <rPh sb="43" eb="44">
      <t>マタ</t>
    </rPh>
    <rPh sb="45" eb="46">
      <t>テイ</t>
    </rPh>
    <phoneticPr fontId="3"/>
  </si>
  <si>
    <t>　　　出を行ってください。ただし、契約業者等（法人の場合は代表者）本人の署名や記名押印がある</t>
    <rPh sb="3" eb="4">
      <t>ダ</t>
    </rPh>
    <rPh sb="5" eb="6">
      <t>オコナ</t>
    </rPh>
    <rPh sb="17" eb="19">
      <t>ケイヤク</t>
    </rPh>
    <rPh sb="19" eb="21">
      <t>ギョウシャ</t>
    </rPh>
    <rPh sb="21" eb="22">
      <t>トウ</t>
    </rPh>
    <rPh sb="23" eb="25">
      <t>ホウジン</t>
    </rPh>
    <rPh sb="26" eb="28">
      <t>バアイ</t>
    </rPh>
    <rPh sb="29" eb="32">
      <t>ダイヒョウシャ</t>
    </rPh>
    <rPh sb="33" eb="35">
      <t>ホンニン</t>
    </rPh>
    <rPh sb="36" eb="38">
      <t>ショメイ</t>
    </rPh>
    <rPh sb="39" eb="41">
      <t>キメイ</t>
    </rPh>
    <rPh sb="41" eb="43">
      <t>オウイン</t>
    </rPh>
    <phoneticPr fontId="3"/>
  </si>
  <si>
    <t>　　　場合はこの限りではありません。</t>
    <rPh sb="3" eb="5">
      <t>バアイ</t>
    </rPh>
    <rPh sb="8" eb="9">
      <t>カギ</t>
    </rPh>
    <phoneticPr fontId="3"/>
  </si>
  <si>
    <t>前回までの累積数（a）</t>
    <rPh sb="0" eb="2">
      <t>ゼンカイ</t>
    </rPh>
    <rPh sb="5" eb="7">
      <t>ルイセキ</t>
    </rPh>
    <rPh sb="7" eb="8">
      <t>スウ</t>
    </rPh>
    <phoneticPr fontId="3"/>
  </si>
  <si>
    <t>今回の数（b）</t>
    <rPh sb="0" eb="2">
      <t>コンカイ</t>
    </rPh>
    <rPh sb="3" eb="4">
      <t>カズ</t>
    </rPh>
    <rPh sb="4" eb="5">
      <t>キンガク</t>
    </rPh>
    <phoneticPr fontId="3"/>
  </si>
  <si>
    <t>計（a）＋（b）</t>
    <rPh sb="0" eb="1">
      <t>ケイ</t>
    </rPh>
    <phoneticPr fontId="3"/>
  </si>
  <si>
    <t>　次の選挙事務所用立札・看板作成数につき、公職選挙法施行令第１１０条の２第２項の</t>
    <rPh sb="3" eb="5">
      <t>センキョ</t>
    </rPh>
    <rPh sb="5" eb="7">
      <t>ジム</t>
    </rPh>
    <rPh sb="7" eb="8">
      <t>ショ</t>
    </rPh>
    <rPh sb="8" eb="9">
      <t>ヨウ</t>
    </rPh>
    <rPh sb="9" eb="11">
      <t>タテフダ</t>
    </rPh>
    <rPh sb="12" eb="14">
      <t>カンバン</t>
    </rPh>
    <rPh sb="21" eb="23">
      <t>コウショク</t>
    </rPh>
    <rPh sb="23" eb="26">
      <t>センキョホウ</t>
    </rPh>
    <rPh sb="26" eb="29">
      <t>セコウレイ</t>
    </rPh>
    <rPh sb="29" eb="30">
      <t>ダイ</t>
    </rPh>
    <rPh sb="33" eb="34">
      <t>ジョウ</t>
    </rPh>
    <rPh sb="36" eb="37">
      <t>ダイ</t>
    </rPh>
    <rPh sb="38" eb="39">
      <t>コウ</t>
    </rPh>
    <phoneticPr fontId="3"/>
  </si>
  <si>
    <t>規定による確認を受けたいので申請します。</t>
    <rPh sb="0" eb="2">
      <t>キテイ</t>
    </rPh>
    <rPh sb="14" eb="16">
      <t>シンセイ</t>
    </rPh>
    <phoneticPr fontId="3"/>
  </si>
  <si>
    <t>備考１　この申請書は、立札・看板作成業者ごとに別々に候補者から青森県選挙管理委員</t>
    <rPh sb="11" eb="13">
      <t>タテフダ</t>
    </rPh>
    <rPh sb="14" eb="16">
      <t>カンバン</t>
    </rPh>
    <phoneticPr fontId="3"/>
  </si>
  <si>
    <t>　　　会に提出してください。</t>
    <rPh sb="3" eb="4">
      <t>カイ</t>
    </rPh>
    <phoneticPr fontId="3"/>
  </si>
  <si>
    <t xml:space="preserve">    ２　この申請書は、選挙事務所用立札・看板作成数について公費負担の対象となるも</t>
    <rPh sb="13" eb="15">
      <t>センキョ</t>
    </rPh>
    <rPh sb="15" eb="17">
      <t>ジム</t>
    </rPh>
    <rPh sb="17" eb="18">
      <t>ショ</t>
    </rPh>
    <rPh sb="18" eb="19">
      <t>ヨウ</t>
    </rPh>
    <rPh sb="19" eb="21">
      <t>タテフダ</t>
    </rPh>
    <rPh sb="22" eb="24">
      <t>カンバン</t>
    </rPh>
    <phoneticPr fontId="3"/>
  </si>
  <si>
    <t xml:space="preserve">    ３　「前回までの累積数」には、他の立札・看板作成業者によって作成された数をも</t>
    <rPh sb="21" eb="23">
      <t>タテフダ</t>
    </rPh>
    <rPh sb="24" eb="26">
      <t>カンバン</t>
    </rPh>
    <phoneticPr fontId="3"/>
  </si>
  <si>
    <t>　　　含めて記載してください。</t>
    <rPh sb="3" eb="4">
      <t>フク</t>
    </rPh>
    <phoneticPr fontId="3"/>
  </si>
  <si>
    <t>　　４　候補者本人が提出する場合には、本人確認書類の提示又は提出を、代理人が提出</t>
    <rPh sb="4" eb="7">
      <t>コウホシャ</t>
    </rPh>
    <rPh sb="7" eb="9">
      <t>ホンニン</t>
    </rPh>
    <rPh sb="10" eb="12">
      <t>テイシュツ</t>
    </rPh>
    <rPh sb="14" eb="16">
      <t>バアイ</t>
    </rPh>
    <rPh sb="19" eb="21">
      <t>ホンニン</t>
    </rPh>
    <rPh sb="21" eb="23">
      <t>カクニン</t>
    </rPh>
    <rPh sb="23" eb="25">
      <t>ショルイ</t>
    </rPh>
    <rPh sb="26" eb="28">
      <t>テイジ</t>
    </rPh>
    <rPh sb="28" eb="29">
      <t>マタ</t>
    </rPh>
    <rPh sb="30" eb="32">
      <t>テイシュツ</t>
    </rPh>
    <rPh sb="34" eb="37">
      <t>ダイリニン</t>
    </rPh>
    <rPh sb="38" eb="40">
      <t>テイシュツ</t>
    </rPh>
    <phoneticPr fontId="3"/>
  </si>
  <si>
    <t>　　　する場合には委任状の提示又は提出及び当該代理人の本人確認書類の提示又は提出</t>
    <rPh sb="5" eb="7">
      <t>バアイ</t>
    </rPh>
    <rPh sb="9" eb="12">
      <t>イニンジョウ</t>
    </rPh>
    <rPh sb="13" eb="15">
      <t>テイジ</t>
    </rPh>
    <rPh sb="15" eb="16">
      <t>マタ</t>
    </rPh>
    <rPh sb="17" eb="19">
      <t>テイシュツ</t>
    </rPh>
    <rPh sb="19" eb="20">
      <t>オヨ</t>
    </rPh>
    <rPh sb="21" eb="23">
      <t>トウガイ</t>
    </rPh>
    <rPh sb="23" eb="26">
      <t>ダイリニン</t>
    </rPh>
    <rPh sb="27" eb="29">
      <t>ホンニン</t>
    </rPh>
    <rPh sb="29" eb="31">
      <t>カクニン</t>
    </rPh>
    <rPh sb="31" eb="33">
      <t>ショルイ</t>
    </rPh>
    <rPh sb="34" eb="36">
      <t>テイジ</t>
    </rPh>
    <rPh sb="36" eb="37">
      <t>マタ</t>
    </rPh>
    <rPh sb="38" eb="40">
      <t>テイシュツ</t>
    </rPh>
    <phoneticPr fontId="3"/>
  </si>
  <si>
    <t>　　　を行ってください。ただし、候補者本人の署名や記名押印がある場合はこの限りで</t>
    <rPh sb="4" eb="5">
      <t>オコナ</t>
    </rPh>
    <rPh sb="16" eb="19">
      <t>コウホシャ</t>
    </rPh>
    <rPh sb="19" eb="21">
      <t>ホンニン</t>
    </rPh>
    <rPh sb="22" eb="24">
      <t>ショメイ</t>
    </rPh>
    <rPh sb="25" eb="27">
      <t>キメイ</t>
    </rPh>
    <rPh sb="27" eb="29">
      <t>オウイン</t>
    </rPh>
    <rPh sb="32" eb="34">
      <t>バアイ</t>
    </rPh>
    <rPh sb="37" eb="38">
      <t>カギ</t>
    </rPh>
    <phoneticPr fontId="3"/>
  </si>
  <si>
    <t>　　　はありません。</t>
    <phoneticPr fontId="3"/>
  </si>
  <si>
    <t>56,613円×確認された作成数</t>
    <rPh sb="6" eb="7">
      <t>エン</t>
    </rPh>
    <rPh sb="8" eb="10">
      <t>カクニン</t>
    </rPh>
    <rPh sb="13" eb="15">
      <t>サクセイ</t>
    </rPh>
    <rPh sb="15" eb="16">
      <t>スウ</t>
    </rPh>
    <phoneticPr fontId="3"/>
  </si>
  <si>
    <t>　　２　候補者本人が届け出る場合には、本人確認書類の提示又は提出を、代理人が届け</t>
    <rPh sb="4" eb="7">
      <t>コウホシャ</t>
    </rPh>
    <rPh sb="7" eb="9">
      <t>ホンニン</t>
    </rPh>
    <rPh sb="10" eb="11">
      <t>トド</t>
    </rPh>
    <rPh sb="12" eb="13">
      <t>デ</t>
    </rPh>
    <rPh sb="14" eb="16">
      <t>バアイ</t>
    </rPh>
    <rPh sb="19" eb="21">
      <t>ホンニン</t>
    </rPh>
    <rPh sb="21" eb="23">
      <t>カクニン</t>
    </rPh>
    <rPh sb="23" eb="25">
      <t>ショルイ</t>
    </rPh>
    <rPh sb="26" eb="28">
      <t>テイジ</t>
    </rPh>
    <rPh sb="28" eb="29">
      <t>マタ</t>
    </rPh>
    <rPh sb="30" eb="32">
      <t>テイシュツ</t>
    </rPh>
    <rPh sb="34" eb="37">
      <t>ダイリニン</t>
    </rPh>
    <rPh sb="38" eb="39">
      <t>トド</t>
    </rPh>
    <phoneticPr fontId="3"/>
  </si>
  <si>
    <t>　　　出る場合には、委任状の提示又は提出及び当該代理人の本人確認書類の提示又は提</t>
    <rPh sb="3" eb="4">
      <t>デ</t>
    </rPh>
    <rPh sb="5" eb="7">
      <t>バアイ</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0">
      <t>テイ</t>
    </rPh>
    <phoneticPr fontId="3"/>
  </si>
  <si>
    <t>　　　出を行ってください。ただし、候補者本人の署名や記名押印がある場合はこの限り</t>
    <rPh sb="3" eb="4">
      <t>ダ</t>
    </rPh>
    <rPh sb="5" eb="6">
      <t>オコナ</t>
    </rPh>
    <rPh sb="17" eb="20">
      <t>コウホシャ</t>
    </rPh>
    <rPh sb="20" eb="22">
      <t>ホンニン</t>
    </rPh>
    <rPh sb="23" eb="25">
      <t>ショメイ</t>
    </rPh>
    <rPh sb="26" eb="28">
      <t>キメイ</t>
    </rPh>
    <rPh sb="28" eb="30">
      <t>オウイン</t>
    </rPh>
    <rPh sb="33" eb="35">
      <t>バアイ</t>
    </rPh>
    <rPh sb="38" eb="39">
      <t>カギ</t>
    </rPh>
    <phoneticPr fontId="3"/>
  </si>
  <si>
    <t>　　　ではありません。</t>
    <phoneticPr fontId="3"/>
  </si>
  <si>
    <t xml:space="preserve">    ２　この申請書は、自動車等取付用立札・看板作成数について公費負担の対象となる</t>
    <rPh sb="13" eb="17">
      <t>ジドウシャトウ</t>
    </rPh>
    <rPh sb="17" eb="19">
      <t>トリツケ</t>
    </rPh>
    <rPh sb="19" eb="20">
      <t>ヨウ</t>
    </rPh>
    <rPh sb="20" eb="22">
      <t>タテフダ</t>
    </rPh>
    <rPh sb="23" eb="25">
      <t>カンバン</t>
    </rPh>
    <phoneticPr fontId="3"/>
  </si>
  <si>
    <t>　　　ものの確認を受けるためのものです。</t>
    <rPh sb="6" eb="8">
      <t>カクニン</t>
    </rPh>
    <rPh sb="9" eb="10">
      <t>ウ</t>
    </rPh>
    <phoneticPr fontId="3"/>
  </si>
  <si>
    <t>　　４　候補者本人が提出する場合には、本人確認書類の提示又は提出を、代理人が提出</t>
    <rPh sb="4" eb="7">
      <t>コウホシャ</t>
    </rPh>
    <rPh sb="7" eb="9">
      <t>ホンニン</t>
    </rPh>
    <rPh sb="10" eb="12">
      <t>テイシュツ</t>
    </rPh>
    <rPh sb="14" eb="16">
      <t>バアイ</t>
    </rPh>
    <rPh sb="19" eb="21">
      <t>ホンニン</t>
    </rPh>
    <rPh sb="21" eb="23">
      <t>カクニン</t>
    </rPh>
    <rPh sb="23" eb="25">
      <t>ショルイ</t>
    </rPh>
    <rPh sb="26" eb="28">
      <t>テイジ</t>
    </rPh>
    <rPh sb="28" eb="29">
      <t>マタ</t>
    </rPh>
    <rPh sb="30" eb="32">
      <t>テイシュツ</t>
    </rPh>
    <rPh sb="34" eb="37">
      <t>ダイリニン</t>
    </rPh>
    <rPh sb="38" eb="40">
      <t>テイシュツ</t>
    </rPh>
    <phoneticPr fontId="3"/>
  </si>
  <si>
    <t>　　　する場合には委任状の提示又は提出及び当該代理人の本人確認書類の提示又は提出</t>
    <rPh sb="5" eb="7">
      <t>バアイ</t>
    </rPh>
    <rPh sb="9" eb="12">
      <t>イニンジョウ</t>
    </rPh>
    <rPh sb="13" eb="15">
      <t>テイジ</t>
    </rPh>
    <rPh sb="15" eb="16">
      <t>マタ</t>
    </rPh>
    <rPh sb="17" eb="19">
      <t>テイシュツ</t>
    </rPh>
    <rPh sb="19" eb="20">
      <t>オヨ</t>
    </rPh>
    <rPh sb="21" eb="23">
      <t>トウガイ</t>
    </rPh>
    <rPh sb="23" eb="26">
      <t>ダイリニン</t>
    </rPh>
    <rPh sb="27" eb="29">
      <t>ホンニン</t>
    </rPh>
    <rPh sb="29" eb="31">
      <t>カクニン</t>
    </rPh>
    <rPh sb="31" eb="33">
      <t>ショルイ</t>
    </rPh>
    <rPh sb="34" eb="36">
      <t>テイジ</t>
    </rPh>
    <rPh sb="36" eb="37">
      <t>マタ</t>
    </rPh>
    <rPh sb="38" eb="40">
      <t>テイシュツ</t>
    </rPh>
    <phoneticPr fontId="3"/>
  </si>
  <si>
    <t>　　　を行ってください。ただし、候補者本人の署名や記名押印がある場合はこの限りで</t>
    <rPh sb="4" eb="5">
      <t>オコナ</t>
    </rPh>
    <rPh sb="16" eb="19">
      <t>コウホシャ</t>
    </rPh>
    <rPh sb="19" eb="21">
      <t>ホンニン</t>
    </rPh>
    <rPh sb="22" eb="24">
      <t>ショメイ</t>
    </rPh>
    <rPh sb="25" eb="27">
      <t>キメイ</t>
    </rPh>
    <rPh sb="27" eb="29">
      <t>オウイン</t>
    </rPh>
    <rPh sb="32" eb="34">
      <t>バアイ</t>
    </rPh>
    <rPh sb="37" eb="38">
      <t>カギ</t>
    </rPh>
    <phoneticPr fontId="3"/>
  </si>
  <si>
    <t>　　　はありません。</t>
    <phoneticPr fontId="3"/>
  </si>
  <si>
    <t>53,601円×確認された作成数</t>
    <rPh sb="6" eb="7">
      <t>エン</t>
    </rPh>
    <rPh sb="8" eb="10">
      <t>カクニン</t>
    </rPh>
    <rPh sb="13" eb="15">
      <t>サクセイ</t>
    </rPh>
    <rPh sb="15" eb="16">
      <t>スウ</t>
    </rPh>
    <phoneticPr fontId="3"/>
  </si>
  <si>
    <t xml:space="preserve">    ２　この申請書は、個人演説会場用立札・看板作成数について公費負担の対象となる</t>
    <rPh sb="13" eb="15">
      <t>コジン</t>
    </rPh>
    <rPh sb="15" eb="17">
      <t>エンゼツ</t>
    </rPh>
    <rPh sb="17" eb="18">
      <t>カイ</t>
    </rPh>
    <rPh sb="18" eb="19">
      <t>バ</t>
    </rPh>
    <rPh sb="19" eb="20">
      <t>ヨウ</t>
    </rPh>
    <rPh sb="20" eb="22">
      <t>タテフダ</t>
    </rPh>
    <rPh sb="23" eb="25">
      <t>カンバン</t>
    </rPh>
    <phoneticPr fontId="3"/>
  </si>
  <si>
    <t>40,954円×確認された作成数</t>
    <rPh sb="6" eb="7">
      <t>エン</t>
    </rPh>
    <rPh sb="8" eb="10">
      <t>カクニン</t>
    </rPh>
    <rPh sb="13" eb="15">
      <t>サクセイ</t>
    </rPh>
    <rPh sb="15" eb="16">
      <t>スウ</t>
    </rPh>
    <phoneticPr fontId="3"/>
  </si>
  <si>
    <t>令和４年　月　日</t>
    <rPh sb="0" eb="2">
      <t>レイワ</t>
    </rPh>
    <rPh sb="3" eb="4">
      <t>ネン</t>
    </rPh>
    <rPh sb="4" eb="5">
      <t>ヘイネン</t>
    </rPh>
    <rPh sb="5" eb="6">
      <t>ツキ</t>
    </rPh>
    <rPh sb="7" eb="8">
      <t>ヒ</t>
    </rPh>
    <phoneticPr fontId="3"/>
  </si>
  <si>
    <t>備考１　この申請書は、ポスター作成業者ごとに別々に候補者から青森県選挙管理委員会</t>
    <phoneticPr fontId="3"/>
  </si>
  <si>
    <t xml:space="preserve">    ２　この申請書は、ポスター作成枚数について公費負担の対象となるものの確認を受</t>
    <phoneticPr fontId="3"/>
  </si>
  <si>
    <t xml:space="preserve">    ３　「前回までの累積枚数」には、他のポスター作成業者によって作成された枚数を</t>
    <phoneticPr fontId="3"/>
  </si>
  <si>
    <t xml:space="preserve">      (1) 枚　数　　12,672枚（6,336(ポスター掲示場数)×２枚）</t>
    <rPh sb="21" eb="22">
      <t>マイ</t>
    </rPh>
    <phoneticPr fontId="3"/>
  </si>
  <si>
    <t>586,905円＋28円35銭×(ポスター掲示場数(6,336)－500)</t>
    <phoneticPr fontId="3"/>
  </si>
  <si>
    <t>ポスター掲示場数(6,336)</t>
    <phoneticPr fontId="3"/>
  </si>
  <si>
    <t>＝単価(１１９円)</t>
    <phoneticPr fontId="3"/>
  </si>
  <si>
    <t>単価（１１９円）×確認された作成枚数＝限度額</t>
    <rPh sb="6" eb="7">
      <t>エン</t>
    </rPh>
    <phoneticPr fontId="3"/>
  </si>
  <si>
    <t>　　３　 (D)欄の単価は、次により算出した額となります。</t>
    <rPh sb="8" eb="9">
      <t>ラン</t>
    </rPh>
    <rPh sb="10" eb="12">
      <t>タンカ</t>
    </rPh>
    <rPh sb="14" eb="15">
      <t>ツギ</t>
    </rPh>
    <rPh sb="18" eb="20">
      <t>サンシュツ</t>
    </rPh>
    <rPh sb="22" eb="23">
      <t>ガク</t>
    </rPh>
    <phoneticPr fontId="3"/>
  </si>
  <si>
    <t xml:space="preserve">      令和４年　　月　　日から</t>
    <rPh sb="6" eb="8">
      <t>レイワ</t>
    </rPh>
    <phoneticPr fontId="3"/>
  </si>
  <si>
    <t xml:space="preserve">      令和４年    月    日まで            日間</t>
    <rPh sb="6" eb="8">
      <t>レイワ</t>
    </rPh>
    <phoneticPr fontId="3"/>
  </si>
  <si>
    <t xml:space="preserve">    令和４年　　月　　日（契約締結年月日）</t>
    <phoneticPr fontId="3"/>
  </si>
  <si>
    <t>は、車輌の賃貸借について次のとおり契約を締結する。</t>
    <rPh sb="2" eb="4">
      <t>シャリョウ</t>
    </rPh>
    <rPh sb="5" eb="8">
      <t>チンタイシャク</t>
    </rPh>
    <phoneticPr fontId="3"/>
  </si>
  <si>
    <t xml:space="preserve">    令和４年　　月　　日から令和４年　　月　　日まで</t>
    <phoneticPr fontId="3"/>
  </si>
  <si>
    <t xml:space="preserve">      令和４年　　月　　日から</t>
    <phoneticPr fontId="3"/>
  </si>
  <si>
    <t xml:space="preserve">      令和４年    月    日まで            日間</t>
    <phoneticPr fontId="3"/>
  </si>
  <si>
    <t xml:space="preserve">    令和４年　　月　　日</t>
    <phoneticPr fontId="3"/>
  </si>
  <si>
    <t xml:space="preserve">    令和４年　　月　　日</t>
    <phoneticPr fontId="3"/>
  </si>
  <si>
    <t xml:space="preserve">    令和４年　　月　　日（契約締結年月日）</t>
    <phoneticPr fontId="3"/>
  </si>
  <si>
    <t>◎　押印欄がない場合であっても、本人確認書類等の提示又は提出がない場合、署名又は押印が必要な様式もありますので御注意ください。</t>
    <rPh sb="2" eb="4">
      <t>オウイン</t>
    </rPh>
    <rPh sb="4" eb="5">
      <t>ラン</t>
    </rPh>
    <rPh sb="8" eb="10">
      <t>バアイ</t>
    </rPh>
    <rPh sb="16" eb="18">
      <t>ホンニン</t>
    </rPh>
    <rPh sb="18" eb="20">
      <t>カクニン</t>
    </rPh>
    <rPh sb="20" eb="22">
      <t>ショルイ</t>
    </rPh>
    <rPh sb="22" eb="23">
      <t>トウ</t>
    </rPh>
    <rPh sb="24" eb="26">
      <t>テイジ</t>
    </rPh>
    <rPh sb="26" eb="27">
      <t>マタ</t>
    </rPh>
    <rPh sb="28" eb="30">
      <t>テイシュツ</t>
    </rPh>
    <rPh sb="33" eb="35">
      <t>バアイ</t>
    </rPh>
    <rPh sb="36" eb="38">
      <t>ショメイ</t>
    </rPh>
    <rPh sb="38" eb="39">
      <t>マタ</t>
    </rPh>
    <rPh sb="40" eb="42">
      <t>オウイン</t>
    </rPh>
    <rPh sb="43" eb="45">
      <t>ヒツヨウ</t>
    </rPh>
    <rPh sb="46" eb="48">
      <t>ヨウシキ</t>
    </rPh>
    <rPh sb="55" eb="58">
      <t>ゴチュウイ</t>
    </rPh>
    <phoneticPr fontId="3"/>
  </si>
  <si>
    <t>◎　提出に当たっては、「立候補の手引」をよくお読みください。</t>
    <rPh sb="2" eb="4">
      <t>テイシュツ</t>
    </rPh>
    <rPh sb="5" eb="6">
      <t>ア</t>
    </rPh>
    <rPh sb="12" eb="15">
      <t>リッコウホ</t>
    </rPh>
    <rPh sb="16" eb="18">
      <t>テビ</t>
    </rPh>
    <rPh sb="23" eb="24">
      <t>ヨ</t>
    </rPh>
    <phoneticPr fontId="3"/>
  </si>
  <si>
    <t>　令和４年７月１０日執行の参議院青森県選挙区選出議員選挙において、公職選挙法</t>
    <rPh sb="1" eb="3">
      <t>レイワ</t>
    </rPh>
    <rPh sb="4" eb="5">
      <t>ネン</t>
    </rPh>
    <rPh sb="6" eb="7">
      <t>ガツ</t>
    </rPh>
    <rPh sb="13" eb="16">
      <t>サンギイン</t>
    </rPh>
    <rPh sb="19" eb="22">
      <t>センキョク</t>
    </rPh>
    <rPh sb="22" eb="24">
      <t>センシュツ</t>
    </rPh>
    <rPh sb="24" eb="26">
      <t>ギイン</t>
    </rPh>
    <rPh sb="26" eb="28">
      <t>センキョ</t>
    </rPh>
    <phoneticPr fontId="3"/>
  </si>
  <si>
    <t>施行令第８９条第５項において準用する第８８条第８項の規定により上記の呼称を通</t>
    <rPh sb="0" eb="2">
      <t>セコウ</t>
    </rPh>
    <phoneticPr fontId="3"/>
  </si>
  <si>
    <t>称として認定されたく申請します。</t>
    <rPh sb="0" eb="1">
      <t>ショウ</t>
    </rPh>
    <phoneticPr fontId="3"/>
  </si>
  <si>
    <t>（注）　この申請書を提出するときは、併せて当該呼称が戸籍簿に記載された氏名に</t>
    <phoneticPr fontId="3"/>
  </si>
  <si>
    <t xml:space="preserve">      代わるものとして広く通用していることを証するに足りる資料を提示しなけれ</t>
    <rPh sb="6" eb="7">
      <t>カ</t>
    </rPh>
    <phoneticPr fontId="3"/>
  </si>
  <si>
    <t>　　　ばなりません。</t>
    <phoneticPr fontId="3"/>
  </si>
  <si>
    <t>　公職選挙法第１６８条第１項の規定により、令和４年７月１０日執行の参議院青</t>
    <rPh sb="1" eb="3">
      <t>コウショク</t>
    </rPh>
    <rPh sb="3" eb="6">
      <t>センキョホウ</t>
    </rPh>
    <rPh sb="11" eb="12">
      <t>ダイ</t>
    </rPh>
    <rPh sb="13" eb="14">
      <t>コウ</t>
    </rPh>
    <rPh sb="21" eb="23">
      <t>レイワ</t>
    </rPh>
    <rPh sb="33" eb="36">
      <t>サンギイン</t>
    </rPh>
    <rPh sb="36" eb="37">
      <t>アオ</t>
    </rPh>
    <phoneticPr fontId="3"/>
  </si>
  <si>
    <t>森県選挙区選出議員選挙における選挙公報の掲載を受けたいので、下記のとおり申</t>
    <rPh sb="0" eb="1">
      <t>モリ</t>
    </rPh>
    <rPh sb="1" eb="2">
      <t>ケン</t>
    </rPh>
    <rPh sb="2" eb="5">
      <t>センキョク</t>
    </rPh>
    <rPh sb="5" eb="7">
      <t>センシュツ</t>
    </rPh>
    <rPh sb="7" eb="9">
      <t>ギイン</t>
    </rPh>
    <rPh sb="36" eb="37">
      <t>モウ</t>
    </rPh>
    <phoneticPr fontId="3"/>
  </si>
  <si>
    <t>請します。</t>
    <rPh sb="0" eb="1">
      <t>ウ</t>
    </rPh>
    <phoneticPr fontId="3"/>
  </si>
  <si>
    <t>（備考）候補者本人が申請する場合には、本人確認書類の提示又は提出を、代理人</t>
    <rPh sb="1" eb="3">
      <t>ビコウ</t>
    </rPh>
    <rPh sb="4" eb="7">
      <t>コウホシャ</t>
    </rPh>
    <rPh sb="7" eb="9">
      <t>ホンニン</t>
    </rPh>
    <rPh sb="10" eb="12">
      <t>シンセイ</t>
    </rPh>
    <rPh sb="14" eb="16">
      <t>バアイ</t>
    </rPh>
    <rPh sb="19" eb="21">
      <t>ホンニン</t>
    </rPh>
    <rPh sb="21" eb="23">
      <t>カクニン</t>
    </rPh>
    <rPh sb="23" eb="25">
      <t>ショルイ</t>
    </rPh>
    <rPh sb="26" eb="28">
      <t>テイジ</t>
    </rPh>
    <rPh sb="28" eb="29">
      <t>マタ</t>
    </rPh>
    <rPh sb="30" eb="32">
      <t>テイシュツ</t>
    </rPh>
    <rPh sb="34" eb="37">
      <t>ダイリニン</t>
    </rPh>
    <phoneticPr fontId="3"/>
  </si>
  <si>
    <t>　　が申請する場合には、委任状の提示又は提出及び当該代理人の本人確認書類の</t>
    <rPh sb="3" eb="5">
      <t>シンセイ</t>
    </rPh>
    <rPh sb="7" eb="9">
      <t>バアイ</t>
    </rPh>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phoneticPr fontId="3"/>
  </si>
  <si>
    <t>　　提示又は提出を行ってください。ただし、候補者本人の署名や記名押印がある</t>
    <rPh sb="2" eb="4">
      <t>テイジ</t>
    </rPh>
    <rPh sb="4" eb="5">
      <t>マタ</t>
    </rPh>
    <rPh sb="6" eb="8">
      <t>テイシュツ</t>
    </rPh>
    <rPh sb="9" eb="10">
      <t>オコナ</t>
    </rPh>
    <rPh sb="21" eb="24">
      <t>コウホシャ</t>
    </rPh>
    <rPh sb="24" eb="26">
      <t>ホンニン</t>
    </rPh>
    <rPh sb="27" eb="29">
      <t>ショメイ</t>
    </rPh>
    <rPh sb="30" eb="32">
      <t>キメイ</t>
    </rPh>
    <rPh sb="32" eb="34">
      <t>オウイン</t>
    </rPh>
    <phoneticPr fontId="3"/>
  </si>
  <si>
    <t>　　場合はこの限りではありません。</t>
    <rPh sb="2" eb="4">
      <t>バアイ</t>
    </rPh>
    <rPh sb="7" eb="8">
      <t>カギ</t>
    </rPh>
    <phoneticPr fontId="3"/>
  </si>
  <si>
    <t>（備考）候補者本人が申請する場合には、本人確認書類の提示又は提出を、代理人が申請</t>
    <rPh sb="1" eb="3">
      <t>ビコウ</t>
    </rPh>
    <rPh sb="4" eb="7">
      <t>コウホシャ</t>
    </rPh>
    <rPh sb="7" eb="9">
      <t>ホンニン</t>
    </rPh>
    <rPh sb="10" eb="12">
      <t>シンセイ</t>
    </rPh>
    <rPh sb="14" eb="16">
      <t>バアイ</t>
    </rPh>
    <rPh sb="19" eb="21">
      <t>ホンニン</t>
    </rPh>
    <rPh sb="21" eb="23">
      <t>カクニン</t>
    </rPh>
    <rPh sb="23" eb="25">
      <t>ショルイ</t>
    </rPh>
    <rPh sb="26" eb="28">
      <t>テイジ</t>
    </rPh>
    <rPh sb="28" eb="29">
      <t>マタ</t>
    </rPh>
    <rPh sb="30" eb="32">
      <t>テイシュツ</t>
    </rPh>
    <rPh sb="34" eb="37">
      <t>ダイリニン</t>
    </rPh>
    <rPh sb="38" eb="40">
      <t>シンセイ</t>
    </rPh>
    <phoneticPr fontId="3"/>
  </si>
  <si>
    <t>　　する場合には、委任状の提示又は提出及び当該代理人の本人確認書類の提示又は提出</t>
    <rPh sb="4" eb="6">
      <t>バアイ</t>
    </rPh>
    <rPh sb="9" eb="12">
      <t>イニンジョウ</t>
    </rPh>
    <rPh sb="13" eb="15">
      <t>テイジ</t>
    </rPh>
    <rPh sb="15" eb="16">
      <t>マタ</t>
    </rPh>
    <rPh sb="17" eb="19">
      <t>テイシュツ</t>
    </rPh>
    <rPh sb="19" eb="20">
      <t>オヨ</t>
    </rPh>
    <rPh sb="21" eb="23">
      <t>トウガイ</t>
    </rPh>
    <rPh sb="23" eb="26">
      <t>ダイリニン</t>
    </rPh>
    <rPh sb="27" eb="29">
      <t>ホンニン</t>
    </rPh>
    <rPh sb="29" eb="31">
      <t>カクニン</t>
    </rPh>
    <rPh sb="31" eb="33">
      <t>ショルイ</t>
    </rPh>
    <rPh sb="34" eb="35">
      <t>テイ</t>
    </rPh>
    <rPh sb="35" eb="36">
      <t>シメ</t>
    </rPh>
    <rPh sb="36" eb="37">
      <t>マタ</t>
    </rPh>
    <rPh sb="38" eb="40">
      <t>テイシュツ</t>
    </rPh>
    <phoneticPr fontId="3"/>
  </si>
  <si>
    <t>　　を行ってください。ただし、候補者本人の署名や記名押印がある場合はこの限りでは</t>
    <rPh sb="3" eb="4">
      <t>オコナ</t>
    </rPh>
    <rPh sb="15" eb="18">
      <t>コウホシャ</t>
    </rPh>
    <rPh sb="18" eb="20">
      <t>ホンニン</t>
    </rPh>
    <rPh sb="21" eb="23">
      <t>ショメイ</t>
    </rPh>
    <rPh sb="24" eb="26">
      <t>キメイ</t>
    </rPh>
    <rPh sb="26" eb="28">
      <t>オウイン</t>
    </rPh>
    <rPh sb="31" eb="33">
      <t>バアイ</t>
    </rPh>
    <rPh sb="36" eb="37">
      <t>カギ</t>
    </rPh>
    <phoneticPr fontId="3"/>
  </si>
  <si>
    <t>　　ありません。</t>
    <phoneticPr fontId="3"/>
  </si>
  <si>
    <t>　令和４年７月１０日執行の参議院青森県選挙区選出議員選挙におけるラジオ放送（テレ</t>
    <rPh sb="1" eb="3">
      <t>レイワ</t>
    </rPh>
    <rPh sb="4" eb="5">
      <t>ネン</t>
    </rPh>
    <rPh sb="6" eb="7">
      <t>ガツ</t>
    </rPh>
    <rPh sb="9" eb="10">
      <t>ニチ</t>
    </rPh>
    <rPh sb="10" eb="12">
      <t>シッコウ</t>
    </rPh>
    <rPh sb="13" eb="16">
      <t>サンギイン</t>
    </rPh>
    <rPh sb="16" eb="18">
      <t>アオモリ</t>
    </rPh>
    <rPh sb="18" eb="19">
      <t>ケン</t>
    </rPh>
    <rPh sb="19" eb="22">
      <t>センキョク</t>
    </rPh>
    <rPh sb="22" eb="24">
      <t>センシュツ</t>
    </rPh>
    <rPh sb="24" eb="26">
      <t>ギイン</t>
    </rPh>
    <rPh sb="26" eb="28">
      <t>センキョ</t>
    </rPh>
    <rPh sb="35" eb="37">
      <t>ホウソウ</t>
    </rPh>
    <phoneticPr fontId="3"/>
  </si>
  <si>
    <t>ビジョン放送）による政見放送のために行う録音（録画）に録音物を使用したいので申請</t>
    <rPh sb="10" eb="12">
      <t>セイケン</t>
    </rPh>
    <rPh sb="12" eb="14">
      <t>ホウソウ</t>
    </rPh>
    <rPh sb="18" eb="19">
      <t>オコナ</t>
    </rPh>
    <rPh sb="20" eb="22">
      <t>ロクオン</t>
    </rPh>
    <rPh sb="23" eb="25">
      <t>ロクガ</t>
    </rPh>
    <rPh sb="27" eb="29">
      <t>ロクオン</t>
    </rPh>
    <rPh sb="29" eb="30">
      <t>ブツ</t>
    </rPh>
    <rPh sb="31" eb="33">
      <t>シヨウ</t>
    </rPh>
    <phoneticPr fontId="3"/>
  </si>
  <si>
    <t>１　この証明書は、録音又は録画の実績に基づいて、録音・録画業者ごとに（同一業者が録音及び録画を共にする場合に</t>
    <rPh sb="4" eb="7">
      <t>ショウメイショ</t>
    </rPh>
    <rPh sb="9" eb="11">
      <t>ロクオン</t>
    </rPh>
    <rPh sb="11" eb="12">
      <t>マタ</t>
    </rPh>
    <rPh sb="13" eb="15">
      <t>ロクガ</t>
    </rPh>
    <rPh sb="16" eb="18">
      <t>ジッセキ</t>
    </rPh>
    <rPh sb="19" eb="20">
      <t>モト</t>
    </rPh>
    <rPh sb="24" eb="26">
      <t>ロクオン</t>
    </rPh>
    <rPh sb="27" eb="29">
      <t>ロクガ</t>
    </rPh>
    <rPh sb="29" eb="31">
      <t>ギョウシャ</t>
    </rPh>
    <rPh sb="35" eb="37">
      <t>ドウイツ</t>
    </rPh>
    <rPh sb="37" eb="39">
      <t>ギョウシャ</t>
    </rPh>
    <rPh sb="40" eb="42">
      <t>ロクオン</t>
    </rPh>
    <rPh sb="42" eb="43">
      <t>オヨ</t>
    </rPh>
    <rPh sb="44" eb="46">
      <t>ロクガ</t>
    </rPh>
    <rPh sb="47" eb="48">
      <t>トモ</t>
    </rPh>
    <phoneticPr fontId="3"/>
  </si>
  <si>
    <t>　は、録音の場合と録画の場合を別葉にして）別々に作成し、候補者から録音・録画業者に提出してください。</t>
    <rPh sb="6" eb="8">
      <t>バアイ</t>
    </rPh>
    <rPh sb="9" eb="11">
      <t>ロクガ</t>
    </rPh>
    <rPh sb="12" eb="14">
      <t>バアイ</t>
    </rPh>
    <rPh sb="15" eb="16">
      <t>ベツ</t>
    </rPh>
    <rPh sb="16" eb="17">
      <t>ハ</t>
    </rPh>
    <rPh sb="21" eb="23">
      <t>ベツベツ</t>
    </rPh>
    <rPh sb="24" eb="26">
      <t>サクセイ</t>
    </rPh>
    <rPh sb="28" eb="31">
      <t>コウホシャ</t>
    </rPh>
    <rPh sb="33" eb="35">
      <t>ロクオン</t>
    </rPh>
    <phoneticPr fontId="3"/>
  </si>
  <si>
    <t>２　この証明書には、候補者が日本放送協会又は基幹放送事業者（公職選挙法第１５０条第１項に規定する基幹放送事業</t>
    <rPh sb="4" eb="7">
      <t>ショウメイショ</t>
    </rPh>
    <rPh sb="10" eb="13">
      <t>コウホシャ</t>
    </rPh>
    <rPh sb="14" eb="16">
      <t>ニホン</t>
    </rPh>
    <rPh sb="16" eb="18">
      <t>ホウソウ</t>
    </rPh>
    <rPh sb="18" eb="20">
      <t>キョウカイ</t>
    </rPh>
    <rPh sb="20" eb="21">
      <t>マタ</t>
    </rPh>
    <rPh sb="22" eb="24">
      <t>キカン</t>
    </rPh>
    <rPh sb="24" eb="26">
      <t>ホウソウ</t>
    </rPh>
    <rPh sb="26" eb="28">
      <t>ジギョウ</t>
    </rPh>
    <rPh sb="28" eb="29">
      <t>シャ</t>
    </rPh>
    <rPh sb="30" eb="32">
      <t>コウショク</t>
    </rPh>
    <rPh sb="32" eb="35">
      <t>センキョホウ</t>
    </rPh>
    <rPh sb="35" eb="36">
      <t>ダイ</t>
    </rPh>
    <rPh sb="39" eb="40">
      <t>ジョウ</t>
    </rPh>
    <rPh sb="40" eb="41">
      <t>ダイ</t>
    </rPh>
    <rPh sb="42" eb="43">
      <t>コウ</t>
    </rPh>
    <rPh sb="44" eb="46">
      <t>キテイ</t>
    </rPh>
    <rPh sb="48" eb="50">
      <t>キカン</t>
    </rPh>
    <rPh sb="50" eb="52">
      <t>ホウソウ</t>
    </rPh>
    <rPh sb="52" eb="54">
      <t>ジギョウ</t>
    </rPh>
    <phoneticPr fontId="3"/>
  </si>
  <si>
    <t>　者をいう。以下同じ。）に提出した政見放送用録音・録画について記載してください。</t>
    <rPh sb="1" eb="2">
      <t>シャ</t>
    </rPh>
    <phoneticPr fontId="3"/>
  </si>
  <si>
    <t>５　日本放送協会及び基幹放送事業者において放送されなかった録音・録画（公職選挙法第１５１条の２の規定により放</t>
    <rPh sb="2" eb="4">
      <t>ニホン</t>
    </rPh>
    <rPh sb="4" eb="6">
      <t>ホウソウ</t>
    </rPh>
    <rPh sb="6" eb="8">
      <t>キョウカイ</t>
    </rPh>
    <rPh sb="8" eb="9">
      <t>オヨ</t>
    </rPh>
    <rPh sb="10" eb="12">
      <t>キカン</t>
    </rPh>
    <rPh sb="12" eb="14">
      <t>ホウソウ</t>
    </rPh>
    <rPh sb="14" eb="16">
      <t>ジギョウ</t>
    </rPh>
    <rPh sb="16" eb="17">
      <t>シャ</t>
    </rPh>
    <rPh sb="21" eb="23">
      <t>ホウソウ</t>
    </rPh>
    <rPh sb="29" eb="31">
      <t>ロクオン</t>
    </rPh>
    <rPh sb="32" eb="34">
      <t>ロクガ</t>
    </rPh>
    <rPh sb="35" eb="37">
      <t>コウショク</t>
    </rPh>
    <rPh sb="37" eb="40">
      <t>センキョホウ</t>
    </rPh>
    <rPh sb="40" eb="41">
      <t>ダイ</t>
    </rPh>
    <rPh sb="44" eb="45">
      <t>ジョウ</t>
    </rPh>
    <rPh sb="53" eb="54">
      <t>ホウ</t>
    </rPh>
    <phoneticPr fontId="3"/>
  </si>
  <si>
    <t>　送されなかったものを除く。）に係る金額については、青森県に支払を請求することはできません。</t>
    <rPh sb="1" eb="2">
      <t>ソウ</t>
    </rPh>
    <rPh sb="11" eb="12">
      <t>ノゾ</t>
    </rPh>
    <rPh sb="16" eb="17">
      <t>カカ</t>
    </rPh>
    <rPh sb="18" eb="20">
      <t>キンガク</t>
    </rPh>
    <rPh sb="26" eb="28">
      <t>アオモリ</t>
    </rPh>
    <rPh sb="28" eb="29">
      <t>ケン</t>
    </rPh>
    <rPh sb="30" eb="32">
      <t>シハライ</t>
    </rPh>
    <rPh sb="33" eb="35">
      <t>セイキュウ</t>
    </rPh>
    <phoneticPr fontId="3"/>
  </si>
  <si>
    <t>備考１　この確認書は、燃料代について確認を受けた候補者から燃料供給業者に提出して</t>
    <phoneticPr fontId="3"/>
  </si>
  <si>
    <t xml:space="preserve">　　　ください。 </t>
    <phoneticPr fontId="3"/>
  </si>
  <si>
    <t>　　２　この確認書を受領した燃料供給業者は、公費の支払の請求をする場合には、選挙</t>
    <phoneticPr fontId="3"/>
  </si>
  <si>
    <t>　　　運動用自動車使用証明書（燃料）とともに当該確認書を請求書に添付してください。</t>
    <rPh sb="3" eb="5">
      <t>ウンドウ</t>
    </rPh>
    <phoneticPr fontId="3"/>
  </si>
  <si>
    <t>　　　なお、公費の支払の請求ができるのは、この確認書に記載された選挙運動用自動車</t>
    <rPh sb="6" eb="8">
      <t>コウヒ</t>
    </rPh>
    <rPh sb="9" eb="11">
      <t>シハラ</t>
    </rPh>
    <rPh sb="12" eb="14">
      <t>セイキュウ</t>
    </rPh>
    <rPh sb="23" eb="26">
      <t>カクニンショ</t>
    </rPh>
    <rPh sb="27" eb="29">
      <t>キサイ</t>
    </rPh>
    <rPh sb="32" eb="34">
      <t>センキョ</t>
    </rPh>
    <rPh sb="34" eb="37">
      <t>ウンドウヨウ</t>
    </rPh>
    <rPh sb="37" eb="40">
      <t>ジドウシャ</t>
    </rPh>
    <phoneticPr fontId="3"/>
  </si>
  <si>
    <t>　　　への燃料の供給に限られています。</t>
    <rPh sb="5" eb="7">
      <t>ネンリョウ</t>
    </rPh>
    <rPh sb="8" eb="10">
      <t>キョウキュウ</t>
    </rPh>
    <rPh sb="11" eb="12">
      <t>カギ</t>
    </rPh>
    <phoneticPr fontId="3"/>
  </si>
  <si>
    <t xml:space="preserve">    ３　この確認書に記載された候補者について供託物が没収された場合には、燃料供給</t>
    <phoneticPr fontId="3"/>
  </si>
  <si>
    <t>　　　業者は青森県に支払を請求することはできません。</t>
    <rPh sb="3" eb="5">
      <t>ギョウシャ</t>
    </rPh>
    <phoneticPr fontId="3"/>
  </si>
  <si>
    <t>　　　補者から通常葉書作成業者に提出してください。</t>
    <rPh sb="3" eb="4">
      <t>オギナ</t>
    </rPh>
    <rPh sb="4" eb="5">
      <t>シャ</t>
    </rPh>
    <phoneticPr fontId="3"/>
  </si>
  <si>
    <t>備考１　この証明書は、作成の実績に基づいて、通常葉書作成業者ごとに別々に作成し、候</t>
    <rPh sb="11" eb="13">
      <t>サクセイ</t>
    </rPh>
    <rPh sb="14" eb="16">
      <t>ジッセキ</t>
    </rPh>
    <rPh sb="17" eb="18">
      <t>モト</t>
    </rPh>
    <phoneticPr fontId="3"/>
  </si>
  <si>
    <t xml:space="preserve">    ２　通常葉書作成業者が青森県に支払を請求するときは、この証明書を請求書に添付し</t>
    <phoneticPr fontId="3"/>
  </si>
  <si>
    <t xml:space="preserve">    ３　この証明書を発行した候補者について供託物が没収された場合には、通常葉書作成</t>
    <phoneticPr fontId="3"/>
  </si>
  <si>
    <t xml:space="preserve">    ４　１人の候補者を通じて公費負担の対象となる枚数及びそれぞれの契約に基づく公費</t>
    <phoneticPr fontId="3"/>
  </si>
  <si>
    <t>　　　負担の限度額は、次のとおりです。</t>
    <rPh sb="3" eb="5">
      <t>フタン</t>
    </rPh>
    <phoneticPr fontId="3"/>
  </si>
  <si>
    <t>備考１　この請求書は、候補者から受領した通常葉書作成枚数確認書及び通常葉書作成証明</t>
    <rPh sb="20" eb="22">
      <t>ツウジョウ</t>
    </rPh>
    <rPh sb="22" eb="24">
      <t>ハガキ</t>
    </rPh>
    <rPh sb="33" eb="35">
      <t>ツウジョウ</t>
    </rPh>
    <rPh sb="35" eb="37">
      <t>ハガキ</t>
    </rPh>
    <rPh sb="39" eb="41">
      <t>ショウメイ</t>
    </rPh>
    <phoneticPr fontId="3"/>
  </si>
  <si>
    <t>　　　書とともに選挙の期日後速やかに提出してください。</t>
    <rPh sb="3" eb="4">
      <t>ショ</t>
    </rPh>
    <phoneticPr fontId="3"/>
  </si>
  <si>
    <t xml:space="preserve">    ７　契約業者等（法人の場合は代表者）本人が提出する場合には、本人確認書類の提示</t>
    <rPh sb="6" eb="8">
      <t>ケイヤク</t>
    </rPh>
    <rPh sb="8" eb="10">
      <t>ギョウシャ</t>
    </rPh>
    <rPh sb="10" eb="11">
      <t>トウ</t>
    </rPh>
    <rPh sb="12" eb="14">
      <t>ホウジン</t>
    </rPh>
    <rPh sb="15" eb="17">
      <t>バアイ</t>
    </rPh>
    <rPh sb="18" eb="21">
      <t>ダイヒョウシャ</t>
    </rPh>
    <rPh sb="22" eb="24">
      <t>ホンニン</t>
    </rPh>
    <rPh sb="25" eb="27">
      <t>テイシュツ</t>
    </rPh>
    <rPh sb="29" eb="31">
      <t>バアイ</t>
    </rPh>
    <rPh sb="34" eb="36">
      <t>ホンニン</t>
    </rPh>
    <rPh sb="36" eb="38">
      <t>カクニン</t>
    </rPh>
    <rPh sb="38" eb="40">
      <t>ショルイ</t>
    </rPh>
    <rPh sb="41" eb="43">
      <t>テイジ</t>
    </rPh>
    <phoneticPr fontId="3"/>
  </si>
  <si>
    <t>備考１　この確認書は、選挙事務所用立札・看板作成数について確認を受けた候補者から</t>
    <rPh sb="11" eb="13">
      <t>センキョ</t>
    </rPh>
    <rPh sb="13" eb="15">
      <t>ジム</t>
    </rPh>
    <rPh sb="15" eb="16">
      <t>ショ</t>
    </rPh>
    <rPh sb="16" eb="17">
      <t>ヨウ</t>
    </rPh>
    <rPh sb="17" eb="19">
      <t>タテフダ</t>
    </rPh>
    <rPh sb="20" eb="22">
      <t>カンバン</t>
    </rPh>
    <phoneticPr fontId="3"/>
  </si>
  <si>
    <t>　　　立札・看板作成業者に提出してください。</t>
    <rPh sb="3" eb="4">
      <t>タ</t>
    </rPh>
    <rPh sb="4" eb="5">
      <t>フダ</t>
    </rPh>
    <rPh sb="6" eb="8">
      <t>カンバン</t>
    </rPh>
    <rPh sb="8" eb="10">
      <t>サクセイ</t>
    </rPh>
    <rPh sb="10" eb="12">
      <t>ギョウシャ</t>
    </rPh>
    <rPh sb="13" eb="15">
      <t>テイシュツ</t>
    </rPh>
    <phoneticPr fontId="3"/>
  </si>
  <si>
    <t xml:space="preserve">    ２　この確認書を受領した立札・看板作成業者は、公費の支払の請求をする場合に</t>
    <rPh sb="16" eb="18">
      <t>タテフダ</t>
    </rPh>
    <rPh sb="19" eb="21">
      <t>カンバン</t>
    </rPh>
    <rPh sb="21" eb="23">
      <t>サクセイ</t>
    </rPh>
    <phoneticPr fontId="3"/>
  </si>
  <si>
    <t>　　　は、選挙事務所用立札・看板作成証明書とともに当該確認書を請求書に添付してく</t>
    <rPh sb="5" eb="7">
      <t>センキョ</t>
    </rPh>
    <rPh sb="7" eb="9">
      <t>ジム</t>
    </rPh>
    <rPh sb="9" eb="10">
      <t>ショ</t>
    </rPh>
    <rPh sb="10" eb="11">
      <t>ヨウ</t>
    </rPh>
    <rPh sb="11" eb="13">
      <t>タテフダ</t>
    </rPh>
    <rPh sb="14" eb="16">
      <t>カンバン</t>
    </rPh>
    <rPh sb="16" eb="18">
      <t>サクセイ</t>
    </rPh>
    <rPh sb="18" eb="21">
      <t>ショウメイショ</t>
    </rPh>
    <phoneticPr fontId="3"/>
  </si>
  <si>
    <t>　　　ださい。</t>
    <phoneticPr fontId="3"/>
  </si>
  <si>
    <t xml:space="preserve">    ３　この確認書に記載された候補者について供託物が没収された場合には、立札・看</t>
    <rPh sb="38" eb="40">
      <t>タテフダ</t>
    </rPh>
    <rPh sb="41" eb="42">
      <t>カン</t>
    </rPh>
    <phoneticPr fontId="3"/>
  </si>
  <si>
    <t>　　　板作成業者は、青森県に支払を請求することはできません。</t>
    <rPh sb="3" eb="4">
      <t>イタ</t>
    </rPh>
    <rPh sb="4" eb="6">
      <t>サクセイ</t>
    </rPh>
    <rPh sb="6" eb="8">
      <t>ギョウシャ</t>
    </rPh>
    <phoneticPr fontId="3"/>
  </si>
  <si>
    <t>印</t>
    <rPh sb="0" eb="1">
      <t>イン</t>
    </rPh>
    <phoneticPr fontId="3"/>
  </si>
  <si>
    <t>備考１　この証明書は、作成の実績に基づいて、立札・看板作成業者ごとに別々に作成し、</t>
    <rPh sb="11" eb="13">
      <t>サクセイ</t>
    </rPh>
    <rPh sb="14" eb="16">
      <t>ジッセキ</t>
    </rPh>
    <rPh sb="17" eb="18">
      <t>モト</t>
    </rPh>
    <rPh sb="22" eb="24">
      <t>タテフダ</t>
    </rPh>
    <rPh sb="25" eb="27">
      <t>カンバン</t>
    </rPh>
    <phoneticPr fontId="3"/>
  </si>
  <si>
    <t>　　　候補者から立札・看板作成業者に提出してください。</t>
    <rPh sb="3" eb="5">
      <t>コウホ</t>
    </rPh>
    <rPh sb="5" eb="6">
      <t>シャ</t>
    </rPh>
    <rPh sb="8" eb="10">
      <t>タテフダ</t>
    </rPh>
    <rPh sb="11" eb="13">
      <t>カンバン</t>
    </rPh>
    <phoneticPr fontId="3"/>
  </si>
  <si>
    <t xml:space="preserve">    ２　立札・看板作成業者が青森県に支払を請求するときは、この証明書を請求書に添付</t>
    <rPh sb="6" eb="8">
      <t>タテフダ</t>
    </rPh>
    <rPh sb="9" eb="11">
      <t>カンバン</t>
    </rPh>
    <phoneticPr fontId="3"/>
  </si>
  <si>
    <t xml:space="preserve">    ３　この証明書を発行した候補者について供託物が没収された場合には、立札・看板作</t>
    <rPh sb="37" eb="39">
      <t>タテフダ</t>
    </rPh>
    <rPh sb="40" eb="42">
      <t>カンバン</t>
    </rPh>
    <phoneticPr fontId="3"/>
  </si>
  <si>
    <t>　　　成業者は、青森県に支払を請求することはできません。</t>
    <rPh sb="3" eb="4">
      <t>シゲル</t>
    </rPh>
    <rPh sb="4" eb="5">
      <t>ギョウ</t>
    </rPh>
    <rPh sb="5" eb="6">
      <t>シャ</t>
    </rPh>
    <phoneticPr fontId="3"/>
  </si>
  <si>
    <t xml:space="preserve">    ４　１人の候補者を通じて公費負担の対象となる数及びそれぞれの契約に基づく公費負</t>
    <phoneticPr fontId="3"/>
  </si>
  <si>
    <t>　　　担の限度額は、次のとおりです。</t>
    <rPh sb="3" eb="4">
      <t>タン</t>
    </rPh>
    <phoneticPr fontId="3"/>
  </si>
  <si>
    <t>備考１　この請求書は、候補者から受領した選挙事務所用立札・看板作成数確認書及び選挙</t>
    <rPh sb="20" eb="22">
      <t>センキョ</t>
    </rPh>
    <rPh sb="22" eb="24">
      <t>ジム</t>
    </rPh>
    <rPh sb="24" eb="25">
      <t>ショ</t>
    </rPh>
    <rPh sb="25" eb="26">
      <t>ヨウ</t>
    </rPh>
    <rPh sb="26" eb="28">
      <t>タテフダ</t>
    </rPh>
    <rPh sb="29" eb="31">
      <t>カンバン</t>
    </rPh>
    <rPh sb="31" eb="33">
      <t>サクセイ</t>
    </rPh>
    <rPh sb="39" eb="41">
      <t>センキョ</t>
    </rPh>
    <phoneticPr fontId="3"/>
  </si>
  <si>
    <t>　　　事務所用立札・看板作成証明書とともに選挙の期日後速やかに提出してください。</t>
    <rPh sb="3" eb="6">
      <t>ジムショ</t>
    </rPh>
    <rPh sb="6" eb="7">
      <t>ヨウ</t>
    </rPh>
    <rPh sb="7" eb="9">
      <t>タテフダ</t>
    </rPh>
    <rPh sb="10" eb="12">
      <t>カンバン</t>
    </rPh>
    <rPh sb="12" eb="14">
      <t>サクセイ</t>
    </rPh>
    <rPh sb="14" eb="17">
      <t>ショウメイショ</t>
    </rPh>
    <phoneticPr fontId="3"/>
  </si>
  <si>
    <t>　　６　契約業者等（法人の場合は代表者）本人が提出する場合には、本人確認書類の提示</t>
    <rPh sb="4" eb="6">
      <t>ケイヤク</t>
    </rPh>
    <rPh sb="6" eb="8">
      <t>ギョウシャ</t>
    </rPh>
    <rPh sb="8" eb="9">
      <t>トウ</t>
    </rPh>
    <rPh sb="10" eb="12">
      <t>ホウジン</t>
    </rPh>
    <rPh sb="13" eb="15">
      <t>バアイ</t>
    </rPh>
    <rPh sb="16" eb="19">
      <t>ダイヒョウシャ</t>
    </rPh>
    <rPh sb="20" eb="22">
      <t>ホンニン</t>
    </rPh>
    <rPh sb="23" eb="25">
      <t>テイシュツ</t>
    </rPh>
    <rPh sb="27" eb="29">
      <t>バアイ</t>
    </rPh>
    <rPh sb="32" eb="34">
      <t>ホンニン</t>
    </rPh>
    <rPh sb="34" eb="36">
      <t>カクニン</t>
    </rPh>
    <rPh sb="36" eb="38">
      <t>ショルイ</t>
    </rPh>
    <rPh sb="39" eb="41">
      <t>テイジ</t>
    </rPh>
    <phoneticPr fontId="3"/>
  </si>
  <si>
    <t>　公職選挙法施行令第１１０条の３において準用する第１１０条の２第２項の規定に基づ</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rPh sb="38" eb="39">
      <t>モト</t>
    </rPh>
    <phoneticPr fontId="3"/>
  </si>
  <si>
    <t>き、次の自動車等取付用立札・看板作成数は、同項に定める数の範囲内のものであること</t>
    <rPh sb="4" eb="8">
      <t>ジドウシャトウ</t>
    </rPh>
    <rPh sb="8" eb="10">
      <t>トリツケ</t>
    </rPh>
    <rPh sb="17" eb="18">
      <t>ナリ</t>
    </rPh>
    <rPh sb="18" eb="19">
      <t>スウ</t>
    </rPh>
    <rPh sb="21" eb="22">
      <t>ドウ</t>
    </rPh>
    <rPh sb="22" eb="23">
      <t>コウ</t>
    </rPh>
    <phoneticPr fontId="3"/>
  </si>
  <si>
    <t>を確認する。</t>
    <rPh sb="1" eb="3">
      <t>カクニン</t>
    </rPh>
    <phoneticPr fontId="3"/>
  </si>
  <si>
    <t>備考１　この確認書は、自動車等取付用立札・看板作成数について確認を受けた候補者か</t>
    <rPh sb="11" eb="15">
      <t>ジドウシャトウ</t>
    </rPh>
    <rPh sb="15" eb="17">
      <t>トリツケ</t>
    </rPh>
    <rPh sb="17" eb="18">
      <t>ヨウ</t>
    </rPh>
    <rPh sb="18" eb="20">
      <t>タテフダ</t>
    </rPh>
    <rPh sb="21" eb="23">
      <t>カンバン</t>
    </rPh>
    <phoneticPr fontId="3"/>
  </si>
  <si>
    <t>　　　ら立札・看板作成業者に提出してください。</t>
    <rPh sb="4" eb="6">
      <t>タテフダ</t>
    </rPh>
    <rPh sb="7" eb="9">
      <t>カンバン</t>
    </rPh>
    <rPh sb="9" eb="11">
      <t>サクセイ</t>
    </rPh>
    <rPh sb="11" eb="13">
      <t>ギョウシャ</t>
    </rPh>
    <rPh sb="14" eb="16">
      <t>テイシュツ</t>
    </rPh>
    <phoneticPr fontId="3"/>
  </si>
  <si>
    <t>　　　自動車等取付用立札・看板作成証明書とともに当該確認書を請求書に添付してくだ</t>
    <rPh sb="3" eb="7">
      <t>ジドウシャトウ</t>
    </rPh>
    <rPh sb="7" eb="9">
      <t>トリツケ</t>
    </rPh>
    <rPh sb="9" eb="10">
      <t>ヨウ</t>
    </rPh>
    <rPh sb="10" eb="12">
      <t>タテフダ</t>
    </rPh>
    <rPh sb="13" eb="15">
      <t>カンバン</t>
    </rPh>
    <rPh sb="15" eb="17">
      <t>サクセイ</t>
    </rPh>
    <rPh sb="17" eb="20">
      <t>ショウメイショ</t>
    </rPh>
    <phoneticPr fontId="3"/>
  </si>
  <si>
    <t>　公職選挙法施行令第１１０条の３において準用する第１１０条の２第２項の規定により、</t>
    <rPh sb="1" eb="3">
      <t>コウショク</t>
    </rPh>
    <rPh sb="3" eb="6">
      <t>センキョホウ</t>
    </rPh>
    <rPh sb="6" eb="9">
      <t>セコウレイ</t>
    </rPh>
    <rPh sb="9" eb="10">
      <t>ダイ</t>
    </rPh>
    <rPh sb="13" eb="14">
      <t>ジョウ</t>
    </rPh>
    <rPh sb="20" eb="22">
      <t>ジュンヨウ</t>
    </rPh>
    <rPh sb="24" eb="25">
      <t>ダイ</t>
    </rPh>
    <rPh sb="28" eb="29">
      <t>ジョウ</t>
    </rPh>
    <rPh sb="31" eb="32">
      <t>ダイ</t>
    </rPh>
    <rPh sb="33" eb="34">
      <t>コウ</t>
    </rPh>
    <rPh sb="35" eb="37">
      <t>キテイ</t>
    </rPh>
    <phoneticPr fontId="3"/>
  </si>
  <si>
    <t>次の金額の支払を請求します。</t>
    <rPh sb="0" eb="1">
      <t>ツギ</t>
    </rPh>
    <phoneticPr fontId="3"/>
  </si>
  <si>
    <t>備考１　この請求書は、候補者から受領した自動車等取付用立札・看板作成数確認書及び自</t>
    <rPh sb="20" eb="26">
      <t>ジドウシャトウトリツケ</t>
    </rPh>
    <rPh sb="26" eb="27">
      <t>ヨウ</t>
    </rPh>
    <rPh sb="27" eb="29">
      <t>タテフダ</t>
    </rPh>
    <rPh sb="30" eb="32">
      <t>カンバン</t>
    </rPh>
    <rPh sb="32" eb="34">
      <t>サクセイ</t>
    </rPh>
    <rPh sb="40" eb="41">
      <t>ジ</t>
    </rPh>
    <phoneticPr fontId="3"/>
  </si>
  <si>
    <t>　　　動車等取付用立札・看板作成証明書とともに選挙の期日後速やかに提出してください。</t>
    <rPh sb="3" eb="4">
      <t>ウゴ</t>
    </rPh>
    <rPh sb="4" eb="5">
      <t>クルマ</t>
    </rPh>
    <rPh sb="5" eb="6">
      <t>トウ</t>
    </rPh>
    <rPh sb="6" eb="8">
      <t>トリツケ</t>
    </rPh>
    <rPh sb="8" eb="9">
      <t>ヨウ</t>
    </rPh>
    <rPh sb="9" eb="11">
      <t>タテフダ</t>
    </rPh>
    <rPh sb="12" eb="14">
      <t>カンバン</t>
    </rPh>
    <rPh sb="14" eb="16">
      <t>サクセイ</t>
    </rPh>
    <rPh sb="16" eb="19">
      <t>ショウメイショ</t>
    </rPh>
    <phoneticPr fontId="3"/>
  </si>
  <si>
    <t>　　　人確認書類の提示又は提出を行ってください。ただし、契約業者等（法人の場合は代</t>
    <rPh sb="3" eb="4">
      <t>ヒト</t>
    </rPh>
    <rPh sb="4" eb="6">
      <t>カクニン</t>
    </rPh>
    <rPh sb="5" eb="6">
      <t>ミト</t>
    </rPh>
    <rPh sb="6" eb="8">
      <t>ショルイ</t>
    </rPh>
    <rPh sb="9" eb="11">
      <t>テイジ</t>
    </rPh>
    <rPh sb="11" eb="12">
      <t>マタ</t>
    </rPh>
    <rPh sb="13" eb="15">
      <t>テイシュツ</t>
    </rPh>
    <rPh sb="16" eb="17">
      <t>オコナ</t>
    </rPh>
    <rPh sb="28" eb="30">
      <t>ケイヤク</t>
    </rPh>
    <rPh sb="30" eb="32">
      <t>ギョウシャ</t>
    </rPh>
    <rPh sb="32" eb="33">
      <t>トウ</t>
    </rPh>
    <rPh sb="34" eb="36">
      <t>ホウジン</t>
    </rPh>
    <rPh sb="37" eb="39">
      <t>バアイ</t>
    </rPh>
    <rPh sb="40" eb="41">
      <t>ダイ</t>
    </rPh>
    <phoneticPr fontId="3"/>
  </si>
  <si>
    <t>　　　表者）本人の署名や記名押印がある場合はこの限りではありません。</t>
    <rPh sb="3" eb="5">
      <t>ヒョウシャ</t>
    </rPh>
    <rPh sb="6" eb="8">
      <t>ホンニン</t>
    </rPh>
    <rPh sb="9" eb="11">
      <t>ショメイ</t>
    </rPh>
    <rPh sb="12" eb="14">
      <t>キメイ</t>
    </rPh>
    <rPh sb="14" eb="16">
      <t>オウイン</t>
    </rPh>
    <rPh sb="19" eb="21">
      <t>バアイ</t>
    </rPh>
    <rPh sb="24" eb="25">
      <t>カギ</t>
    </rPh>
    <phoneticPr fontId="3"/>
  </si>
  <si>
    <t>備考１　この確認書は、個人演説会場用立札・看板作成数について確認を受けた候補者か</t>
    <rPh sb="11" eb="13">
      <t>コジン</t>
    </rPh>
    <rPh sb="13" eb="15">
      <t>エンゼツ</t>
    </rPh>
    <rPh sb="15" eb="17">
      <t>カイジョウ</t>
    </rPh>
    <rPh sb="17" eb="18">
      <t>ヨウ</t>
    </rPh>
    <rPh sb="18" eb="20">
      <t>タテフダ</t>
    </rPh>
    <rPh sb="21" eb="23">
      <t>カンバン</t>
    </rPh>
    <phoneticPr fontId="3"/>
  </si>
  <si>
    <t>　　　個人演説会場用立札・看板作成証明書とともに当該確認書を請求書に添付してくだ</t>
    <rPh sb="3" eb="5">
      <t>コジン</t>
    </rPh>
    <rPh sb="5" eb="7">
      <t>エンゼツ</t>
    </rPh>
    <rPh sb="7" eb="9">
      <t>カイジョウ</t>
    </rPh>
    <rPh sb="9" eb="10">
      <t>ヨウ</t>
    </rPh>
    <rPh sb="10" eb="12">
      <t>タテフダ</t>
    </rPh>
    <rPh sb="13" eb="15">
      <t>カンバン</t>
    </rPh>
    <rPh sb="15" eb="17">
      <t>サクセイ</t>
    </rPh>
    <rPh sb="17" eb="20">
      <t>ショウメイショ</t>
    </rPh>
    <phoneticPr fontId="3"/>
  </si>
  <si>
    <t>備考１　この請求書は、候補者から受領した個人演説会場用立札・看板作成数確認書及び個</t>
    <rPh sb="20" eb="22">
      <t>コジン</t>
    </rPh>
    <rPh sb="22" eb="24">
      <t>エンゼツ</t>
    </rPh>
    <rPh sb="24" eb="26">
      <t>カイジョウ</t>
    </rPh>
    <rPh sb="26" eb="27">
      <t>ヨウ</t>
    </rPh>
    <rPh sb="27" eb="29">
      <t>タテフダ</t>
    </rPh>
    <rPh sb="30" eb="32">
      <t>カンバン</t>
    </rPh>
    <rPh sb="32" eb="34">
      <t>サクセイ</t>
    </rPh>
    <rPh sb="40" eb="41">
      <t>コ</t>
    </rPh>
    <phoneticPr fontId="3"/>
  </si>
  <si>
    <t>　　　人演説会場用立札・看板作成証明書とともに選挙の期日後速やかに提出してください。</t>
    <rPh sb="3" eb="4">
      <t>ヒト</t>
    </rPh>
    <rPh sb="4" eb="6">
      <t>エンゼツ</t>
    </rPh>
    <rPh sb="6" eb="8">
      <t>カイジョウ</t>
    </rPh>
    <rPh sb="8" eb="9">
      <t>ヨウ</t>
    </rPh>
    <rPh sb="9" eb="11">
      <t>タテフダ</t>
    </rPh>
    <rPh sb="12" eb="14">
      <t>カンバン</t>
    </rPh>
    <rPh sb="14" eb="16">
      <t>サクセイ</t>
    </rPh>
    <rPh sb="16" eb="19">
      <t>ショウメイショ</t>
    </rPh>
    <phoneticPr fontId="3"/>
  </si>
  <si>
    <t>備考１　この証明書は、作成の実績に基づいて、ポスター作成業者ごとに別々に作成し、候補</t>
    <rPh sb="11" eb="13">
      <t>サクセイ</t>
    </rPh>
    <rPh sb="14" eb="16">
      <t>ジッセキ</t>
    </rPh>
    <rPh sb="17" eb="18">
      <t>モト</t>
    </rPh>
    <phoneticPr fontId="3"/>
  </si>
  <si>
    <t>　　　者からポスター作成業者に提出してください。</t>
    <rPh sb="3" eb="4">
      <t>シャ</t>
    </rPh>
    <phoneticPr fontId="3"/>
  </si>
  <si>
    <t xml:space="preserve">    ２　ポスター作成業者が青森県に支払を請求するときは、この証明書を請求書に添付して</t>
    <phoneticPr fontId="3"/>
  </si>
  <si>
    <t xml:space="preserve">    ３　この証明書を発行した候補者について供託物が没収された場合には、ポスター作成業　　</t>
    <phoneticPr fontId="3"/>
  </si>
  <si>
    <t>　　　者は、　青森県に支払を請求することはできません。</t>
    <rPh sb="3" eb="4">
      <t>シャ</t>
    </rPh>
    <phoneticPr fontId="3"/>
  </si>
  <si>
    <t xml:space="preserve">    ４　１人の候補者を通じて公費負担の対象となる枚数及びそれぞれの契約に基づく公費負</t>
    <phoneticPr fontId="3"/>
  </si>
  <si>
    <t xml:space="preserve">    単価は、１リットル当たり　　　　　円（税込み）とし、期間中の供給総量に単価を乗じ</t>
    <phoneticPr fontId="3"/>
  </si>
  <si>
    <t>　た金額とする。</t>
    <phoneticPr fontId="3"/>
  </si>
  <si>
    <t>　  この契約に基づく契約金額については、乙は、青森県に対し請求するものとし、甲はこれ</t>
    <phoneticPr fontId="3"/>
  </si>
  <si>
    <t>　に必要な手続きを遅滞なく行うものとする。</t>
    <phoneticPr fontId="3"/>
  </si>
  <si>
    <t xml:space="preserve">    なお、青森県に請求する金額が、契約金額に満たないときは、甲は乙に対し、不足額を速</t>
    <phoneticPr fontId="3"/>
  </si>
  <si>
    <t>　やかに支払うものとする。</t>
    <phoneticPr fontId="3"/>
  </si>
  <si>
    <t xml:space="preserve">    ただし、甲が公職選挙法第９３条（供託物の没収）の規定に該当した場合は、乙は青森県</t>
    <phoneticPr fontId="3"/>
  </si>
  <si>
    <t>　には請求できない。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</si>
</sst>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411]ggge&quot;年&quot;m&quot;月&quot;d&quot;日&quot;;@"/>
    <numFmt numFmtId="177" formatCode="yyyy/m/d;@"/>
    <numFmt numFmtId="178" formatCode="#,##0_ "/>
    <numFmt numFmtId="179" formatCode="#,##0_);[Red]\(#,##0\)"/>
    <numFmt numFmtId="180" formatCode="0.0_ "/>
    <numFmt numFmtId="181" formatCode="0_ "/>
    <numFmt numFmtId="182" formatCode="&quot;¥&quot;#,##0_);[Red]\(&quot;¥&quot;#,##0\)"/>
    <numFmt numFmtId="183" formatCode="0.00_ "/>
  </numFmts>
  <fonts count="75">
    <font>
      <sz val="11"/>
      <name val="ＭＳ ゴシック"/>
      <family val="3"/>
      <charset val="128"/>
    </font>
    <font>
      <sz val="11"/>
      <name val="ＭＳ ゴシック"/>
      <family val="3"/>
      <charset val="128"/>
    </font>
    <font>
      <sz val="12"/>
      <name val="ＭＳ ゴシック"/>
      <family val="3"/>
      <charset val="128"/>
    </font>
    <font>
      <sz val="6"/>
      <name val="ＭＳ ゴシック"/>
      <family val="3"/>
      <charset val="128"/>
    </font>
    <font>
      <b/>
      <sz val="11"/>
      <color indexed="18"/>
      <name val="ＭＳ ゴシック"/>
      <family val="3"/>
      <charset val="128"/>
    </font>
    <font>
      <b/>
      <sz val="16"/>
      <name val="ＭＳ ゴシック"/>
      <family val="3"/>
      <charset val="128"/>
    </font>
    <font>
      <b/>
      <sz val="12"/>
      <name val="ＭＳ ゴシック"/>
      <family val="3"/>
      <charset val="128"/>
    </font>
    <font>
      <b/>
      <sz val="24"/>
      <name val="ＭＳ ゴシック"/>
      <family val="3"/>
      <charset val="128"/>
    </font>
    <font>
      <sz val="10"/>
      <name val="ＭＳ ゴシック"/>
      <family val="3"/>
      <charset val="128"/>
    </font>
    <font>
      <b/>
      <sz val="11"/>
      <name val="ＭＳ ゴシック"/>
      <family val="3"/>
      <charset val="128"/>
    </font>
    <font>
      <b/>
      <sz val="11"/>
      <color indexed="8"/>
      <name val="ＭＳ ゴシック"/>
      <family val="3"/>
      <charset val="128"/>
    </font>
    <font>
      <sz val="6"/>
      <name val="ＭＳ Ｐゴシック"/>
      <family val="3"/>
      <charset val="128"/>
    </font>
    <font>
      <b/>
      <sz val="14"/>
      <color indexed="10"/>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14"/>
      <color indexed="10"/>
      <name val="ＭＳ ゴシック"/>
      <family val="3"/>
      <charset val="128"/>
    </font>
    <font>
      <sz val="9"/>
      <name val="ＭＳ ゴシック"/>
      <family val="3"/>
      <charset val="128"/>
    </font>
    <font>
      <sz val="12"/>
      <color indexed="8"/>
      <name val="ＭＳ ゴシック"/>
      <family val="3"/>
      <charset val="128"/>
    </font>
    <font>
      <b/>
      <sz val="12"/>
      <color indexed="8"/>
      <name val="ＭＳ ゴシック"/>
      <family val="3"/>
      <charset val="128"/>
    </font>
    <font>
      <b/>
      <u val="double"/>
      <sz val="14"/>
      <color indexed="10"/>
      <name val="ＭＳ ゴシック"/>
      <family val="3"/>
      <charset val="128"/>
    </font>
    <font>
      <b/>
      <sz val="11"/>
      <color indexed="10"/>
      <name val="ＭＳ ゴシック"/>
      <family val="3"/>
      <charset val="128"/>
    </font>
    <font>
      <sz val="12"/>
      <color indexed="8"/>
      <name val="ＭＳ ゴシック"/>
      <family val="3"/>
      <charset val="128"/>
    </font>
    <font>
      <b/>
      <sz val="16"/>
      <color indexed="8"/>
      <name val="ＭＳ ゴシック"/>
      <family val="3"/>
      <charset val="128"/>
    </font>
    <font>
      <sz val="18"/>
      <color indexed="8"/>
      <name val="ＭＳ ゴシック"/>
      <family val="3"/>
      <charset val="128"/>
    </font>
    <font>
      <b/>
      <sz val="12"/>
      <color indexed="8"/>
      <name val="ＭＳ ゴシック"/>
      <family val="3"/>
      <charset val="128"/>
    </font>
    <font>
      <sz val="16"/>
      <color indexed="8"/>
      <name val="ＭＳ ゴシック"/>
      <family val="3"/>
      <charset val="128"/>
    </font>
    <font>
      <sz val="11"/>
      <color indexed="8"/>
      <name val="ＭＳ ゴシック"/>
      <family val="3"/>
      <charset val="128"/>
    </font>
    <font>
      <sz val="24"/>
      <color indexed="8"/>
      <name val="ＭＳ ゴシック"/>
      <family val="3"/>
      <charset val="128"/>
    </font>
    <font>
      <b/>
      <sz val="24"/>
      <color indexed="8"/>
      <name val="ＭＳ ゴシック"/>
      <family val="3"/>
      <charset val="128"/>
    </font>
    <font>
      <sz val="10"/>
      <color indexed="8"/>
      <name val="ＭＳ ゴシック"/>
      <family val="3"/>
      <charset val="128"/>
    </font>
    <font>
      <u/>
      <sz val="12"/>
      <color indexed="8"/>
      <name val="ＭＳ ゴシック"/>
      <family val="3"/>
      <charset val="128"/>
    </font>
    <font>
      <b/>
      <sz val="10"/>
      <color indexed="8"/>
      <name val="ＭＳ ゴシック"/>
      <family val="3"/>
      <charset val="128"/>
    </font>
    <font>
      <b/>
      <sz val="11"/>
      <color indexed="8"/>
      <name val="ＭＳ ゴシック"/>
      <family val="3"/>
      <charset val="128"/>
    </font>
    <font>
      <b/>
      <sz val="18"/>
      <color indexed="8"/>
      <name val="ＭＳ ゴシック"/>
      <family val="3"/>
      <charset val="128"/>
    </font>
    <font>
      <b/>
      <sz val="14"/>
      <color indexed="8"/>
      <name val="ＭＳ ゴシック"/>
      <family val="3"/>
      <charset val="128"/>
    </font>
    <font>
      <sz val="36"/>
      <name val="ＭＳ ゴシック"/>
      <family val="3"/>
      <charset val="128"/>
    </font>
    <font>
      <b/>
      <sz val="20"/>
      <name val="ＭＳ ゴシック"/>
      <family val="3"/>
      <charset val="128"/>
    </font>
    <font>
      <sz val="12"/>
      <name val="ＭＳ Ｐゴシック"/>
      <family val="3"/>
      <charset val="128"/>
    </font>
    <font>
      <b/>
      <sz val="14"/>
      <name val="ＭＳ ゴシック"/>
      <family val="3"/>
      <charset val="128"/>
    </font>
    <font>
      <sz val="14"/>
      <name val="ＭＳ ゴシック"/>
      <family val="3"/>
      <charset val="128"/>
    </font>
    <font>
      <b/>
      <sz val="18"/>
      <name val="ＭＳ ゴシック"/>
      <family val="3"/>
      <charset val="128"/>
    </font>
    <font>
      <b/>
      <sz val="10"/>
      <color indexed="8"/>
      <name val="ＭＳ Ｐゴシック"/>
      <family val="3"/>
      <charset val="128"/>
    </font>
    <font>
      <b/>
      <sz val="14"/>
      <color indexed="12"/>
      <name val="ＭＳ Ｐゴシック"/>
      <family val="3"/>
      <charset val="128"/>
    </font>
    <font>
      <b/>
      <sz val="16"/>
      <name val="ＭＳ Ｐゴシック"/>
      <family val="3"/>
      <charset val="128"/>
    </font>
    <font>
      <b/>
      <sz val="18"/>
      <color indexed="9"/>
      <name val="ＭＳ Ｐゴシック"/>
      <family val="3"/>
      <charset val="128"/>
    </font>
    <font>
      <b/>
      <sz val="16"/>
      <color indexed="10"/>
      <name val="ＭＳ ゴシック"/>
      <family val="3"/>
      <charset val="128"/>
    </font>
    <font>
      <sz val="28"/>
      <color indexed="48"/>
      <name val="HG創英角ﾎﾟｯﾌﾟ体"/>
      <family val="3"/>
      <charset val="128"/>
    </font>
    <font>
      <b/>
      <sz val="12"/>
      <color indexed="81"/>
      <name val="ＭＳ Ｐゴシック"/>
      <family val="3"/>
      <charset val="128"/>
    </font>
    <font>
      <sz val="14"/>
      <color indexed="81"/>
      <name val="ＭＳ Ｐゴシック"/>
      <family val="3"/>
      <charset val="128"/>
    </font>
    <font>
      <b/>
      <sz val="14"/>
      <color indexed="81"/>
      <name val="ＭＳ Ｐゴシック"/>
      <family val="3"/>
      <charset val="128"/>
    </font>
    <font>
      <sz val="12"/>
      <color indexed="81"/>
      <name val="ＭＳ Ｐゴシック"/>
      <family val="3"/>
      <charset val="128"/>
    </font>
    <font>
      <b/>
      <sz val="22"/>
      <color indexed="8"/>
      <name val="ＭＳ ゴシック"/>
      <family val="3"/>
      <charset val="128"/>
    </font>
    <font>
      <sz val="14"/>
      <color indexed="8"/>
      <name val="ＭＳ ゴシック"/>
      <family val="3"/>
      <charset val="128"/>
    </font>
    <font>
      <b/>
      <sz val="16"/>
      <color rgb="FFFF0000"/>
      <name val="ＭＳ ゴシック"/>
      <family val="3"/>
      <charset val="128"/>
    </font>
    <font>
      <sz val="12"/>
      <color rgb="FFFF0000"/>
      <name val="ＭＳ ゴシック"/>
      <family val="3"/>
      <charset val="128"/>
    </font>
    <font>
      <sz val="28"/>
      <color rgb="FF002060"/>
      <name val="HG創英角ﾎﾟｯﾌﾟ体"/>
      <family val="3"/>
      <charset val="128"/>
    </font>
    <font>
      <b/>
      <sz val="9"/>
      <color indexed="81"/>
      <name val="MS P ゴシック"/>
      <family val="3"/>
      <charset val="128"/>
    </font>
    <font>
      <sz val="7"/>
      <color indexed="8"/>
      <name val="ＭＳ ゴシック"/>
      <family val="3"/>
      <charset val="128"/>
    </font>
    <font>
      <sz val="9"/>
      <color indexed="81"/>
      <name val="MS P ゴシック"/>
      <family val="3"/>
      <charset val="128"/>
    </font>
    <font>
      <b/>
      <u/>
      <sz val="14"/>
      <color indexed="12"/>
      <name val="ＭＳ Ｐゴシック"/>
      <family val="3"/>
      <charset val="128"/>
    </font>
    <font>
      <sz val="18"/>
      <color theme="1"/>
      <name val="ＭＳ ゴシック"/>
      <family val="3"/>
      <charset val="128"/>
    </font>
    <font>
      <b/>
      <sz val="10"/>
      <name val="ＭＳ ゴシック"/>
      <family val="3"/>
      <charset val="128"/>
    </font>
    <font>
      <u/>
      <sz val="11"/>
      <color indexed="8"/>
      <name val="ＭＳ ゴシック"/>
      <family val="3"/>
      <charset val="128"/>
    </font>
    <font>
      <b/>
      <sz val="12"/>
      <color theme="1"/>
      <name val="ＭＳ ゴシック"/>
      <family val="3"/>
      <charset val="128"/>
    </font>
    <font>
      <b/>
      <sz val="12"/>
      <color indexed="81"/>
      <name val="MS P ゴシック"/>
      <family val="3"/>
      <charset val="128"/>
    </font>
    <font>
      <sz val="12"/>
      <color indexed="81"/>
      <name val="MS P ゴシック"/>
      <family val="3"/>
      <charset val="128"/>
    </font>
    <font>
      <b/>
      <sz val="12"/>
      <name val="ＭＳ Ｐゴシック"/>
      <family val="3"/>
      <charset val="128"/>
    </font>
    <font>
      <sz val="10.5"/>
      <name val="ＭＳ 明朝"/>
      <family val="1"/>
      <charset val="128"/>
    </font>
    <font>
      <b/>
      <sz val="11"/>
      <color rgb="FFFF0000"/>
      <name val="ＭＳ ゴシック"/>
      <family val="3"/>
      <charset val="128"/>
    </font>
    <font>
      <b/>
      <sz val="11"/>
      <color indexed="8"/>
      <name val="ＭＳ Ｐゴシック"/>
      <family val="3"/>
      <charset val="128"/>
    </font>
    <font>
      <b/>
      <sz val="11"/>
      <name val="ＭＳ Ｐゴシック"/>
      <family val="3"/>
      <charset val="128"/>
    </font>
    <font>
      <sz val="10"/>
      <color indexed="8"/>
      <name val="ＭＳ Ｐゴシック"/>
      <family val="3"/>
      <charset val="128"/>
    </font>
    <font>
      <sz val="12"/>
      <color indexed="8"/>
      <name val="ＭＳ Ｐゴシック"/>
      <family val="3"/>
      <charset val="128"/>
    </font>
    <font>
      <sz val="11"/>
      <color rgb="FFFF0000"/>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rgb="FF00B0F0"/>
        <bgColor indexed="64"/>
      </patternFill>
    </fill>
    <fill>
      <patternFill patternType="solid">
        <fgColor rgb="FFFFFF00"/>
        <bgColor indexed="64"/>
      </patternFill>
    </fill>
    <fill>
      <patternFill patternType="solid">
        <fgColor rgb="FF00CCFF"/>
        <bgColor indexed="64"/>
      </patternFill>
    </fill>
    <fill>
      <patternFill patternType="solid">
        <fgColor rgb="FF002060"/>
        <bgColor indexed="64"/>
      </patternFill>
    </fill>
  </fills>
  <borders count="1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48"/>
      </left>
      <right style="thin">
        <color indexed="48"/>
      </right>
      <top style="thin">
        <color indexed="48"/>
      </top>
      <bottom style="thin">
        <color indexed="48"/>
      </bottom>
      <diagonal/>
    </border>
    <border>
      <left style="medium">
        <color indexed="48"/>
      </left>
      <right style="thin">
        <color indexed="48"/>
      </right>
      <top style="medium">
        <color indexed="48"/>
      </top>
      <bottom style="thin">
        <color indexed="48"/>
      </bottom>
      <diagonal/>
    </border>
    <border>
      <left style="medium">
        <color indexed="48"/>
      </left>
      <right style="thin">
        <color indexed="48"/>
      </right>
      <top style="thin">
        <color indexed="48"/>
      </top>
      <bottom/>
      <diagonal/>
    </border>
    <border>
      <left/>
      <right/>
      <top style="medium">
        <color indexed="4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medium">
        <color indexed="48"/>
      </right>
      <top style="thin">
        <color indexed="48"/>
      </top>
      <bottom style="thin">
        <color indexed="48"/>
      </bottom>
      <diagonal/>
    </border>
    <border>
      <left style="thin">
        <color indexed="48"/>
      </left>
      <right/>
      <top style="thin">
        <color indexed="48"/>
      </top>
      <bottom/>
      <diagonal/>
    </border>
    <border>
      <left/>
      <right/>
      <top style="thin">
        <color indexed="48"/>
      </top>
      <bottom/>
      <diagonal/>
    </border>
    <border>
      <left/>
      <right style="medium">
        <color indexed="48"/>
      </right>
      <top style="thin">
        <color indexed="48"/>
      </top>
      <bottom/>
      <diagonal/>
    </border>
    <border>
      <left style="thin">
        <color indexed="48"/>
      </left>
      <right/>
      <top style="thin">
        <color indexed="48"/>
      </top>
      <bottom style="medium">
        <color indexed="48"/>
      </bottom>
      <diagonal/>
    </border>
    <border>
      <left/>
      <right/>
      <top style="thin">
        <color indexed="48"/>
      </top>
      <bottom style="medium">
        <color indexed="48"/>
      </bottom>
      <diagonal/>
    </border>
    <border>
      <left/>
      <right style="medium">
        <color indexed="48"/>
      </right>
      <top style="thin">
        <color indexed="48"/>
      </top>
      <bottom style="medium">
        <color indexed="48"/>
      </bottom>
      <diagonal/>
    </border>
    <border>
      <left style="thin">
        <color indexed="48"/>
      </left>
      <right/>
      <top style="medium">
        <color indexed="48"/>
      </top>
      <bottom style="thin">
        <color indexed="48"/>
      </bottom>
      <diagonal/>
    </border>
    <border>
      <left/>
      <right/>
      <top style="medium">
        <color indexed="48"/>
      </top>
      <bottom style="thin">
        <color indexed="48"/>
      </bottom>
      <diagonal/>
    </border>
    <border>
      <left/>
      <right style="medium">
        <color indexed="48"/>
      </right>
      <top style="medium">
        <color indexed="48"/>
      </top>
      <bottom style="thin">
        <color indexed="48"/>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style="double">
        <color indexed="64"/>
      </left>
      <right/>
      <top style="thin">
        <color indexed="64"/>
      </top>
      <bottom style="medium">
        <color indexed="64"/>
      </bottom>
      <diagonal/>
    </border>
    <border>
      <left/>
      <right style="double">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48"/>
      </left>
      <right/>
      <top style="thin">
        <color indexed="48"/>
      </top>
      <bottom/>
      <diagonal/>
    </border>
    <border>
      <left style="medium">
        <color indexed="48"/>
      </left>
      <right style="thin">
        <color indexed="48"/>
      </right>
      <top style="thin">
        <color indexed="48"/>
      </top>
      <bottom style="medium">
        <color indexed="48"/>
      </bottom>
      <diagonal/>
    </border>
    <border>
      <left style="thin">
        <color indexed="48"/>
      </left>
      <right style="thin">
        <color indexed="48"/>
      </right>
      <top style="thin">
        <color indexed="48"/>
      </top>
      <bottom style="medium">
        <color indexed="48"/>
      </bottom>
      <diagonal/>
    </border>
    <border>
      <left style="thin">
        <color indexed="48"/>
      </left>
      <right style="medium">
        <color indexed="48"/>
      </right>
      <top style="thin">
        <color indexed="48"/>
      </top>
      <bottom style="medium">
        <color indexed="48"/>
      </bottom>
      <diagonal/>
    </border>
    <border>
      <left style="thin">
        <color indexed="48"/>
      </left>
      <right style="thin">
        <color indexed="48"/>
      </right>
      <top style="thin">
        <color indexed="48"/>
      </top>
      <bottom/>
      <diagonal/>
    </border>
    <border>
      <left style="thin">
        <color indexed="48"/>
      </left>
      <right style="medium">
        <color indexed="48"/>
      </right>
      <top style="thin">
        <color indexed="48"/>
      </top>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48"/>
      </left>
      <right style="thin">
        <color indexed="48"/>
      </right>
      <top/>
      <bottom style="thin">
        <color indexed="48"/>
      </bottom>
      <diagonal/>
    </border>
    <border>
      <left style="thin">
        <color indexed="48"/>
      </left>
      <right style="thin">
        <color indexed="48"/>
      </right>
      <top/>
      <bottom style="thin">
        <color indexed="48"/>
      </bottom>
      <diagonal/>
    </border>
    <border>
      <left style="thin">
        <color indexed="48"/>
      </left>
      <right style="medium">
        <color indexed="48"/>
      </right>
      <top/>
      <bottom style="thin">
        <color indexed="48"/>
      </bottom>
      <diagonal/>
    </border>
    <border>
      <left style="thin">
        <color indexed="48"/>
      </left>
      <right style="thin">
        <color indexed="48"/>
      </right>
      <top style="medium">
        <color indexed="48"/>
      </top>
      <bottom style="thin">
        <color indexed="48"/>
      </bottom>
      <diagonal/>
    </border>
    <border>
      <left style="thin">
        <color indexed="48"/>
      </left>
      <right style="medium">
        <color indexed="48"/>
      </right>
      <top style="medium">
        <color indexed="48"/>
      </top>
      <bottom style="thin">
        <color indexed="48"/>
      </bottom>
      <diagonal/>
    </border>
    <border>
      <left style="thin">
        <color indexed="48"/>
      </left>
      <right/>
      <top/>
      <bottom style="thin">
        <color indexed="48"/>
      </bottom>
      <diagonal/>
    </border>
    <border>
      <left/>
      <right/>
      <top/>
      <bottom style="thin">
        <color indexed="48"/>
      </bottom>
      <diagonal/>
    </border>
    <border>
      <left/>
      <right style="medium">
        <color indexed="48"/>
      </right>
      <top/>
      <bottom style="thin">
        <color indexed="48"/>
      </bottom>
      <diagonal/>
    </border>
    <border>
      <left style="medium">
        <color indexed="48"/>
      </left>
      <right style="thin">
        <color indexed="48"/>
      </right>
      <top/>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190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1" xfId="0" applyBorder="1" applyAlignment="1">
      <alignment vertical="center"/>
    </xf>
    <xf numFmtId="0" fontId="9" fillId="0" borderId="0" xfId="0" applyFont="1">
      <alignment vertical="center"/>
    </xf>
    <xf numFmtId="0" fontId="9" fillId="0" borderId="0" xfId="0" applyNumberFormat="1" applyFont="1">
      <alignment vertical="center"/>
    </xf>
    <xf numFmtId="177" fontId="9" fillId="0" borderId="0" xfId="0" applyNumberFormat="1" applyFont="1">
      <alignment vertical="center"/>
    </xf>
    <xf numFmtId="0" fontId="9" fillId="0" borderId="0" xfId="0" applyFont="1" applyBorder="1">
      <alignment vertical="center"/>
    </xf>
    <xf numFmtId="0" fontId="0" fillId="0" borderId="2" xfId="0" applyBorder="1" applyAlignment="1">
      <alignment vertical="center"/>
    </xf>
    <xf numFmtId="0" fontId="12" fillId="0" borderId="0" xfId="0" applyFont="1">
      <alignment vertical="center"/>
    </xf>
    <xf numFmtId="0" fontId="0" fillId="0" borderId="3" xfId="0" applyBorder="1" applyAlignment="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3" fontId="1" fillId="0" borderId="1" xfId="0" applyNumberFormat="1" applyFont="1" applyBorder="1">
      <alignment vertical="center"/>
    </xf>
    <xf numFmtId="0" fontId="1" fillId="0" borderId="7" xfId="0" applyFont="1" applyBorder="1">
      <alignment vertical="center"/>
    </xf>
    <xf numFmtId="0" fontId="1" fillId="0" borderId="7" xfId="0" applyFont="1" applyBorder="1" applyAlignment="1">
      <alignment horizontal="center" vertical="center"/>
    </xf>
    <xf numFmtId="0" fontId="0" fillId="0" borderId="7" xfId="0" applyBorder="1">
      <alignment vertical="center"/>
    </xf>
    <xf numFmtId="3" fontId="1" fillId="2" borderId="3" xfId="0" applyNumberFormat="1" applyFont="1" applyFill="1" applyBorder="1">
      <alignment vertical="center"/>
    </xf>
    <xf numFmtId="3" fontId="0" fillId="0" borderId="1" xfId="0" applyNumberFormat="1" applyBorder="1" applyAlignment="1">
      <alignment vertical="center"/>
    </xf>
    <xf numFmtId="0" fontId="12" fillId="0" borderId="0" xfId="0" applyFont="1" applyAlignment="1">
      <alignment horizontal="left" vertical="center"/>
    </xf>
    <xf numFmtId="0" fontId="0" fillId="0" borderId="3" xfId="0" applyBorder="1">
      <alignment vertical="center"/>
    </xf>
    <xf numFmtId="3" fontId="0" fillId="0" borderId="3" xfId="0" applyNumberFormat="1" applyBorder="1" applyAlignment="1">
      <alignment vertical="center"/>
    </xf>
    <xf numFmtId="0" fontId="1" fillId="0" borderId="8" xfId="0" applyFont="1" applyBorder="1">
      <alignment vertical="center"/>
    </xf>
    <xf numFmtId="0" fontId="1" fillId="0" borderId="9" xfId="0" applyFont="1" applyBorder="1">
      <alignmen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5" xfId="0" applyBorder="1" applyAlignment="1">
      <alignment horizontal="center" vertical="center"/>
    </xf>
    <xf numFmtId="0" fontId="0" fillId="0" borderId="0" xfId="0" applyBorder="1">
      <alignment vertical="center"/>
    </xf>
    <xf numFmtId="0" fontId="0" fillId="0" borderId="5" xfId="0" applyBorder="1">
      <alignment vertical="center"/>
    </xf>
    <xf numFmtId="0" fontId="9" fillId="0" borderId="12" xfId="0" applyFont="1" applyBorder="1">
      <alignment vertical="center"/>
    </xf>
    <xf numFmtId="0" fontId="9" fillId="0" borderId="10" xfId="0" applyFont="1" applyBorder="1">
      <alignment vertical="center"/>
    </xf>
    <xf numFmtId="0" fontId="9" fillId="0" borderId="4" xfId="0" applyFont="1" applyBorder="1">
      <alignment vertical="center"/>
    </xf>
    <xf numFmtId="0" fontId="9" fillId="0" borderId="6" xfId="0" applyFont="1" applyBorder="1">
      <alignment vertical="center"/>
    </xf>
    <xf numFmtId="0" fontId="9" fillId="0" borderId="12" xfId="0" applyNumberFormat="1" applyFont="1" applyBorder="1">
      <alignment vertical="center"/>
    </xf>
    <xf numFmtId="0" fontId="9" fillId="0" borderId="11" xfId="0" applyFont="1" applyBorder="1">
      <alignment vertical="center"/>
    </xf>
    <xf numFmtId="0" fontId="9" fillId="0" borderId="5" xfId="0" applyFont="1" applyBorder="1">
      <alignment vertical="center"/>
    </xf>
    <xf numFmtId="0" fontId="4" fillId="0" borderId="10" xfId="0" applyFont="1" applyBorder="1" applyAlignment="1">
      <alignment vertical="center"/>
    </xf>
    <xf numFmtId="0" fontId="9" fillId="0" borderId="13" xfId="0" applyFont="1" applyBorder="1">
      <alignment vertical="center"/>
    </xf>
    <xf numFmtId="49" fontId="9" fillId="0" borderId="14" xfId="0" applyNumberFormat="1" applyFont="1" applyBorder="1">
      <alignment vertical="center"/>
    </xf>
    <xf numFmtId="0" fontId="9" fillId="0" borderId="14" xfId="0" applyFont="1" applyBorder="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4" fillId="0" borderId="14" xfId="0" applyFont="1" applyBorder="1" applyAlignment="1">
      <alignment vertical="center"/>
    </xf>
    <xf numFmtId="0" fontId="9" fillId="2" borderId="11" xfId="0" applyFont="1" applyFill="1" applyBorder="1">
      <alignment vertical="center"/>
    </xf>
    <xf numFmtId="0" fontId="9" fillId="2" borderId="10" xfId="0" applyFont="1" applyFill="1" applyBorder="1">
      <alignment vertical="center"/>
    </xf>
    <xf numFmtId="0" fontId="9" fillId="2" borderId="0" xfId="0" applyFont="1" applyFill="1" applyBorder="1">
      <alignment vertical="center"/>
    </xf>
    <xf numFmtId="0" fontId="9" fillId="2" borderId="14" xfId="0" applyFont="1" applyFill="1" applyBorder="1">
      <alignment vertical="center"/>
    </xf>
    <xf numFmtId="0" fontId="9" fillId="0" borderId="0" xfId="0" applyFont="1" applyFill="1" applyBorder="1">
      <alignment vertical="center"/>
    </xf>
    <xf numFmtId="0" fontId="9" fillId="0" borderId="5" xfId="0" applyFont="1" applyBorder="1" applyAlignment="1">
      <alignment vertical="center"/>
    </xf>
    <xf numFmtId="58" fontId="9" fillId="0" borderId="10" xfId="0" applyNumberFormat="1" applyFont="1" applyBorder="1" applyAlignment="1">
      <alignment vertical="center"/>
    </xf>
    <xf numFmtId="0" fontId="9" fillId="2" borderId="5" xfId="0" applyFont="1" applyFill="1" applyBorder="1">
      <alignment vertical="center"/>
    </xf>
    <xf numFmtId="0" fontId="9" fillId="2" borderId="11" xfId="0" applyNumberFormat="1" applyFont="1" applyFill="1" applyBorder="1">
      <alignment vertical="center"/>
    </xf>
    <xf numFmtId="0" fontId="4" fillId="0" borderId="14" xfId="0" applyFont="1" applyFill="1" applyBorder="1" applyAlignment="1">
      <alignment vertical="center"/>
    </xf>
    <xf numFmtId="0" fontId="16" fillId="0" borderId="0" xfId="0" applyFont="1" applyAlignment="1">
      <alignment vertical="center"/>
    </xf>
    <xf numFmtId="0" fontId="9" fillId="3" borderId="14" xfId="0" applyFont="1" applyFill="1" applyBorder="1">
      <alignment vertical="center"/>
    </xf>
    <xf numFmtId="0" fontId="9" fillId="3" borderId="14" xfId="0" applyFont="1" applyFill="1" applyBorder="1" applyAlignment="1">
      <alignment vertical="center"/>
    </xf>
    <xf numFmtId="58" fontId="9" fillId="3" borderId="14" xfId="0" applyNumberFormat="1" applyFont="1" applyFill="1" applyBorder="1" applyAlignment="1">
      <alignment vertical="center"/>
    </xf>
    <xf numFmtId="58" fontId="9" fillId="3" borderId="6" xfId="0" applyNumberFormat="1" applyFont="1" applyFill="1" applyBorder="1" applyAlignment="1">
      <alignment vertical="center"/>
    </xf>
    <xf numFmtId="176" fontId="9" fillId="3" borderId="5" xfId="0" applyNumberFormat="1" applyFont="1" applyFill="1" applyBorder="1" applyAlignment="1">
      <alignment horizontal="left" vertical="center"/>
    </xf>
    <xf numFmtId="49" fontId="9" fillId="3" borderId="13" xfId="0" applyNumberFormat="1" applyFont="1" applyFill="1" applyBorder="1">
      <alignment vertical="center"/>
    </xf>
    <xf numFmtId="0" fontId="9" fillId="3" borderId="0" xfId="0" applyNumberFormat="1" applyFont="1" applyFill="1" applyBorder="1" applyAlignment="1">
      <alignment horizontal="left" vertical="center"/>
    </xf>
    <xf numFmtId="0" fontId="9" fillId="3" borderId="5" xfId="0" applyNumberFormat="1" applyFont="1" applyFill="1" applyBorder="1" applyAlignment="1">
      <alignment horizontal="left" vertical="center"/>
    </xf>
    <xf numFmtId="0" fontId="9" fillId="0" borderId="5" xfId="0" applyFont="1" applyFill="1" applyBorder="1">
      <alignment vertical="center"/>
    </xf>
    <xf numFmtId="0" fontId="9" fillId="0" borderId="6" xfId="0" applyFont="1" applyFill="1" applyBorder="1">
      <alignment vertical="center"/>
    </xf>
    <xf numFmtId="0" fontId="10" fillId="0" borderId="14" xfId="0" applyFont="1" applyFill="1" applyBorder="1">
      <alignment vertical="center"/>
    </xf>
    <xf numFmtId="0" fontId="0" fillId="0" borderId="11" xfId="0"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5" xfId="0" applyFont="1" applyBorder="1" applyAlignment="1">
      <alignment horizontal="center" vertical="center"/>
    </xf>
    <xf numFmtId="0" fontId="1" fillId="2" borderId="3" xfId="0" applyFont="1" applyFill="1" applyBorder="1">
      <alignment vertical="center"/>
    </xf>
    <xf numFmtId="3" fontId="1" fillId="2" borderId="5" xfId="0" applyNumberFormat="1" applyFont="1" applyFill="1" applyBorder="1">
      <alignment vertical="center"/>
    </xf>
    <xf numFmtId="3" fontId="1" fillId="0" borderId="4" xfId="0" applyNumberFormat="1" applyFont="1" applyBorder="1">
      <alignment vertical="center"/>
    </xf>
    <xf numFmtId="3" fontId="0" fillId="0" borderId="3" xfId="0" applyNumberFormat="1" applyBorder="1" applyAlignment="1">
      <alignment horizontal="right" vertical="center"/>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horizontal="right" vertical="center" wrapText="1"/>
    </xf>
    <xf numFmtId="3" fontId="0" fillId="0" borderId="0" xfId="0" applyNumberFormat="1" applyBorder="1" applyAlignment="1">
      <alignment horizontal="right" vertical="center"/>
    </xf>
    <xf numFmtId="0" fontId="1" fillId="2" borderId="0" xfId="0" applyFont="1" applyFill="1" applyBorder="1">
      <alignment vertical="center"/>
    </xf>
    <xf numFmtId="3" fontId="0" fillId="0" borderId="2" xfId="0" applyNumberFormat="1" applyBorder="1" applyAlignment="1">
      <alignment vertical="center"/>
    </xf>
    <xf numFmtId="3" fontId="0" fillId="0" borderId="0" xfId="0" applyNumberFormat="1">
      <alignment vertical="center"/>
    </xf>
    <xf numFmtId="0" fontId="1" fillId="0" borderId="5" xfId="0" applyFont="1" applyFill="1" applyBorder="1">
      <alignment vertical="center"/>
    </xf>
    <xf numFmtId="0" fontId="1" fillId="0" borderId="3" xfId="0" applyFont="1" applyFill="1" applyBorder="1">
      <alignment vertical="center"/>
    </xf>
    <xf numFmtId="0" fontId="20" fillId="0" borderId="11" xfId="0" applyFont="1" applyBorder="1">
      <alignment vertical="center"/>
    </xf>
    <xf numFmtId="178" fontId="10" fillId="3" borderId="14" xfId="0" applyNumberFormat="1" applyFont="1" applyFill="1" applyBorder="1">
      <alignment vertical="center"/>
    </xf>
    <xf numFmtId="0" fontId="21" fillId="2" borderId="12" xfId="0" applyNumberFormat="1" applyFont="1" applyFill="1" applyBorder="1">
      <alignment vertical="center"/>
    </xf>
    <xf numFmtId="0" fontId="21" fillId="2" borderId="13" xfId="0" applyNumberFormat="1" applyFont="1" applyFill="1" applyBorder="1">
      <alignment vertical="center"/>
    </xf>
    <xf numFmtId="0" fontId="21" fillId="2" borderId="4" xfId="0" applyNumberFormat="1" applyFont="1" applyFill="1" applyBorder="1">
      <alignment vertical="center"/>
    </xf>
    <xf numFmtId="0" fontId="21" fillId="2" borderId="1" xfId="0" applyNumberFormat="1" applyFont="1" applyFill="1" applyBorder="1">
      <alignment vertical="center"/>
    </xf>
    <xf numFmtId="49" fontId="21" fillId="2" borderId="13" xfId="0" applyNumberFormat="1" applyFont="1" applyFill="1" applyBorder="1">
      <alignment vertical="center"/>
    </xf>
    <xf numFmtId="0" fontId="9" fillId="0" borderId="13" xfId="0" applyFont="1" applyFill="1" applyBorder="1">
      <alignment vertical="center"/>
    </xf>
    <xf numFmtId="0" fontId="21" fillId="2" borderId="0" xfId="0" applyFont="1" applyFill="1" applyBorder="1">
      <alignment vertical="center"/>
    </xf>
    <xf numFmtId="0" fontId="21" fillId="2" borderId="0" xfId="0" applyFont="1" applyFill="1" applyBorder="1" applyAlignment="1">
      <alignment vertical="center"/>
    </xf>
    <xf numFmtId="0" fontId="21" fillId="0" borderId="0" xfId="0" applyFont="1" applyFill="1" applyBorder="1">
      <alignment vertical="center"/>
    </xf>
    <xf numFmtId="0" fontId="21" fillId="0" borderId="0" xfId="0" applyFont="1" applyBorder="1">
      <alignment vertical="center"/>
    </xf>
    <xf numFmtId="0" fontId="21" fillId="2" borderId="13" xfId="0" applyFont="1" applyFill="1" applyBorder="1">
      <alignment vertical="center"/>
    </xf>
    <xf numFmtId="0" fontId="21" fillId="2" borderId="13" xfId="0" applyFont="1" applyFill="1" applyBorder="1" applyAlignment="1">
      <alignment vertical="center"/>
    </xf>
    <xf numFmtId="58" fontId="21" fillId="2" borderId="13" xfId="0" applyNumberFormat="1" applyFont="1" applyFill="1" applyBorder="1" applyAlignment="1">
      <alignment horizontal="left" vertical="center"/>
    </xf>
    <xf numFmtId="0" fontId="21" fillId="0" borderId="5" xfId="0" applyFont="1" applyBorder="1">
      <alignment vertical="center"/>
    </xf>
    <xf numFmtId="0" fontId="21" fillId="2" borderId="1" xfId="0" applyFont="1" applyFill="1" applyBorder="1" applyAlignment="1">
      <alignment vertical="center"/>
    </xf>
    <xf numFmtId="0" fontId="21" fillId="0" borderId="3" xfId="0" applyFont="1" applyBorder="1">
      <alignment vertical="center"/>
    </xf>
    <xf numFmtId="0" fontId="22" fillId="0" borderId="16" xfId="0" applyFont="1" applyBorder="1" applyAlignment="1">
      <alignment horizontal="center" vertical="center"/>
    </xf>
    <xf numFmtId="0" fontId="22" fillId="0" borderId="17" xfId="0" applyFont="1" applyBorder="1">
      <alignment vertical="center"/>
    </xf>
    <xf numFmtId="0" fontId="22" fillId="0" borderId="18" xfId="0" applyFont="1" applyBorder="1">
      <alignment vertical="center"/>
    </xf>
    <xf numFmtId="0" fontId="22" fillId="0" borderId="0" xfId="0" applyFont="1">
      <alignment vertical="center"/>
    </xf>
    <xf numFmtId="0" fontId="22" fillId="0" borderId="19" xfId="0" applyFont="1" applyBorder="1" applyAlignment="1">
      <alignment horizontal="center" vertical="center"/>
    </xf>
    <xf numFmtId="0" fontId="22" fillId="0" borderId="0"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pplyAlignment="1">
      <alignment horizontal="center"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3" fillId="0" borderId="0" xfId="0" applyFont="1" applyAlignment="1">
      <alignment horizontal="center"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16" xfId="0" applyFont="1" applyBorder="1">
      <alignment vertical="center"/>
    </xf>
    <xf numFmtId="0" fontId="22" fillId="0" borderId="22" xfId="0" applyFont="1" applyBorder="1">
      <alignment vertical="center"/>
    </xf>
    <xf numFmtId="0" fontId="22" fillId="2" borderId="21" xfId="0" applyFont="1" applyFill="1" applyBorder="1">
      <alignment vertical="center"/>
    </xf>
    <xf numFmtId="0" fontId="22" fillId="2" borderId="0" xfId="0" applyFont="1" applyFill="1" applyBorder="1">
      <alignment vertical="center"/>
    </xf>
    <xf numFmtId="0" fontId="22" fillId="0" borderId="21" xfId="0" applyFont="1" applyFill="1" applyBorder="1">
      <alignment vertical="center"/>
    </xf>
    <xf numFmtId="0" fontId="22" fillId="0" borderId="0" xfId="0" applyFont="1" applyFill="1" applyBorder="1">
      <alignment vertical="center"/>
    </xf>
    <xf numFmtId="176" fontId="22" fillId="0" borderId="0" xfId="0" applyNumberFormat="1" applyFont="1" applyAlignment="1">
      <alignment horizontal="center" vertical="center"/>
    </xf>
    <xf numFmtId="176" fontId="22" fillId="0" borderId="0" xfId="0" applyNumberFormat="1" applyFont="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58" fontId="22" fillId="0" borderId="0" xfId="0" applyNumberFormat="1" applyFont="1">
      <alignment vertical="center"/>
    </xf>
    <xf numFmtId="0" fontId="22" fillId="0" borderId="0" xfId="0" applyFont="1" applyAlignment="1">
      <alignment horizontal="right" vertical="center"/>
    </xf>
    <xf numFmtId="176" fontId="22" fillId="0" borderId="0" xfId="0" applyNumberFormat="1" applyFont="1" applyAlignment="1">
      <alignment horizontal="left" vertical="center"/>
    </xf>
    <xf numFmtId="0" fontId="22" fillId="0" borderId="0" xfId="0" applyFont="1" applyAlignment="1">
      <alignment horizontal="left" vertical="center"/>
    </xf>
    <xf numFmtId="0" fontId="25" fillId="0" borderId="0" xfId="0" applyFont="1">
      <alignment vertical="center"/>
    </xf>
    <xf numFmtId="0" fontId="23" fillId="0" borderId="0" xfId="0" applyFont="1">
      <alignment vertical="center"/>
    </xf>
    <xf numFmtId="0" fontId="22" fillId="2" borderId="0" xfId="0" applyFont="1" applyFill="1">
      <alignment vertical="center"/>
    </xf>
    <xf numFmtId="0" fontId="25" fillId="0" borderId="0" xfId="0" applyFont="1" applyAlignment="1">
      <alignment horizontal="right" vertical="center"/>
    </xf>
    <xf numFmtId="0" fontId="25" fillId="0" borderId="0" xfId="0" applyFont="1" applyAlignment="1">
      <alignment horizontal="left" vertical="center"/>
    </xf>
    <xf numFmtId="0" fontId="26" fillId="0" borderId="0" xfId="0" applyFont="1">
      <alignment vertical="center"/>
    </xf>
    <xf numFmtId="0" fontId="27" fillId="0" borderId="0" xfId="0" applyFont="1" applyAlignment="1">
      <alignment horizontal="left" vertical="center"/>
    </xf>
    <xf numFmtId="0" fontId="26" fillId="0" borderId="0" xfId="0" applyFont="1" applyAlignment="1">
      <alignment vertical="center"/>
    </xf>
    <xf numFmtId="0" fontId="9" fillId="0" borderId="0" xfId="0" applyFont="1" applyFill="1" applyBorder="1" applyAlignment="1">
      <alignment horizontal="right" vertical="center"/>
    </xf>
    <xf numFmtId="0" fontId="9" fillId="0" borderId="5" xfId="0" applyFont="1" applyFill="1" applyBorder="1" applyAlignment="1">
      <alignment horizontal="right" vertical="center"/>
    </xf>
    <xf numFmtId="0" fontId="9" fillId="0" borderId="0" xfId="0" applyFont="1" applyBorder="1" applyAlignment="1">
      <alignment horizontal="right" vertical="center" shrinkToFit="1"/>
    </xf>
    <xf numFmtId="0" fontId="22" fillId="0" borderId="0" xfId="0" applyFont="1" applyFill="1">
      <alignment vertical="center"/>
    </xf>
    <xf numFmtId="0" fontId="25" fillId="0" borderId="0" xfId="0" applyFont="1" applyAlignment="1">
      <alignment vertical="center"/>
    </xf>
    <xf numFmtId="0" fontId="23" fillId="0" borderId="0" xfId="0" applyFont="1" applyAlignment="1">
      <alignment vertical="center"/>
    </xf>
    <xf numFmtId="176" fontId="22" fillId="0" borderId="0" xfId="0" applyNumberFormat="1" applyFont="1" applyAlignment="1">
      <alignment vertical="center"/>
    </xf>
    <xf numFmtId="0" fontId="25" fillId="0" borderId="0" xfId="0" applyFont="1" applyFill="1" applyAlignment="1">
      <alignment vertical="center"/>
    </xf>
    <xf numFmtId="0" fontId="22" fillId="0" borderId="0" xfId="0" applyFont="1" applyAlignment="1">
      <alignment vertical="center"/>
    </xf>
    <xf numFmtId="0" fontId="22" fillId="0" borderId="5" xfId="0" applyFont="1" applyBorder="1">
      <alignment vertical="center"/>
    </xf>
    <xf numFmtId="0" fontId="22" fillId="0" borderId="3" xfId="0" applyFont="1" applyBorder="1" applyAlignment="1">
      <alignment vertical="center"/>
    </xf>
    <xf numFmtId="0" fontId="22" fillId="0" borderId="2" xfId="0" applyFont="1" applyBorder="1" applyAlignment="1">
      <alignment vertical="center"/>
    </xf>
    <xf numFmtId="0" fontId="27" fillId="0" borderId="0" xfId="0" applyFont="1" applyAlignment="1">
      <alignment vertical="center"/>
    </xf>
    <xf numFmtId="176" fontId="25" fillId="2" borderId="0" xfId="0" applyNumberFormat="1" applyFont="1" applyFill="1" applyAlignment="1">
      <alignment vertical="center"/>
    </xf>
    <xf numFmtId="0" fontId="25" fillId="2" borderId="0" xfId="0" applyFont="1" applyFill="1" applyAlignment="1">
      <alignment horizontal="right" vertical="center"/>
    </xf>
    <xf numFmtId="0" fontId="25" fillId="0" borderId="11" xfId="0" applyFont="1" applyBorder="1" applyAlignment="1">
      <alignment vertical="center"/>
    </xf>
    <xf numFmtId="0" fontId="25" fillId="0" borderId="10"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22" fillId="0" borderId="0" xfId="0" applyFont="1" applyAlignment="1">
      <alignment horizontal="center" vertical="center"/>
    </xf>
    <xf numFmtId="0" fontId="22" fillId="0" borderId="3" xfId="0" applyFont="1" applyBorder="1">
      <alignment vertical="center"/>
    </xf>
    <xf numFmtId="0" fontId="22" fillId="0" borderId="2" xfId="0" applyFont="1" applyBorder="1">
      <alignment vertical="center"/>
    </xf>
    <xf numFmtId="0" fontId="22" fillId="0" borderId="11" xfId="0" applyFont="1" applyBorder="1">
      <alignment vertical="center"/>
    </xf>
    <xf numFmtId="0" fontId="22" fillId="0" borderId="10" xfId="0" applyFont="1" applyBorder="1">
      <alignment vertical="center"/>
    </xf>
    <xf numFmtId="0" fontId="28" fillId="0" borderId="0" xfId="0" applyFont="1" applyAlignment="1">
      <alignment horizontal="center" vertical="center"/>
    </xf>
    <xf numFmtId="0" fontId="25" fillId="2" borderId="0" xfId="0" applyFont="1" applyFill="1">
      <alignment vertical="center"/>
    </xf>
    <xf numFmtId="0" fontId="22" fillId="0" borderId="12" xfId="0" applyFont="1" applyBorder="1">
      <alignment vertical="center"/>
    </xf>
    <xf numFmtId="0" fontId="22" fillId="0" borderId="11" xfId="0" applyFont="1" applyBorder="1" applyAlignment="1">
      <alignment vertical="center"/>
    </xf>
    <xf numFmtId="0" fontId="22" fillId="0" borderId="15"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4" xfId="0" applyFont="1" applyBorder="1">
      <alignment vertical="center"/>
    </xf>
    <xf numFmtId="0" fontId="22" fillId="0" borderId="6" xfId="0" applyFont="1" applyBorder="1">
      <alignment vertical="center"/>
    </xf>
    <xf numFmtId="0" fontId="22" fillId="0" borderId="5" xfId="0" applyFont="1" applyBorder="1" applyAlignment="1">
      <alignment vertical="center"/>
    </xf>
    <xf numFmtId="0" fontId="22" fillId="0" borderId="9" xfId="0" applyFont="1" applyBorder="1" applyAlignment="1">
      <alignment horizontal="center" vertical="center"/>
    </xf>
    <xf numFmtId="0" fontId="25" fillId="2" borderId="11" xfId="0" applyFont="1" applyFill="1" applyBorder="1" applyAlignment="1">
      <alignment vertical="center"/>
    </xf>
    <xf numFmtId="0" fontId="27" fillId="2" borderId="11" xfId="0" applyFont="1" applyFill="1" applyBorder="1" applyAlignment="1">
      <alignment vertical="center"/>
    </xf>
    <xf numFmtId="0" fontId="27" fillId="2" borderId="10" xfId="0" applyFont="1" applyFill="1" applyBorder="1" applyAlignment="1">
      <alignment vertical="center"/>
    </xf>
    <xf numFmtId="0" fontId="29" fillId="0" borderId="0" xfId="0" applyFont="1" applyAlignment="1">
      <alignment horizontal="center" vertical="center"/>
    </xf>
    <xf numFmtId="0" fontId="30" fillId="0" borderId="7" xfId="0" applyFont="1" applyBorder="1" applyAlignment="1">
      <alignment horizontal="center" vertical="center"/>
    </xf>
    <xf numFmtId="0" fontId="30" fillId="0" borderId="0" xfId="0" applyFont="1">
      <alignment vertical="center"/>
    </xf>
    <xf numFmtId="176" fontId="22" fillId="0" borderId="0" xfId="0" applyNumberFormat="1" applyFont="1">
      <alignment vertical="center"/>
    </xf>
    <xf numFmtId="0" fontId="25" fillId="0" borderId="0" xfId="0" applyFont="1" applyBorder="1">
      <alignment vertical="center"/>
    </xf>
    <xf numFmtId="0" fontId="22" fillId="0" borderId="0" xfId="0" applyFont="1" applyBorder="1" applyAlignment="1">
      <alignment horizontal="center" vertical="center"/>
    </xf>
    <xf numFmtId="0" fontId="23" fillId="0" borderId="0" xfId="0" applyFont="1" applyBorder="1">
      <alignment vertical="center"/>
    </xf>
    <xf numFmtId="0" fontId="22" fillId="0" borderId="0" xfId="0" applyFont="1" applyBorder="1" applyAlignment="1">
      <alignment vertical="center"/>
    </xf>
    <xf numFmtId="0" fontId="22" fillId="0" borderId="12" xfId="0" applyFont="1" applyBorder="1" applyAlignment="1">
      <alignment vertical="center"/>
    </xf>
    <xf numFmtId="0" fontId="22" fillId="0" borderId="10"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4" xfId="0" applyFont="1" applyBorder="1" applyAlignment="1">
      <alignment horizontal="center" vertical="center"/>
    </xf>
    <xf numFmtId="0" fontId="22" fillId="0" borderId="4" xfId="0" applyFont="1" applyBorder="1" applyAlignment="1">
      <alignment vertical="center"/>
    </xf>
    <xf numFmtId="0" fontId="22" fillId="0" borderId="6" xfId="0" applyFont="1" applyBorder="1" applyAlignment="1">
      <alignment vertical="center"/>
    </xf>
    <xf numFmtId="176" fontId="25" fillId="0" borderId="0" xfId="0" applyNumberFormat="1" applyFont="1" applyAlignment="1">
      <alignment horizontal="center" vertical="center"/>
    </xf>
    <xf numFmtId="0" fontId="27" fillId="0" borderId="12" xfId="0" applyFont="1" applyBorder="1" applyAlignment="1">
      <alignment vertical="center" shrinkToFit="1"/>
    </xf>
    <xf numFmtId="0" fontId="27" fillId="0" borderId="12" xfId="0" applyFont="1" applyBorder="1">
      <alignment vertical="center"/>
    </xf>
    <xf numFmtId="0" fontId="27" fillId="0" borderId="11" xfId="0" applyFont="1" applyBorder="1">
      <alignment vertical="center"/>
    </xf>
    <xf numFmtId="0" fontId="27" fillId="0" borderId="10" xfId="0" applyFont="1" applyBorder="1">
      <alignment vertical="center"/>
    </xf>
    <xf numFmtId="49" fontId="27" fillId="2" borderId="13" xfId="0" applyNumberFormat="1" applyFont="1" applyFill="1" applyBorder="1">
      <alignment vertical="center"/>
    </xf>
    <xf numFmtId="0" fontId="27" fillId="0" borderId="4" xfId="0" applyFont="1" applyBorder="1">
      <alignment vertical="center"/>
    </xf>
    <xf numFmtId="0" fontId="27" fillId="0" borderId="5" xfId="0" applyFont="1" applyBorder="1">
      <alignment vertical="center"/>
    </xf>
    <xf numFmtId="0" fontId="27" fillId="0" borderId="6" xfId="0" applyFont="1" applyBorder="1">
      <alignment vertical="center"/>
    </xf>
    <xf numFmtId="0" fontId="27" fillId="0" borderId="10"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6" xfId="0" applyFont="1" applyFill="1" applyBorder="1" applyAlignment="1">
      <alignment horizontal="left" vertical="center"/>
    </xf>
    <xf numFmtId="0" fontId="27" fillId="0" borderId="0" xfId="0" applyFont="1">
      <alignment vertical="center"/>
    </xf>
    <xf numFmtId="49" fontId="22" fillId="0" borderId="0" xfId="0" applyNumberFormat="1" applyFont="1">
      <alignment vertical="center"/>
    </xf>
    <xf numFmtId="0" fontId="31" fillId="0" borderId="0" xfId="0" applyFont="1" applyFill="1" applyBorder="1">
      <alignment vertical="center"/>
    </xf>
    <xf numFmtId="0" fontId="25" fillId="0" borderId="0" xfId="0" applyFont="1" applyFill="1" applyBorder="1">
      <alignment vertical="center"/>
    </xf>
    <xf numFmtId="0" fontId="22" fillId="2" borderId="0" xfId="0" applyFont="1" applyFill="1" applyAlignment="1">
      <alignment horizontal="right" vertical="center"/>
    </xf>
    <xf numFmtId="0" fontId="22" fillId="0" borderId="0" xfId="0" applyFont="1" applyBorder="1" applyAlignment="1">
      <alignment horizontal="left" vertical="center"/>
    </xf>
    <xf numFmtId="0" fontId="22" fillId="2" borderId="0" xfId="0" applyFont="1" applyFill="1" applyBorder="1" applyAlignment="1">
      <alignment horizontal="center" vertical="center"/>
    </xf>
    <xf numFmtId="0" fontId="31" fillId="0" borderId="0" xfId="0" applyFont="1" applyBorder="1">
      <alignment vertical="center"/>
    </xf>
    <xf numFmtId="0" fontId="22" fillId="0" borderId="2" xfId="0" applyFont="1" applyBorder="1" applyAlignment="1">
      <alignment horizontal="left" vertical="center"/>
    </xf>
    <xf numFmtId="176" fontId="22" fillId="0" borderId="3" xfId="0" applyNumberFormat="1" applyFont="1" applyBorder="1" applyAlignment="1">
      <alignment horizontal="left" vertical="center"/>
    </xf>
    <xf numFmtId="0" fontId="27" fillId="0" borderId="3" xfId="0" applyFont="1" applyBorder="1" applyAlignment="1">
      <alignment horizontal="left" vertical="center"/>
    </xf>
    <xf numFmtId="0" fontId="25" fillId="0" borderId="0" xfId="0" applyFont="1" applyAlignment="1">
      <alignment horizontal="center" vertical="center"/>
    </xf>
    <xf numFmtId="0" fontId="25" fillId="0" borderId="0" xfId="0" applyFont="1" applyFill="1" applyAlignment="1">
      <alignment horizontal="right" vertical="center"/>
    </xf>
    <xf numFmtId="0" fontId="25" fillId="0" borderId="0" xfId="0" applyFont="1" applyFill="1">
      <alignment vertical="center"/>
    </xf>
    <xf numFmtId="0" fontId="22" fillId="0" borderId="0" xfId="0" applyFont="1" applyFill="1" applyAlignment="1">
      <alignment horizontal="right" vertical="center"/>
    </xf>
    <xf numFmtId="0" fontId="27" fillId="0" borderId="3" xfId="0" applyFont="1" applyBorder="1" applyAlignment="1">
      <alignment vertical="center"/>
    </xf>
    <xf numFmtId="0" fontId="27" fillId="0" borderId="2" xfId="0" applyFont="1" applyBorder="1" applyAlignment="1">
      <alignment vertical="center"/>
    </xf>
    <xf numFmtId="0" fontId="27" fillId="0" borderId="2" xfId="0" applyFont="1" applyFill="1" applyBorder="1" applyAlignment="1">
      <alignment horizontal="center" vertical="center"/>
    </xf>
    <xf numFmtId="0" fontId="27" fillId="0" borderId="1" xfId="0" applyFont="1" applyFill="1" applyBorder="1" applyAlignment="1">
      <alignment vertical="center"/>
    </xf>
    <xf numFmtId="0" fontId="27" fillId="0" borderId="3" xfId="0" applyFont="1" applyFill="1" applyBorder="1" applyAlignment="1">
      <alignment vertical="center"/>
    </xf>
    <xf numFmtId="0" fontId="27" fillId="0" borderId="0" xfId="0" applyFont="1" applyBorder="1">
      <alignment vertical="center"/>
    </xf>
    <xf numFmtId="0" fontId="22" fillId="0" borderId="13" xfId="0" applyFont="1" applyFill="1" applyBorder="1">
      <alignment vertical="center"/>
    </xf>
    <xf numFmtId="0" fontId="22" fillId="0" borderId="14" xfId="0" applyFont="1" applyFill="1" applyBorder="1">
      <alignment vertical="center"/>
    </xf>
    <xf numFmtId="0" fontId="22" fillId="0" borderId="12" xfId="0" applyFont="1" applyFill="1" applyBorder="1" applyAlignment="1">
      <alignment vertical="center"/>
    </xf>
    <xf numFmtId="0" fontId="22" fillId="0" borderId="11" xfId="0" applyFont="1" applyFill="1" applyBorder="1" applyAlignment="1">
      <alignment vertical="center"/>
    </xf>
    <xf numFmtId="0" fontId="22" fillId="0" borderId="10" xfId="0" applyFont="1" applyFill="1" applyBorder="1" applyAlignment="1">
      <alignment vertical="center"/>
    </xf>
    <xf numFmtId="0" fontId="22" fillId="0" borderId="14" xfId="0" applyFont="1" applyFill="1" applyBorder="1" applyAlignment="1">
      <alignment vertical="center"/>
    </xf>
    <xf numFmtId="0" fontId="22" fillId="0" borderId="4" xfId="0" applyFont="1" applyFill="1" applyBorder="1">
      <alignment vertical="center"/>
    </xf>
    <xf numFmtId="0" fontId="22" fillId="0" borderId="5" xfId="0" applyFont="1" applyFill="1" applyBorder="1">
      <alignment vertical="center"/>
    </xf>
    <xf numFmtId="0" fontId="22" fillId="0" borderId="6" xfId="0" applyFont="1" applyFill="1" applyBorder="1">
      <alignment vertical="center"/>
    </xf>
    <xf numFmtId="0" fontId="22" fillId="0" borderId="4"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7" fillId="0" borderId="2" xfId="0" applyFont="1" applyBorder="1">
      <alignment vertical="center"/>
    </xf>
    <xf numFmtId="0" fontId="27" fillId="0" borderId="0" xfId="0" applyFont="1" applyAlignment="1">
      <alignment horizontal="center" vertical="center"/>
    </xf>
    <xf numFmtId="0" fontId="27" fillId="0" borderId="13" xfId="0" applyFont="1" applyBorder="1">
      <alignment vertical="center"/>
    </xf>
    <xf numFmtId="0" fontId="27" fillId="0" borderId="14" xfId="0" applyFont="1" applyBorder="1">
      <alignment vertical="center"/>
    </xf>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49" fontId="27" fillId="0" borderId="6" xfId="0" applyNumberFormat="1" applyFont="1" applyBorder="1" applyAlignment="1">
      <alignment horizontal="center" vertical="center"/>
    </xf>
    <xf numFmtId="0" fontId="27" fillId="0" borderId="11" xfId="0" applyFont="1" applyBorder="1" applyAlignment="1">
      <alignment horizontal="right" vertical="center"/>
    </xf>
    <xf numFmtId="0" fontId="27" fillId="0" borderId="10" xfId="0" applyFont="1" applyBorder="1" applyAlignment="1">
      <alignment horizontal="right" vertical="center"/>
    </xf>
    <xf numFmtId="0" fontId="27" fillId="0" borderId="12" xfId="0" applyFont="1" applyBorder="1" applyAlignment="1">
      <alignment horizontal="right" vertical="center"/>
    </xf>
    <xf numFmtId="0" fontId="27" fillId="0" borderId="0" xfId="0" applyFont="1" applyFill="1">
      <alignment vertical="center"/>
    </xf>
    <xf numFmtId="0" fontId="22" fillId="2" borderId="0" xfId="0" applyFont="1" applyFill="1" applyAlignment="1">
      <alignment vertical="center"/>
    </xf>
    <xf numFmtId="0" fontId="31" fillId="0" borderId="0" xfId="0" applyFont="1">
      <alignment vertical="center"/>
    </xf>
    <xf numFmtId="0" fontId="9" fillId="3" borderId="0" xfId="0" applyFont="1" applyFill="1" applyBorder="1">
      <alignment vertical="center"/>
    </xf>
    <xf numFmtId="0" fontId="9" fillId="0" borderId="5" xfId="0" applyFont="1" applyBorder="1" applyAlignment="1">
      <alignment horizontal="right" vertical="center"/>
    </xf>
    <xf numFmtId="0" fontId="9" fillId="3" borderId="0" xfId="0" applyFont="1" applyFill="1" applyBorder="1" applyAlignment="1">
      <alignment vertical="center" wrapText="1"/>
    </xf>
    <xf numFmtId="0" fontId="9" fillId="3" borderId="0" xfId="0" applyFont="1" applyFill="1" applyBorder="1" applyAlignment="1">
      <alignment vertical="center" shrinkToFit="1"/>
    </xf>
    <xf numFmtId="178" fontId="9" fillId="3" borderId="0" xfId="0" applyNumberFormat="1" applyFont="1" applyFill="1" applyBorder="1">
      <alignment vertical="center"/>
    </xf>
    <xf numFmtId="3" fontId="9" fillId="0" borderId="0" xfId="0" applyNumberFormat="1" applyFont="1" applyBorder="1">
      <alignment vertical="center"/>
    </xf>
    <xf numFmtId="0" fontId="9" fillId="0" borderId="0" xfId="0" applyFont="1" applyAlignment="1">
      <alignment horizontal="center" vertical="center"/>
    </xf>
    <xf numFmtId="0" fontId="9" fillId="0" borderId="12"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21" fillId="2" borderId="7" xfId="0" applyFont="1" applyFill="1" applyBorder="1">
      <alignment vertical="center"/>
    </xf>
    <xf numFmtId="0" fontId="21" fillId="2" borderId="7" xfId="0" applyFont="1" applyFill="1" applyBorder="1" applyAlignment="1">
      <alignment horizontal="center" vertical="center"/>
    </xf>
    <xf numFmtId="0" fontId="19" fillId="0" borderId="0" xfId="0" applyFont="1">
      <alignment vertical="center"/>
    </xf>
    <xf numFmtId="0" fontId="34" fillId="0" borderId="0" xfId="0" applyFont="1" applyAlignment="1">
      <alignment vertical="center"/>
    </xf>
    <xf numFmtId="0" fontId="9" fillId="0" borderId="7" xfId="0" applyFont="1" applyBorder="1" applyAlignment="1">
      <alignment horizontal="center" vertical="center"/>
    </xf>
    <xf numFmtId="0" fontId="9" fillId="0" borderId="7" xfId="0" applyFont="1" applyBorder="1">
      <alignment vertical="center"/>
    </xf>
    <xf numFmtId="0" fontId="9" fillId="0" borderId="7" xfId="0" applyFont="1" applyFill="1" applyBorder="1" applyAlignment="1">
      <alignment horizontal="center" vertical="center" wrapText="1"/>
    </xf>
    <xf numFmtId="0" fontId="9" fillId="3" borderId="7" xfId="0" applyFont="1" applyFill="1" applyBorder="1" applyAlignment="1">
      <alignment vertical="center"/>
    </xf>
    <xf numFmtId="49" fontId="21" fillId="2" borderId="7" xfId="0" applyNumberFormat="1" applyFont="1" applyFill="1" applyBorder="1" applyAlignment="1">
      <alignment horizontal="center" vertical="center"/>
    </xf>
    <xf numFmtId="0" fontId="9" fillId="3" borderId="7" xfId="0" applyFont="1" applyFill="1" applyBorder="1" applyAlignment="1">
      <alignment horizontal="center"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9" fillId="2" borderId="0" xfId="0" applyFont="1" applyFill="1">
      <alignment vertical="center"/>
    </xf>
    <xf numFmtId="0" fontId="18" fillId="0" borderId="0" xfId="0" applyFont="1" applyFill="1">
      <alignment vertical="center"/>
    </xf>
    <xf numFmtId="176" fontId="18" fillId="0" borderId="0" xfId="0" applyNumberFormat="1" applyFont="1" applyAlignment="1">
      <alignment horizontal="left" vertical="center"/>
    </xf>
    <xf numFmtId="176" fontId="18" fillId="2" borderId="0" xfId="0" applyNumberFormat="1" applyFont="1" applyFill="1">
      <alignment vertical="center"/>
    </xf>
    <xf numFmtId="0" fontId="19" fillId="0" borderId="0" xfId="0" applyFont="1" applyFill="1">
      <alignment vertical="center"/>
    </xf>
    <xf numFmtId="176" fontId="9" fillId="0" borderId="0" xfId="0" applyNumberFormat="1" applyFont="1" applyFill="1" applyBorder="1" applyAlignment="1">
      <alignment horizontal="right" vertical="center"/>
    </xf>
    <xf numFmtId="0" fontId="9" fillId="3" borderId="14" xfId="0" applyNumberFormat="1" applyFont="1" applyFill="1" applyBorder="1" applyAlignment="1">
      <alignment horizontal="left" vertical="center"/>
    </xf>
    <xf numFmtId="0" fontId="2" fillId="0" borderId="0" xfId="0" applyFont="1" applyAlignment="1">
      <alignment horizontal="center" vertical="center"/>
    </xf>
    <xf numFmtId="0" fontId="27" fillId="0" borderId="7" xfId="0" applyFont="1" applyBorder="1" applyAlignment="1">
      <alignment horizontal="center" vertical="center"/>
    </xf>
    <xf numFmtId="0" fontId="18" fillId="2" borderId="0" xfId="0" applyFont="1" applyFill="1">
      <alignment vertical="center"/>
    </xf>
    <xf numFmtId="176" fontId="19" fillId="2" borderId="0" xfId="0" applyNumberFormat="1" applyFont="1" applyFill="1" applyAlignme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18" fillId="0" borderId="0" xfId="0" applyFont="1" applyBorder="1">
      <alignment vertical="center"/>
    </xf>
    <xf numFmtId="0" fontId="19" fillId="0" borderId="0" xfId="0" applyFont="1" applyBorder="1">
      <alignment vertical="center"/>
    </xf>
    <xf numFmtId="0" fontId="18" fillId="0" borderId="0" xfId="0" applyFont="1" applyBorder="1" applyAlignment="1">
      <alignment horizontal="center" vertical="center"/>
    </xf>
    <xf numFmtId="0" fontId="18" fillId="0" borderId="13" xfId="0" applyFont="1" applyFill="1" applyBorder="1">
      <alignment vertical="center"/>
    </xf>
    <xf numFmtId="0" fontId="18" fillId="0" borderId="0" xfId="0" applyFont="1" applyFill="1" applyBorder="1">
      <alignment vertical="center"/>
    </xf>
    <xf numFmtId="0" fontId="18" fillId="0" borderId="14" xfId="0" applyFont="1" applyFill="1" applyBorder="1">
      <alignment vertical="center"/>
    </xf>
    <xf numFmtId="0" fontId="18" fillId="0" borderId="12" xfId="0" applyFont="1" applyFill="1" applyBorder="1" applyAlignment="1">
      <alignment vertical="center"/>
    </xf>
    <xf numFmtId="0" fontId="18" fillId="0" borderId="11" xfId="0" applyFont="1" applyFill="1" applyBorder="1" applyAlignment="1">
      <alignment vertical="center"/>
    </xf>
    <xf numFmtId="0" fontId="18" fillId="0" borderId="10" xfId="0" applyFont="1" applyFill="1" applyBorder="1" applyAlignment="1">
      <alignment vertical="center"/>
    </xf>
    <xf numFmtId="0" fontId="18" fillId="0" borderId="14" xfId="0" applyFont="1" applyFill="1" applyBorder="1" applyAlignment="1">
      <alignment vertical="center"/>
    </xf>
    <xf numFmtId="0" fontId="18" fillId="0" borderId="4"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8" fillId="0" borderId="4" xfId="0" applyFont="1" applyFill="1" applyBorder="1" applyAlignment="1">
      <alignment vertical="center"/>
    </xf>
    <xf numFmtId="0" fontId="18" fillId="0" borderId="5" xfId="0" applyFont="1" applyFill="1" applyBorder="1" applyAlignment="1">
      <alignment vertical="center"/>
    </xf>
    <xf numFmtId="0" fontId="18" fillId="0" borderId="6" xfId="0" applyFont="1" applyFill="1" applyBorder="1" applyAlignment="1">
      <alignment vertical="center"/>
    </xf>
    <xf numFmtId="176" fontId="18" fillId="0" borderId="0" xfId="0" applyNumberFormat="1" applyFont="1" applyAlignment="1">
      <alignment vertical="center"/>
    </xf>
    <xf numFmtId="0" fontId="18" fillId="2" borderId="0" xfId="0" applyFont="1" applyFill="1" applyAlignment="1">
      <alignment horizontal="right" vertical="center"/>
    </xf>
    <xf numFmtId="0" fontId="19" fillId="0" borderId="0" xfId="0" applyFont="1" applyAlignment="1">
      <alignment vertical="center"/>
    </xf>
    <xf numFmtId="0" fontId="18" fillId="0" borderId="0" xfId="0" applyFont="1" applyBorder="1" applyAlignment="1">
      <alignment horizontal="left" vertical="center"/>
    </xf>
    <xf numFmtId="176" fontId="18" fillId="2" borderId="0" xfId="0" applyNumberFormat="1" applyFont="1" applyFill="1" applyBorder="1" applyAlignment="1">
      <alignment horizontal="left" vertical="center"/>
    </xf>
    <xf numFmtId="0" fontId="18" fillId="2" borderId="0" xfId="0" applyFont="1" applyFill="1" applyBorder="1" applyAlignment="1">
      <alignment horizontal="center" vertical="center"/>
    </xf>
    <xf numFmtId="0" fontId="18" fillId="0" borderId="2" xfId="0" applyFont="1" applyBorder="1" applyAlignment="1">
      <alignment horizontal="left" vertical="center"/>
    </xf>
    <xf numFmtId="0" fontId="18" fillId="0" borderId="2" xfId="0" applyFont="1" applyBorder="1">
      <alignment vertical="center"/>
    </xf>
    <xf numFmtId="176" fontId="18" fillId="0" borderId="0" xfId="0" applyNumberFormat="1" applyFont="1" applyFill="1">
      <alignment vertical="center"/>
    </xf>
    <xf numFmtId="176" fontId="19" fillId="0" borderId="0" xfId="0" applyNumberFormat="1" applyFont="1" applyAlignment="1">
      <alignment horizontal="center" vertical="center"/>
    </xf>
    <xf numFmtId="49" fontId="18" fillId="0" borderId="0" xfId="0" applyNumberFormat="1" applyFont="1">
      <alignment vertical="center"/>
    </xf>
    <xf numFmtId="0" fontId="18" fillId="0" borderId="10" xfId="0" applyFont="1" applyBorder="1">
      <alignment vertical="center"/>
    </xf>
    <xf numFmtId="0" fontId="18" fillId="0" borderId="14" xfId="0" applyFont="1" applyBorder="1">
      <alignment vertical="center"/>
    </xf>
    <xf numFmtId="0" fontId="18" fillId="0" borderId="6" xfId="0" applyFont="1" applyBorder="1">
      <alignment vertical="center"/>
    </xf>
    <xf numFmtId="0" fontId="19" fillId="0" borderId="0" xfId="0" applyFont="1" applyFill="1" applyBorder="1">
      <alignment vertical="center"/>
    </xf>
    <xf numFmtId="0" fontId="27" fillId="0" borderId="15" xfId="0" applyFont="1" applyBorder="1">
      <alignment vertical="center"/>
    </xf>
    <xf numFmtId="0" fontId="27" fillId="0" borderId="8" xfId="0" applyFont="1" applyBorder="1">
      <alignment vertical="center"/>
    </xf>
    <xf numFmtId="0" fontId="27" fillId="0" borderId="9" xfId="0" applyFont="1" applyBorder="1">
      <alignment vertical="center"/>
    </xf>
    <xf numFmtId="0" fontId="18" fillId="0" borderId="4" xfId="0" applyFont="1" applyBorder="1">
      <alignment vertical="center"/>
    </xf>
    <xf numFmtId="178" fontId="27" fillId="0" borderId="0" xfId="0" applyNumberFormat="1" applyFont="1">
      <alignment vertical="center"/>
    </xf>
    <xf numFmtId="4" fontId="27" fillId="0" borderId="0" xfId="0" applyNumberFormat="1" applyFont="1">
      <alignment vertical="center"/>
    </xf>
    <xf numFmtId="0" fontId="2" fillId="0" borderId="30" xfId="0" applyFont="1" applyBorder="1">
      <alignment vertical="center"/>
    </xf>
    <xf numFmtId="0" fontId="2" fillId="0" borderId="31" xfId="0" applyFont="1" applyBorder="1">
      <alignment vertical="center"/>
    </xf>
    <xf numFmtId="0" fontId="2" fillId="0" borderId="11" xfId="0" applyFont="1" applyBorder="1">
      <alignment vertical="center"/>
    </xf>
    <xf numFmtId="0" fontId="2" fillId="0" borderId="36" xfId="0" applyFont="1" applyBorder="1">
      <alignment vertical="center"/>
    </xf>
    <xf numFmtId="0" fontId="2" fillId="0" borderId="5" xfId="0" applyFont="1" applyBorder="1">
      <alignment vertical="center"/>
    </xf>
    <xf numFmtId="0" fontId="2" fillId="0" borderId="37" xfId="0" applyFont="1" applyBorder="1">
      <alignment vertical="center"/>
    </xf>
    <xf numFmtId="0" fontId="0" fillId="0" borderId="8" xfId="0" applyBorder="1" applyAlignment="1">
      <alignment vertical="center" textRotation="255"/>
    </xf>
    <xf numFmtId="0" fontId="0" fillId="0" borderId="38" xfId="0" applyBorder="1" applyAlignment="1">
      <alignment vertical="center" textRotation="255"/>
    </xf>
    <xf numFmtId="0" fontId="6" fillId="0" borderId="0" xfId="0" applyFont="1">
      <alignment vertical="center"/>
    </xf>
    <xf numFmtId="0" fontId="18" fillId="0" borderId="0" xfId="0" applyFont="1" applyAlignment="1">
      <alignment horizontal="distributed" vertical="center"/>
    </xf>
    <xf numFmtId="0" fontId="0" fillId="0" borderId="0" xfId="0" applyAlignment="1">
      <alignment vertical="center" textRotation="255"/>
    </xf>
    <xf numFmtId="0" fontId="0" fillId="0" borderId="12" xfId="0" applyBorder="1" applyAlignment="1">
      <alignment vertical="center" textRotation="255"/>
    </xf>
    <xf numFmtId="0" fontId="0" fillId="0" borderId="11" xfId="0" applyBorder="1" applyAlignment="1">
      <alignment vertical="center" textRotation="255"/>
    </xf>
    <xf numFmtId="0" fontId="0" fillId="0" borderId="10" xfId="0" applyBorder="1" applyAlignment="1">
      <alignment vertical="center" textRotation="255"/>
    </xf>
    <xf numFmtId="0" fontId="0" fillId="0" borderId="14" xfId="0" applyBorder="1" applyAlignment="1">
      <alignment vertical="center" textRotation="255"/>
    </xf>
    <xf numFmtId="0" fontId="7" fillId="0" borderId="0" xfId="0" applyFont="1" applyAlignment="1">
      <alignment vertical="center" textRotation="255"/>
    </xf>
    <xf numFmtId="0" fontId="0" fillId="0" borderId="15" xfId="0" applyBorder="1" applyAlignment="1">
      <alignment vertical="center" textRotation="255"/>
    </xf>
    <xf numFmtId="0" fontId="0" fillId="0" borderId="40" xfId="0" applyBorder="1" applyAlignment="1">
      <alignment vertical="center" textRotation="255"/>
    </xf>
    <xf numFmtId="0" fontId="0" fillId="0" borderId="41" xfId="0" applyBorder="1" applyAlignment="1">
      <alignment vertical="center" textRotation="255"/>
    </xf>
    <xf numFmtId="0" fontId="0" fillId="0" borderId="33" xfId="0" applyBorder="1" applyAlignment="1">
      <alignment vertical="center" textRotation="255"/>
    </xf>
    <xf numFmtId="0" fontId="0" fillId="0" borderId="42" xfId="0" applyBorder="1" applyAlignment="1">
      <alignment vertical="top" textRotation="255"/>
    </xf>
    <xf numFmtId="0" fontId="0" fillId="0" borderId="21" xfId="0" applyBorder="1" applyAlignment="1">
      <alignment vertical="center" textRotation="255"/>
    </xf>
    <xf numFmtId="0" fontId="0" fillId="0" borderId="25" xfId="0" applyBorder="1" applyAlignment="1">
      <alignment vertical="center" textRotation="255"/>
    </xf>
    <xf numFmtId="0" fontId="0" fillId="0" borderId="23" xfId="0" applyBorder="1" applyAlignment="1">
      <alignment vertical="center" textRotation="255"/>
    </xf>
    <xf numFmtId="0" fontId="0" fillId="0" borderId="43" xfId="0" applyBorder="1" applyAlignment="1">
      <alignment vertical="center" textRotation="255"/>
    </xf>
    <xf numFmtId="0" fontId="0" fillId="0" borderId="44" xfId="0" applyBorder="1" applyAlignment="1">
      <alignment vertical="center" textRotation="255"/>
    </xf>
    <xf numFmtId="0" fontId="0" fillId="0" borderId="45" xfId="0" applyBorder="1" applyAlignment="1">
      <alignment vertical="center" textRotation="255"/>
    </xf>
    <xf numFmtId="0" fontId="0" fillId="0" borderId="46" xfId="0" applyBorder="1" applyAlignment="1">
      <alignment vertical="top" textRotation="255"/>
    </xf>
    <xf numFmtId="0" fontId="0" fillId="0" borderId="0" xfId="0" applyAlignment="1">
      <alignment vertical="top" textRotation="255"/>
    </xf>
    <xf numFmtId="0" fontId="40" fillId="0" borderId="0" xfId="0" applyFont="1" applyAlignment="1">
      <alignment horizontal="center" vertical="center" textRotation="255"/>
    </xf>
    <xf numFmtId="0" fontId="7" fillId="2" borderId="47" xfId="0" applyFont="1" applyFill="1" applyBorder="1" applyAlignment="1">
      <alignment vertical="center" textRotation="255"/>
    </xf>
    <xf numFmtId="0" fontId="9" fillId="2" borderId="2" xfId="0" applyFont="1" applyFill="1" applyBorder="1" applyAlignment="1">
      <alignment vertical="center" textRotation="255"/>
    </xf>
    <xf numFmtId="0" fontId="0" fillId="0" borderId="48" xfId="0" applyBorder="1" applyAlignment="1">
      <alignment vertical="top" textRotation="255"/>
    </xf>
    <xf numFmtId="0" fontId="0" fillId="0" borderId="49" xfId="0" applyBorder="1" applyAlignment="1">
      <alignment vertical="top" textRotation="255"/>
    </xf>
    <xf numFmtId="0" fontId="0" fillId="0" borderId="50" xfId="0" applyBorder="1" applyAlignment="1">
      <alignment vertical="top" textRotation="255"/>
    </xf>
    <xf numFmtId="0" fontId="0" fillId="0" borderId="0" xfId="0" applyBorder="1" applyAlignment="1">
      <alignment vertical="top" textRotation="255"/>
    </xf>
    <xf numFmtId="0" fontId="0" fillId="0" borderId="51" xfId="0" applyBorder="1" applyAlignment="1">
      <alignment vertical="top" textRotation="255"/>
    </xf>
    <xf numFmtId="0" fontId="0" fillId="0" borderId="28" xfId="0" applyBorder="1" applyAlignment="1">
      <alignment vertical="top" textRotation="255"/>
    </xf>
    <xf numFmtId="0" fontId="2" fillId="0" borderId="0" xfId="0" applyFont="1" applyAlignment="1">
      <alignment vertical="center" textRotation="255"/>
    </xf>
    <xf numFmtId="0" fontId="2" fillId="0" borderId="0" xfId="0" applyFont="1" applyAlignment="1">
      <alignment vertical="top" textRotation="255"/>
    </xf>
    <xf numFmtId="0" fontId="2" fillId="0" borderId="0" xfId="0" applyFont="1" applyAlignment="1">
      <alignment horizontal="right" vertical="top" textRotation="255"/>
    </xf>
    <xf numFmtId="0" fontId="21" fillId="4" borderId="13" xfId="0" applyNumberFormat="1" applyFont="1" applyFill="1" applyBorder="1" applyAlignment="1">
      <alignment vertical="center"/>
    </xf>
    <xf numFmtId="0" fontId="21" fillId="4" borderId="0" xfId="0" applyNumberFormat="1" applyFont="1" applyFill="1" applyBorder="1" applyAlignment="1">
      <alignment vertical="center"/>
    </xf>
    <xf numFmtId="0" fontId="9" fillId="4" borderId="14" xfId="0" applyFont="1" applyFill="1" applyBorder="1">
      <alignment vertical="center"/>
    </xf>
    <xf numFmtId="0" fontId="21" fillId="2" borderId="0" xfId="0" applyNumberFormat="1" applyFont="1" applyFill="1" applyBorder="1" applyAlignment="1">
      <alignment horizontal="right" vertical="center"/>
    </xf>
    <xf numFmtId="0" fontId="9" fillId="4" borderId="13" xfId="0" applyFont="1" applyFill="1" applyBorder="1" applyAlignment="1">
      <alignment vertical="center"/>
    </xf>
    <xf numFmtId="58" fontId="9" fillId="0" borderId="14" xfId="0" applyNumberFormat="1" applyFont="1" applyFill="1" applyBorder="1" applyAlignment="1">
      <alignment vertical="center"/>
    </xf>
    <xf numFmtId="176" fontId="18" fillId="2" borderId="0" xfId="0" applyNumberFormat="1" applyFont="1" applyFill="1" applyAlignment="1">
      <alignment vertical="center"/>
    </xf>
    <xf numFmtId="0" fontId="22" fillId="5" borderId="0" xfId="0" applyFont="1" applyFill="1">
      <alignment vertical="center"/>
    </xf>
    <xf numFmtId="0" fontId="9" fillId="0" borderId="1" xfId="0" applyFont="1" applyBorder="1" applyAlignment="1">
      <alignment vertical="center" wrapText="1"/>
    </xf>
    <xf numFmtId="0" fontId="39" fillId="0" borderId="0" xfId="0" applyFont="1">
      <alignment vertical="center"/>
    </xf>
    <xf numFmtId="58" fontId="32" fillId="0" borderId="0" xfId="0" applyNumberFormat="1" applyFont="1">
      <alignment vertical="center"/>
    </xf>
    <xf numFmtId="0" fontId="21" fillId="2" borderId="7" xfId="0" applyFont="1" applyFill="1" applyBorder="1" applyAlignment="1">
      <alignment vertical="center" shrinkToFit="1"/>
    </xf>
    <xf numFmtId="0" fontId="18" fillId="5" borderId="0" xfId="0" applyFont="1" applyFill="1" applyAlignment="1">
      <alignment horizontal="left" vertical="center"/>
    </xf>
    <xf numFmtId="0" fontId="28" fillId="5" borderId="0" xfId="0" applyFont="1" applyFill="1" applyAlignment="1">
      <alignment horizontal="center" vertical="center"/>
    </xf>
    <xf numFmtId="0" fontId="19" fillId="2" borderId="12" xfId="0" applyFont="1" applyFill="1" applyBorder="1" applyAlignment="1">
      <alignment vertical="center"/>
    </xf>
    <xf numFmtId="176" fontId="6" fillId="2" borderId="0" xfId="0" applyNumberFormat="1" applyFont="1" applyFill="1" applyAlignment="1">
      <alignment horizontal="right" vertical="center"/>
    </xf>
    <xf numFmtId="0" fontId="18" fillId="2" borderId="0" xfId="0" applyFont="1" applyFill="1" applyBorder="1">
      <alignment vertical="center"/>
    </xf>
    <xf numFmtId="58" fontId="32" fillId="0" borderId="0" xfId="0" applyNumberFormat="1" applyFont="1" applyAlignment="1">
      <alignment vertical="center"/>
    </xf>
    <xf numFmtId="0" fontId="19" fillId="2" borderId="0" xfId="0" applyFont="1" applyFill="1" applyAlignment="1">
      <alignment horizontal="right" vertical="center"/>
    </xf>
    <xf numFmtId="0" fontId="44" fillId="0" borderId="52" xfId="0" applyFont="1" applyFill="1" applyBorder="1" applyAlignment="1">
      <alignment horizontal="center" vertical="center" wrapText="1"/>
    </xf>
    <xf numFmtId="0" fontId="44" fillId="0" borderId="52" xfId="0" applyFont="1" applyFill="1" applyBorder="1" applyAlignment="1">
      <alignment horizontal="center" vertical="center" shrinkToFit="1"/>
    </xf>
    <xf numFmtId="0" fontId="44" fillId="0" borderId="53" xfId="0" applyFont="1" applyFill="1" applyBorder="1" applyAlignment="1">
      <alignment horizontal="center" vertical="center" wrapText="1"/>
    </xf>
    <xf numFmtId="0" fontId="46" fillId="0" borderId="0" xfId="0" applyFont="1" applyAlignment="1">
      <alignment horizontal="left" vertical="center"/>
    </xf>
    <xf numFmtId="0" fontId="54" fillId="0" borderId="0" xfId="0" applyFont="1">
      <alignment vertical="center"/>
    </xf>
    <xf numFmtId="0" fontId="46" fillId="0" borderId="0" xfId="0" applyFont="1">
      <alignment vertical="center"/>
    </xf>
    <xf numFmtId="0" fontId="36" fillId="0" borderId="0" xfId="0" applyFont="1" applyBorder="1" applyAlignment="1">
      <alignment vertical="center" wrapText="1"/>
    </xf>
    <xf numFmtId="0" fontId="47" fillId="0" borderId="0" xfId="0" applyFont="1" applyFill="1" applyBorder="1" applyAlignment="1">
      <alignment vertical="center" wrapText="1"/>
    </xf>
    <xf numFmtId="0" fontId="46" fillId="0" borderId="0" xfId="0" applyFont="1" applyAlignment="1">
      <alignment vertical="center"/>
    </xf>
    <xf numFmtId="0" fontId="44" fillId="0" borderId="54" xfId="0" applyFont="1" applyFill="1" applyBorder="1" applyAlignment="1">
      <alignment horizontal="center" vertical="center" shrinkToFit="1"/>
    </xf>
    <xf numFmtId="0" fontId="18" fillId="2" borderId="0" xfId="0" applyFont="1" applyFill="1" applyBorder="1" applyAlignment="1">
      <alignment horizontal="left" vertical="center"/>
    </xf>
    <xf numFmtId="176" fontId="19" fillId="0" borderId="0" xfId="0" applyNumberFormat="1" applyFont="1" applyFill="1" applyAlignment="1">
      <alignment vertical="center"/>
    </xf>
    <xf numFmtId="176" fontId="19" fillId="5" borderId="0" xfId="0" applyNumberFormat="1" applyFont="1" applyFill="1" applyAlignment="1">
      <alignment vertical="center"/>
    </xf>
    <xf numFmtId="0" fontId="30" fillId="0" borderId="15" xfId="0" applyFont="1" applyBorder="1" applyAlignment="1">
      <alignment horizontal="center" vertical="center" wrapText="1"/>
    </xf>
    <xf numFmtId="3" fontId="10" fillId="0" borderId="11" xfId="0" applyNumberFormat="1" applyFont="1" applyFill="1" applyBorder="1" applyAlignment="1">
      <alignment vertical="center"/>
    </xf>
    <xf numFmtId="178" fontId="10" fillId="0" borderId="11" xfId="0" applyNumberFormat="1" applyFont="1" applyFill="1" applyBorder="1" applyAlignment="1">
      <alignment vertical="center"/>
    </xf>
    <xf numFmtId="3" fontId="10" fillId="0" borderId="11" xfId="0" applyNumberFormat="1" applyFont="1" applyBorder="1" applyAlignment="1">
      <alignment vertical="center"/>
    </xf>
    <xf numFmtId="179" fontId="10" fillId="0" borderId="11" xfId="0" applyNumberFormat="1" applyFont="1" applyFill="1" applyBorder="1" applyAlignment="1">
      <alignment vertical="center"/>
    </xf>
    <xf numFmtId="178" fontId="10" fillId="0" borderId="11" xfId="0" applyNumberFormat="1" applyFont="1" applyBorder="1" applyAlignment="1">
      <alignment vertical="center"/>
    </xf>
    <xf numFmtId="3" fontId="19" fillId="0" borderId="0" xfId="0" applyNumberFormat="1" applyFont="1" applyFill="1" applyBorder="1" applyAlignment="1">
      <alignment vertical="center"/>
    </xf>
    <xf numFmtId="178" fontId="19" fillId="0" borderId="0" xfId="0" applyNumberFormat="1" applyFont="1" applyFill="1" applyBorder="1" applyAlignment="1">
      <alignment vertical="center"/>
    </xf>
    <xf numFmtId="3" fontId="19" fillId="0" borderId="0" xfId="0" applyNumberFormat="1" applyFont="1" applyBorder="1" applyAlignment="1">
      <alignment vertical="center"/>
    </xf>
    <xf numFmtId="179" fontId="19" fillId="0" borderId="0" xfId="0" applyNumberFormat="1" applyFont="1" applyFill="1" applyBorder="1" applyAlignment="1">
      <alignment vertical="center"/>
    </xf>
    <xf numFmtId="178" fontId="19" fillId="0" borderId="0" xfId="0" applyNumberFormat="1" applyFont="1" applyBorder="1" applyAlignment="1">
      <alignment vertical="center"/>
    </xf>
    <xf numFmtId="0" fontId="18" fillId="5" borderId="0" xfId="0" applyFont="1" applyFill="1">
      <alignment vertical="center"/>
    </xf>
    <xf numFmtId="176" fontId="19" fillId="5" borderId="0" xfId="0" applyNumberFormat="1" applyFont="1" applyFill="1" applyAlignment="1">
      <alignment horizontal="right" vertical="center"/>
    </xf>
    <xf numFmtId="0" fontId="27" fillId="0" borderId="0" xfId="0" applyFont="1" applyAlignment="1">
      <alignment horizontal="right" vertical="center"/>
    </xf>
    <xf numFmtId="0" fontId="18" fillId="5" borderId="0" xfId="0" applyFont="1" applyFill="1" applyAlignment="1">
      <alignment horizontal="right" vertical="center"/>
    </xf>
    <xf numFmtId="176" fontId="27" fillId="0" borderId="0" xfId="0" applyNumberFormat="1"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27" fillId="5" borderId="0" xfId="0" applyFont="1" applyFill="1">
      <alignment vertical="center"/>
    </xf>
    <xf numFmtId="176" fontId="10" fillId="0" borderId="12" xfId="0" applyNumberFormat="1" applyFont="1" applyFill="1" applyBorder="1" applyAlignment="1">
      <alignment vertical="center"/>
    </xf>
    <xf numFmtId="176" fontId="10" fillId="0" borderId="11" xfId="0" applyNumberFormat="1" applyFont="1" applyFill="1" applyBorder="1" applyAlignment="1">
      <alignment vertical="center"/>
    </xf>
    <xf numFmtId="176" fontId="27" fillId="0" borderId="4" xfId="0" applyNumberFormat="1" applyFont="1" applyFill="1" applyBorder="1" applyAlignment="1">
      <alignment horizontal="left" vertical="center"/>
    </xf>
    <xf numFmtId="176" fontId="27" fillId="0" borderId="5" xfId="0" applyNumberFormat="1" applyFont="1" applyFill="1" applyBorder="1" applyAlignment="1">
      <alignment horizontal="left" vertical="center"/>
    </xf>
    <xf numFmtId="176" fontId="27" fillId="0" borderId="12" xfId="0" applyNumberFormat="1" applyFont="1" applyFill="1" applyBorder="1" applyAlignment="1">
      <alignment horizontal="left" vertical="center"/>
    </xf>
    <xf numFmtId="176" fontId="27" fillId="0" borderId="11" xfId="0" applyNumberFormat="1" applyFont="1" applyFill="1" applyBorder="1" applyAlignment="1">
      <alignment horizontal="left" vertical="center"/>
    </xf>
    <xf numFmtId="176" fontId="27" fillId="0" borderId="0" xfId="0" applyNumberFormat="1" applyFont="1" applyAlignment="1">
      <alignment horizontal="center" vertical="center"/>
    </xf>
    <xf numFmtId="176" fontId="27" fillId="0" borderId="0" xfId="0" applyNumberFormat="1" applyFont="1" applyAlignment="1">
      <alignment horizontal="right" vertical="center"/>
    </xf>
    <xf numFmtId="0" fontId="10" fillId="0" borderId="0" xfId="0" applyFont="1" applyFill="1" applyAlignment="1">
      <alignment vertical="center" shrinkToFit="1"/>
    </xf>
    <xf numFmtId="0" fontId="10" fillId="0" borderId="0" xfId="0" applyFont="1" applyFill="1" applyAlignment="1">
      <alignment vertical="center"/>
    </xf>
    <xf numFmtId="58" fontId="27" fillId="0" borderId="0" xfId="0" applyNumberFormat="1" applyFont="1">
      <alignment vertical="center"/>
    </xf>
    <xf numFmtId="0" fontId="10" fillId="0" borderId="0" xfId="0" applyFont="1">
      <alignment vertical="center"/>
    </xf>
    <xf numFmtId="0" fontId="44" fillId="0" borderId="54" xfId="0" applyFont="1" applyFill="1" applyBorder="1" applyAlignment="1">
      <alignment horizontal="center" vertical="center" wrapText="1"/>
    </xf>
    <xf numFmtId="0" fontId="9" fillId="6" borderId="0" xfId="0" applyNumberFormat="1" applyFont="1" applyFill="1" applyBorder="1" applyAlignment="1">
      <alignment horizontal="left" vertical="center"/>
    </xf>
    <xf numFmtId="0" fontId="9" fillId="6" borderId="6" xfId="0" applyFont="1" applyFill="1" applyBorder="1">
      <alignment vertical="center"/>
    </xf>
    <xf numFmtId="0" fontId="35" fillId="0" borderId="0" xfId="0" applyFont="1">
      <alignment vertical="center"/>
    </xf>
    <xf numFmtId="0" fontId="35" fillId="0" borderId="0" xfId="0" applyFont="1" applyAlignment="1">
      <alignment vertical="center"/>
    </xf>
    <xf numFmtId="0" fontId="2" fillId="0" borderId="56" xfId="0" applyFont="1" applyBorder="1">
      <alignment vertical="center"/>
    </xf>
    <xf numFmtId="0" fontId="55" fillId="2" borderId="57" xfId="0" applyFont="1" applyFill="1" applyBorder="1" applyAlignment="1">
      <alignment horizontal="center" vertical="center"/>
    </xf>
    <xf numFmtId="0" fontId="2" fillId="0" borderId="57" xfId="0" applyFont="1" applyBorder="1">
      <alignment vertical="center"/>
    </xf>
    <xf numFmtId="0" fontId="2" fillId="0" borderId="58" xfId="0" applyFont="1" applyBorder="1">
      <alignment vertical="center"/>
    </xf>
    <xf numFmtId="3"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3" fontId="10" fillId="0" borderId="0" xfId="0" applyNumberFormat="1" applyFont="1" applyBorder="1" applyAlignment="1">
      <alignment vertical="center"/>
    </xf>
    <xf numFmtId="179" fontId="10" fillId="0" borderId="0" xfId="0" applyNumberFormat="1" applyFont="1" applyFill="1" applyBorder="1" applyAlignment="1">
      <alignment vertical="center"/>
    </xf>
    <xf numFmtId="178" fontId="10" fillId="0" borderId="0" xfId="0" applyNumberFormat="1" applyFont="1" applyBorder="1" applyAlignment="1">
      <alignment vertical="center"/>
    </xf>
    <xf numFmtId="49" fontId="27" fillId="0" borderId="0" xfId="0" applyNumberFormat="1" applyFont="1">
      <alignment vertical="center"/>
    </xf>
    <xf numFmtId="0" fontId="24" fillId="0" borderId="0" xfId="0" applyFont="1" applyAlignment="1">
      <alignment vertical="center"/>
    </xf>
    <xf numFmtId="0" fontId="24" fillId="0" borderId="0" xfId="0" applyFont="1" applyAlignment="1">
      <alignment horizontal="left" vertical="center"/>
    </xf>
    <xf numFmtId="0" fontId="19" fillId="0" borderId="0" xfId="0" applyFont="1" applyBorder="1" applyAlignment="1">
      <alignment vertical="center"/>
    </xf>
    <xf numFmtId="0" fontId="28" fillId="0" borderId="0" xfId="0" applyFont="1" applyAlignment="1">
      <alignment horizontal="center" vertical="center"/>
    </xf>
    <xf numFmtId="0" fontId="27" fillId="0" borderId="0" xfId="0" applyFont="1" applyAlignment="1">
      <alignment horizontal="left" vertical="center"/>
    </xf>
    <xf numFmtId="0" fontId="26" fillId="0" borderId="0" xfId="0" applyFont="1" applyAlignment="1">
      <alignment vertical="center"/>
    </xf>
    <xf numFmtId="0" fontId="23" fillId="0" borderId="0" xfId="0" applyFont="1" applyAlignment="1">
      <alignment vertical="center"/>
    </xf>
    <xf numFmtId="0" fontId="18" fillId="0" borderId="0" xfId="0" applyFont="1" applyAlignment="1">
      <alignment horizontal="center" vertical="center"/>
    </xf>
    <xf numFmtId="0" fontId="27" fillId="0" borderId="11"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19" fillId="0" borderId="0" xfId="0" applyFont="1" applyAlignment="1">
      <alignment horizontal="left" vertical="center"/>
    </xf>
    <xf numFmtId="0" fontId="27" fillId="0" borderId="12" xfId="0" applyFont="1" applyBorder="1" applyAlignment="1">
      <alignment vertical="center"/>
    </xf>
    <xf numFmtId="0" fontId="27" fillId="0" borderId="14" xfId="0" applyFont="1" applyBorder="1" applyAlignment="1">
      <alignment horizontal="center" vertical="center"/>
    </xf>
    <xf numFmtId="0" fontId="27" fillId="0" borderId="13" xfId="0" applyFont="1" applyBorder="1" applyAlignment="1">
      <alignment vertical="center"/>
    </xf>
    <xf numFmtId="0" fontId="27" fillId="0" borderId="0" xfId="0" applyFont="1" applyBorder="1" applyAlignment="1">
      <alignment vertical="center"/>
    </xf>
    <xf numFmtId="0" fontId="27" fillId="0" borderId="14" xfId="0" applyFont="1" applyBorder="1" applyAlignment="1">
      <alignment vertical="center"/>
    </xf>
    <xf numFmtId="0" fontId="27" fillId="0" borderId="4" xfId="0" applyFont="1" applyBorder="1" applyAlignment="1">
      <alignment vertical="center"/>
    </xf>
    <xf numFmtId="176" fontId="19" fillId="5" borderId="0" xfId="0" applyNumberFormat="1" applyFont="1" applyFill="1" applyAlignment="1">
      <alignment horizontal="right" vertical="center"/>
    </xf>
    <xf numFmtId="0" fontId="0" fillId="0" borderId="11" xfId="0" applyBorder="1">
      <alignment vertical="center"/>
    </xf>
    <xf numFmtId="0" fontId="0" fillId="0" borderId="10" xfId="0" applyBorder="1">
      <alignment vertical="center"/>
    </xf>
    <xf numFmtId="0" fontId="18" fillId="0" borderId="0" xfId="0" applyFont="1" applyBorder="1" applyAlignment="1">
      <alignment horizontal="center" vertical="center"/>
    </xf>
    <xf numFmtId="176" fontId="19" fillId="0" borderId="0" xfId="0" applyNumberFormat="1" applyFont="1" applyAlignment="1">
      <alignment horizontal="center" vertical="center"/>
    </xf>
    <xf numFmtId="176" fontId="19" fillId="5" borderId="0" xfId="0" applyNumberFormat="1" applyFont="1" applyFill="1" applyAlignment="1">
      <alignment vertical="center"/>
    </xf>
    <xf numFmtId="0" fontId="18" fillId="0" borderId="0" xfId="0" applyFont="1" applyAlignment="1">
      <alignment horizontal="left" vertical="center"/>
    </xf>
    <xf numFmtId="176" fontId="19" fillId="5" borderId="0" xfId="0" applyNumberFormat="1" applyFont="1" applyFill="1" applyAlignment="1">
      <alignment vertical="center"/>
    </xf>
    <xf numFmtId="0" fontId="9" fillId="3" borderId="5" xfId="0" applyNumberFormat="1" applyFont="1" applyFill="1" applyBorder="1" applyAlignment="1">
      <alignment vertical="center"/>
    </xf>
    <xf numFmtId="0" fontId="9" fillId="3" borderId="6" xfId="0" applyNumberFormat="1" applyFont="1" applyFill="1" applyBorder="1" applyAlignment="1">
      <alignment vertical="center"/>
    </xf>
    <xf numFmtId="14" fontId="9" fillId="3" borderId="5" xfId="0" applyNumberFormat="1" applyFont="1" applyFill="1" applyBorder="1" applyAlignment="1">
      <alignment horizontal="left" vertical="center"/>
    </xf>
    <xf numFmtId="14" fontId="21" fillId="2" borderId="12" xfId="0" applyNumberFormat="1" applyFont="1" applyFill="1" applyBorder="1" applyAlignment="1">
      <alignment horizontal="left" vertical="center"/>
    </xf>
    <xf numFmtId="14" fontId="21" fillId="2" borderId="13" xfId="0" applyNumberFormat="1" applyFont="1" applyFill="1" applyBorder="1" applyAlignment="1">
      <alignment horizontal="left" vertical="center"/>
    </xf>
    <xf numFmtId="178" fontId="10" fillId="6" borderId="6" xfId="0" applyNumberFormat="1" applyFont="1" applyFill="1" applyBorder="1">
      <alignment vertical="center"/>
    </xf>
    <xf numFmtId="0" fontId="10" fillId="6" borderId="14" xfId="0" applyFont="1" applyFill="1" applyBorder="1">
      <alignment vertical="center"/>
    </xf>
    <xf numFmtId="0" fontId="9" fillId="6" borderId="14" xfId="0" applyFont="1" applyFill="1" applyBorder="1">
      <alignment vertical="center"/>
    </xf>
    <xf numFmtId="0" fontId="9" fillId="6" borderId="10" xfId="0" applyFont="1" applyFill="1" applyBorder="1">
      <alignment vertical="center"/>
    </xf>
    <xf numFmtId="58" fontId="21" fillId="6" borderId="7" xfId="0" applyNumberFormat="1" applyFont="1" applyFill="1" applyBorder="1">
      <alignment vertical="center"/>
    </xf>
    <xf numFmtId="14" fontId="21" fillId="2" borderId="7" xfId="0" applyNumberFormat="1" applyFont="1" applyFill="1" applyBorder="1">
      <alignment vertical="center"/>
    </xf>
    <xf numFmtId="0" fontId="18" fillId="0" borderId="17" xfId="0" applyFont="1" applyBorder="1">
      <alignment vertical="center"/>
    </xf>
    <xf numFmtId="0" fontId="18" fillId="0" borderId="18" xfId="0" applyFont="1" applyBorder="1">
      <alignment vertical="center"/>
    </xf>
    <xf numFmtId="0" fontId="53" fillId="0" borderId="0" xfId="0" applyFont="1" applyBorder="1" applyAlignment="1">
      <alignment horizontal="right" vertical="center"/>
    </xf>
    <xf numFmtId="0" fontId="53" fillId="0" borderId="0" xfId="0" applyFont="1" applyBorder="1" applyAlignment="1">
      <alignment horizontal="left" vertical="center"/>
    </xf>
    <xf numFmtId="0" fontId="18" fillId="0" borderId="20" xfId="0" applyFont="1" applyBorder="1">
      <alignment vertical="center"/>
    </xf>
    <xf numFmtId="0" fontId="18" fillId="0" borderId="23" xfId="0" applyFont="1" applyBorder="1">
      <alignment vertical="center"/>
    </xf>
    <xf numFmtId="0" fontId="18" fillId="0" borderId="24" xfId="0" applyFont="1" applyBorder="1">
      <alignment vertical="center"/>
    </xf>
    <xf numFmtId="0" fontId="6" fillId="0" borderId="0" xfId="0" applyFont="1" applyFill="1" applyAlignment="1">
      <alignment vertical="center"/>
    </xf>
    <xf numFmtId="0" fontId="6" fillId="0" borderId="23" xfId="0" applyFont="1" applyFill="1" applyBorder="1" applyAlignment="1">
      <alignment horizontal="center" vertical="center"/>
    </xf>
    <xf numFmtId="0" fontId="2" fillId="0" borderId="0" xfId="0" applyFont="1" applyBorder="1">
      <alignment vertical="center"/>
    </xf>
    <xf numFmtId="0" fontId="6" fillId="0" borderId="0" xfId="0" applyFont="1" applyFill="1" applyBorder="1" applyAlignment="1">
      <alignment vertical="center"/>
    </xf>
    <xf numFmtId="0" fontId="2" fillId="0" borderId="112" xfId="0" applyFont="1" applyBorder="1">
      <alignment vertical="center"/>
    </xf>
    <xf numFmtId="0" fontId="8" fillId="0" borderId="0" xfId="0" applyFont="1" applyBorder="1" applyAlignment="1">
      <alignment vertical="center" wrapText="1"/>
    </xf>
    <xf numFmtId="0" fontId="8" fillId="0" borderId="0" xfId="0" applyFont="1" applyBorder="1">
      <alignment vertical="center"/>
    </xf>
    <xf numFmtId="0" fontId="2" fillId="0" borderId="17" xfId="0" applyFont="1" applyBorder="1">
      <alignment vertical="center"/>
    </xf>
    <xf numFmtId="0" fontId="61" fillId="2" borderId="17" xfId="0" applyFont="1" applyFill="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8" fillId="0" borderId="23" xfId="0" applyFont="1" applyBorder="1">
      <alignment vertical="center"/>
    </xf>
    <xf numFmtId="0" fontId="2" fillId="0" borderId="24" xfId="0" applyFont="1" applyBorder="1">
      <alignment vertical="center"/>
    </xf>
    <xf numFmtId="0" fontId="2" fillId="0" borderId="13" xfId="0" applyFont="1" applyBorder="1">
      <alignment vertical="center"/>
    </xf>
    <xf numFmtId="0" fontId="2" fillId="0" borderId="20" xfId="0" applyFont="1" applyBorder="1" applyAlignment="1">
      <alignment horizontal="distributed" vertical="distributed"/>
    </xf>
    <xf numFmtId="0" fontId="2" fillId="0" borderId="44" xfId="0" applyFont="1" applyBorder="1">
      <alignment vertical="center"/>
    </xf>
    <xf numFmtId="0" fontId="61" fillId="2" borderId="11" xfId="0" applyFont="1" applyFill="1" applyBorder="1" applyAlignment="1">
      <alignment horizontal="center" vertical="center"/>
    </xf>
    <xf numFmtId="0" fontId="2" fillId="0" borderId="79" xfId="0" applyFont="1" applyBorder="1">
      <alignment vertical="center"/>
    </xf>
    <xf numFmtId="0" fontId="8" fillId="0" borderId="11" xfId="0" applyFont="1" applyBorder="1" applyAlignment="1">
      <alignment vertical="center" wrapText="1"/>
    </xf>
    <xf numFmtId="0" fontId="8" fillId="0" borderId="5" xfId="0" applyFont="1" applyBorder="1">
      <alignment vertical="center"/>
    </xf>
    <xf numFmtId="0" fontId="2" fillId="0" borderId="118" xfId="0" applyFont="1" applyBorder="1">
      <alignment vertical="center"/>
    </xf>
    <xf numFmtId="0" fontId="8" fillId="0" borderId="46" xfId="0" applyFont="1" applyBorder="1" applyAlignment="1">
      <alignment horizontal="center" vertical="center" wrapText="1"/>
    </xf>
    <xf numFmtId="0" fontId="8" fillId="0" borderId="117" xfId="0" applyFont="1" applyBorder="1" applyAlignment="1">
      <alignment horizontal="distributed" vertical="center"/>
    </xf>
    <xf numFmtId="0" fontId="2" fillId="0" borderId="3" xfId="0" applyFont="1" applyBorder="1">
      <alignment vertical="center"/>
    </xf>
    <xf numFmtId="0" fontId="61" fillId="2" borderId="3" xfId="0" applyFont="1" applyFill="1" applyBorder="1" applyAlignment="1">
      <alignment horizontal="center" vertical="center"/>
    </xf>
    <xf numFmtId="0" fontId="2" fillId="0" borderId="0" xfId="0" applyFont="1" applyFill="1" applyAlignment="1">
      <alignment vertical="center"/>
    </xf>
    <xf numFmtId="0" fontId="2" fillId="0" borderId="0" xfId="0" applyFont="1" applyAlignment="1">
      <alignment vertical="center"/>
    </xf>
    <xf numFmtId="0" fontId="0" fillId="0" borderId="0" xfId="0" applyAlignment="1">
      <alignment horizontal="right" vertical="center"/>
    </xf>
    <xf numFmtId="0" fontId="0" fillId="0" borderId="12" xfId="0" applyBorder="1">
      <alignment vertical="center"/>
    </xf>
    <xf numFmtId="0" fontId="0" fillId="0" borderId="4" xfId="0" applyBorder="1">
      <alignment vertical="center"/>
    </xf>
    <xf numFmtId="0" fontId="0" fillId="0" borderId="6" xfId="0" applyBorder="1">
      <alignment vertical="center"/>
    </xf>
    <xf numFmtId="0" fontId="0" fillId="5" borderId="12" xfId="0" applyFill="1" applyBorder="1">
      <alignment vertical="center"/>
    </xf>
    <xf numFmtId="0" fontId="0" fillId="5" borderId="11" xfId="0" applyFill="1" applyBorder="1">
      <alignment vertical="center"/>
    </xf>
    <xf numFmtId="0" fontId="0" fillId="5" borderId="10" xfId="0" applyFill="1" applyBorder="1">
      <alignment vertical="center"/>
    </xf>
    <xf numFmtId="0" fontId="0" fillId="5" borderId="4" xfId="0" applyFill="1" applyBorder="1">
      <alignment vertical="center"/>
    </xf>
    <xf numFmtId="0" fontId="0" fillId="5" borderId="5" xfId="0" applyFill="1" applyBorder="1">
      <alignment vertical="center"/>
    </xf>
    <xf numFmtId="0" fontId="0" fillId="5" borderId="6" xfId="0" applyFill="1" applyBorder="1">
      <alignment vertical="center"/>
    </xf>
    <xf numFmtId="0" fontId="19" fillId="0" borderId="0" xfId="0" applyFont="1" applyFill="1" applyAlignment="1">
      <alignment vertical="center"/>
    </xf>
    <xf numFmtId="176" fontId="18" fillId="0" borderId="0" xfId="0" applyNumberFormat="1" applyFont="1" applyAlignment="1">
      <alignment horizontal="right" vertical="center"/>
    </xf>
    <xf numFmtId="176" fontId="18" fillId="0" borderId="0" xfId="0" applyNumberFormat="1" applyFont="1" applyAlignment="1">
      <alignment horizontal="center" vertical="center"/>
    </xf>
    <xf numFmtId="58" fontId="18" fillId="0" borderId="0" xfId="0" applyNumberFormat="1" applyFont="1">
      <alignment vertical="center"/>
    </xf>
    <xf numFmtId="0" fontId="0" fillId="5" borderId="0" xfId="0" applyFill="1">
      <alignment vertical="center"/>
    </xf>
    <xf numFmtId="0" fontId="0" fillId="0" borderId="0" xfId="0" applyBorder="1" applyAlignment="1">
      <alignment vertical="center"/>
    </xf>
    <xf numFmtId="0" fontId="0" fillId="0" borderId="0" xfId="0" applyAlignment="1">
      <alignment horizontal="left" vertical="center"/>
    </xf>
    <xf numFmtId="0" fontId="8" fillId="0" borderId="0" xfId="0" applyFont="1" applyAlignment="1">
      <alignment vertical="center"/>
    </xf>
    <xf numFmtId="0" fontId="8" fillId="0" borderId="0" xfId="0" applyFont="1" applyAlignment="1">
      <alignment vertical="center" textRotation="255" shrinkToFit="1"/>
    </xf>
    <xf numFmtId="0" fontId="8" fillId="0" borderId="0" xfId="0" applyFont="1" applyAlignment="1">
      <alignment vertical="center" textRotation="255"/>
    </xf>
    <xf numFmtId="0" fontId="0" fillId="0" borderId="0" xfId="0" applyAlignment="1">
      <alignment vertical="top"/>
    </xf>
    <xf numFmtId="0" fontId="6" fillId="2" borderId="47" xfId="0" applyFont="1" applyFill="1" applyBorder="1" applyAlignment="1">
      <alignment vertical="center" textRotation="255"/>
    </xf>
    <xf numFmtId="0" fontId="62" fillId="2" borderId="2" xfId="0" applyFont="1" applyFill="1" applyBorder="1" applyAlignment="1">
      <alignment vertical="center" textRotation="255" shrinkToFit="1"/>
    </xf>
    <xf numFmtId="0" fontId="0" fillId="0" borderId="0" xfId="0" applyBorder="1" applyAlignment="1">
      <alignment vertical="center" textRotation="255"/>
    </xf>
    <xf numFmtId="0" fontId="37" fillId="0" borderId="0" xfId="0" applyFont="1" applyBorder="1" applyAlignment="1">
      <alignment vertical="center" textRotation="255"/>
    </xf>
    <xf numFmtId="0" fontId="62" fillId="0" borderId="0" xfId="0" applyFont="1" applyFill="1" applyBorder="1" applyAlignment="1">
      <alignment vertical="center" textRotation="255" shrinkToFit="1"/>
    </xf>
    <xf numFmtId="0" fontId="6" fillId="0" borderId="0" xfId="0" applyFont="1" applyFill="1" applyBorder="1" applyAlignment="1">
      <alignment vertical="center" textRotation="255"/>
    </xf>
    <xf numFmtId="0" fontId="62" fillId="0" borderId="14" xfId="0" applyFont="1" applyFill="1" applyBorder="1" applyAlignment="1">
      <alignment vertical="center" textRotation="255" shrinkToFit="1"/>
    </xf>
    <xf numFmtId="0" fontId="9" fillId="0" borderId="0" xfId="0" applyFont="1" applyFill="1" applyBorder="1" applyAlignment="1">
      <alignment vertical="center" textRotation="255" shrinkToFit="1"/>
    </xf>
    <xf numFmtId="0" fontId="9" fillId="0" borderId="0" xfId="0" applyFont="1" applyFill="1" applyBorder="1" applyAlignment="1">
      <alignment vertical="center" textRotation="255"/>
    </xf>
    <xf numFmtId="0" fontId="2" fillId="0" borderId="0" xfId="0" applyFont="1" applyFill="1" applyBorder="1" applyAlignment="1">
      <alignment vertical="top" textRotation="255"/>
    </xf>
    <xf numFmtId="0" fontId="2" fillId="0" borderId="0" xfId="0" applyFont="1" applyFill="1" applyBorder="1" applyAlignment="1">
      <alignment vertical="center" textRotation="255"/>
    </xf>
    <xf numFmtId="0" fontId="0" fillId="0" borderId="0" xfId="0" applyFont="1" applyFill="1" applyBorder="1" applyAlignment="1">
      <alignment vertical="center" textRotation="255"/>
    </xf>
    <xf numFmtId="0" fontId="53" fillId="0" borderId="0" xfId="0" applyFont="1">
      <alignment vertical="center"/>
    </xf>
    <xf numFmtId="0" fontId="19" fillId="0" borderId="0" xfId="0" applyFont="1" applyFill="1" applyAlignment="1">
      <alignment horizontal="center" vertical="center"/>
    </xf>
    <xf numFmtId="0" fontId="18" fillId="0" borderId="26" xfId="0" applyFont="1" applyBorder="1" applyAlignment="1">
      <alignment vertical="center"/>
    </xf>
    <xf numFmtId="0" fontId="27" fillId="0" borderId="17" xfId="0" applyFont="1" applyBorder="1" applyAlignment="1">
      <alignment vertical="center"/>
    </xf>
    <xf numFmtId="0" fontId="27" fillId="0" borderId="85" xfId="0" applyFont="1" applyBorder="1" applyAlignment="1">
      <alignment vertical="center"/>
    </xf>
    <xf numFmtId="0" fontId="27" fillId="0" borderId="84" xfId="0" applyFont="1" applyBorder="1" applyAlignment="1">
      <alignment vertical="center"/>
    </xf>
    <xf numFmtId="0" fontId="18" fillId="0" borderId="17" xfId="0" applyFont="1" applyBorder="1" applyAlignment="1">
      <alignment vertical="center"/>
    </xf>
    <xf numFmtId="0" fontId="18" fillId="0" borderId="17" xfId="0" applyFont="1" applyBorder="1" applyAlignment="1">
      <alignment horizontal="right" vertical="center"/>
    </xf>
    <xf numFmtId="0" fontId="18" fillId="0" borderId="21" xfId="0" applyFont="1" applyBorder="1" applyAlignment="1">
      <alignment horizontal="right" vertical="center"/>
    </xf>
    <xf numFmtId="0" fontId="18" fillId="0" borderId="0" xfId="0" applyFont="1" applyBorder="1" applyAlignment="1">
      <alignment vertical="center"/>
    </xf>
    <xf numFmtId="0" fontId="18" fillId="0" borderId="14" xfId="0" applyFont="1" applyBorder="1" applyAlignment="1">
      <alignment vertical="center"/>
    </xf>
    <xf numFmtId="0" fontId="18" fillId="0" borderId="0" xfId="0" applyFont="1" applyBorder="1" applyAlignment="1">
      <alignment horizontal="right" vertical="center"/>
    </xf>
    <xf numFmtId="0" fontId="18" fillId="0" borderId="21" xfId="0" applyFont="1" applyBorder="1" applyAlignment="1">
      <alignment vertical="center"/>
    </xf>
    <xf numFmtId="0" fontId="18" fillId="0" borderId="33" xfId="0" applyFont="1" applyBorder="1" applyAlignment="1">
      <alignment vertical="center"/>
    </xf>
    <xf numFmtId="0" fontId="18" fillId="0" borderId="11" xfId="0" applyFont="1" applyBorder="1" applyAlignment="1">
      <alignment vertical="center"/>
    </xf>
    <xf numFmtId="0" fontId="18" fillId="0" borderId="11" xfId="0" applyFont="1" applyBorder="1" applyAlignment="1">
      <alignment horizontal="right" vertical="center"/>
    </xf>
    <xf numFmtId="0" fontId="18" fillId="0" borderId="79" xfId="0" applyFont="1" applyBorder="1">
      <alignment vertical="center"/>
    </xf>
    <xf numFmtId="0" fontId="18" fillId="0" borderId="25" xfId="0" applyFont="1" applyBorder="1" applyAlignment="1">
      <alignment vertical="center"/>
    </xf>
    <xf numFmtId="0" fontId="27" fillId="0" borderId="23" xfId="0" applyFont="1" applyBorder="1" applyAlignment="1">
      <alignment vertical="center"/>
    </xf>
    <xf numFmtId="0" fontId="27" fillId="0" borderId="43" xfId="0" applyFont="1" applyBorder="1" applyAlignment="1">
      <alignment vertical="center"/>
    </xf>
    <xf numFmtId="0" fontId="27" fillId="0" borderId="44" xfId="0" applyFont="1" applyBorder="1" applyAlignment="1">
      <alignment vertical="center"/>
    </xf>
    <xf numFmtId="0" fontId="18" fillId="0" borderId="23" xfId="0" applyFont="1" applyBorder="1" applyAlignme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applyAlignment="1">
      <alignment horizontal="right" vertical="center"/>
    </xf>
    <xf numFmtId="0" fontId="2"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6" fillId="0" borderId="0" xfId="0" applyFont="1" applyFill="1">
      <alignment vertical="center"/>
    </xf>
    <xf numFmtId="0" fontId="2" fillId="0" borderId="23" xfId="0" applyNumberFormat="1" applyFont="1" applyFill="1" applyBorder="1" applyAlignment="1">
      <alignment vertical="center"/>
    </xf>
    <xf numFmtId="0" fontId="0" fillId="0" borderId="84" xfId="0" applyNumberFormat="1" applyFill="1" applyBorder="1" applyAlignment="1">
      <alignment vertical="center"/>
    </xf>
    <xf numFmtId="0" fontId="0" fillId="0" borderId="85" xfId="0" applyNumberFormat="1" applyFont="1" applyFill="1" applyBorder="1" applyAlignment="1">
      <alignment vertical="center"/>
    </xf>
    <xf numFmtId="0" fontId="0" fillId="0" borderId="17" xfId="0" applyNumberFormat="1" applyFont="1" applyFill="1" applyBorder="1" applyAlignment="1">
      <alignment vertical="center"/>
    </xf>
    <xf numFmtId="0" fontId="0" fillId="0" borderId="18" xfId="0" applyNumberFormat="1" applyFont="1" applyFill="1" applyBorder="1" applyAlignment="1">
      <alignment vertical="center"/>
    </xf>
    <xf numFmtId="0" fontId="0" fillId="0" borderId="82" xfId="0" applyNumberFormat="1" applyFont="1" applyFill="1" applyBorder="1" applyAlignment="1">
      <alignment vertical="center"/>
    </xf>
    <xf numFmtId="0" fontId="0" fillId="0" borderId="4" xfId="0" applyNumberFormat="1" applyFont="1" applyFill="1" applyBorder="1" applyAlignment="1">
      <alignment vertical="center"/>
    </xf>
    <xf numFmtId="0" fontId="0" fillId="0" borderId="6" xfId="0" applyNumberFormat="1" applyFont="1" applyFill="1" applyBorder="1" applyAlignment="1">
      <alignment vertical="center"/>
    </xf>
    <xf numFmtId="0" fontId="0" fillId="0" borderId="5" xfId="0" applyNumberFormat="1" applyFont="1" applyFill="1" applyBorder="1" applyAlignment="1">
      <alignment vertical="center"/>
    </xf>
    <xf numFmtId="0" fontId="0" fillId="0" borderId="37" xfId="0" applyNumberFormat="1" applyFont="1" applyFill="1" applyBorder="1" applyAlignment="1">
      <alignment vertical="center"/>
    </xf>
    <xf numFmtId="0" fontId="0" fillId="0" borderId="44" xfId="0" applyNumberFormat="1" applyFont="1" applyFill="1" applyBorder="1" applyAlignment="1">
      <alignment vertical="center"/>
    </xf>
    <xf numFmtId="0" fontId="0" fillId="0" borderId="43" xfId="0" applyNumberFormat="1" applyFont="1" applyFill="1" applyBorder="1" applyAlignment="1">
      <alignment vertical="center"/>
    </xf>
    <xf numFmtId="0" fontId="0" fillId="0" borderId="24" xfId="0" applyNumberFormat="1" applyFont="1" applyFill="1" applyBorder="1" applyAlignment="1">
      <alignment vertical="center"/>
    </xf>
    <xf numFmtId="0" fontId="2" fillId="0" borderId="0" xfId="0" applyFont="1" applyFill="1" applyBorder="1">
      <alignment vertical="center"/>
    </xf>
    <xf numFmtId="49" fontId="38" fillId="0" borderId="0" xfId="0" applyNumberFormat="1" applyFont="1" applyFill="1" applyBorder="1" applyAlignment="1">
      <alignment vertical="center"/>
    </xf>
    <xf numFmtId="0" fontId="0" fillId="0" borderId="0" xfId="0" applyFont="1" applyFill="1">
      <alignment vertical="center"/>
    </xf>
    <xf numFmtId="0" fontId="0" fillId="0" borderId="0" xfId="0" applyFill="1">
      <alignment vertical="center"/>
    </xf>
    <xf numFmtId="0" fontId="2" fillId="0" borderId="0" xfId="0" applyNumberFormat="1" applyFont="1" applyFill="1" applyBorder="1" applyAlignment="1">
      <alignment horizontal="right" vertical="center"/>
    </xf>
    <xf numFmtId="0" fontId="0" fillId="0" borderId="84" xfId="0" applyNumberFormat="1" applyFont="1" applyFill="1" applyBorder="1" applyAlignment="1">
      <alignment vertical="center"/>
    </xf>
    <xf numFmtId="0" fontId="0" fillId="5" borderId="13" xfId="0" applyNumberFormat="1" applyFill="1" applyBorder="1" applyAlignment="1">
      <alignment vertical="center"/>
    </xf>
    <xf numFmtId="0" fontId="0" fillId="5" borderId="0" xfId="0" applyNumberFormat="1" applyFont="1" applyFill="1" applyBorder="1" applyAlignment="1">
      <alignment vertical="center"/>
    </xf>
    <xf numFmtId="0" fontId="0" fillId="5" borderId="14" xfId="0" applyNumberFormat="1" applyFont="1" applyFill="1" applyBorder="1" applyAlignment="1">
      <alignment vertical="center"/>
    </xf>
    <xf numFmtId="0" fontId="0" fillId="5" borderId="0" xfId="0" applyNumberFormat="1" applyFill="1" applyBorder="1" applyAlignment="1">
      <alignment vertical="center"/>
    </xf>
    <xf numFmtId="0" fontId="0" fillId="5" borderId="20" xfId="0" applyNumberFormat="1" applyFont="1" applyFill="1" applyBorder="1" applyAlignment="1">
      <alignment vertical="center"/>
    </xf>
    <xf numFmtId="0" fontId="17" fillId="0" borderId="0" xfId="0" applyFont="1" applyFill="1">
      <alignment vertical="center"/>
    </xf>
    <xf numFmtId="0" fontId="17" fillId="0" borderId="0" xfId="0" applyFont="1" applyFill="1" applyAlignment="1">
      <alignment horizontal="right" vertical="center"/>
    </xf>
    <xf numFmtId="49" fontId="18" fillId="0" borderId="0" xfId="0" applyNumberFormat="1" applyFont="1" applyFill="1" applyAlignment="1">
      <alignment horizontal="center" vertical="center"/>
    </xf>
    <xf numFmtId="182" fontId="23" fillId="0" borderId="0" xfId="0" applyNumberFormat="1" applyFont="1" applyAlignment="1">
      <alignment horizontal="right" vertical="center"/>
    </xf>
    <xf numFmtId="0" fontId="63" fillId="0" borderId="0" xfId="0" applyFont="1" applyFill="1" applyBorder="1">
      <alignment vertical="center"/>
    </xf>
    <xf numFmtId="0" fontId="10" fillId="0" borderId="0" xfId="0" applyFont="1" applyFill="1" applyBorder="1">
      <alignment vertical="center"/>
    </xf>
    <xf numFmtId="0" fontId="27" fillId="0" borderId="0" xfId="0" applyFont="1" applyFill="1" applyBorder="1" applyAlignment="1">
      <alignment vertical="center"/>
    </xf>
    <xf numFmtId="49" fontId="27" fillId="0" borderId="0" xfId="0" applyNumberFormat="1" applyFont="1" applyBorder="1" applyAlignment="1">
      <alignment vertical="center"/>
    </xf>
    <xf numFmtId="0" fontId="30" fillId="0" borderId="90" xfId="0" applyFont="1" applyBorder="1" applyAlignment="1">
      <alignment vertical="center"/>
    </xf>
    <xf numFmtId="0" fontId="32" fillId="0" borderId="25" xfId="0" applyNumberFormat="1" applyFont="1" applyFill="1" applyBorder="1" applyAlignment="1">
      <alignment vertical="center"/>
    </xf>
    <xf numFmtId="0" fontId="32" fillId="0" borderId="23" xfId="0" applyNumberFormat="1" applyFont="1" applyFill="1" applyBorder="1" applyAlignment="1">
      <alignment vertical="center"/>
    </xf>
    <xf numFmtId="3" fontId="32" fillId="0" borderId="43" xfId="0" applyNumberFormat="1" applyFont="1" applyFill="1" applyBorder="1" applyAlignment="1">
      <alignment horizontal="right" vertical="center"/>
    </xf>
    <xf numFmtId="3" fontId="32" fillId="0" borderId="44" xfId="0" applyNumberFormat="1" applyFont="1" applyFill="1" applyBorder="1" applyAlignment="1">
      <alignment vertical="center"/>
    </xf>
    <xf numFmtId="3" fontId="32" fillId="0" borderId="23" xfId="0" applyNumberFormat="1" applyFont="1" applyFill="1" applyBorder="1" applyAlignment="1"/>
    <xf numFmtId="0" fontId="30" fillId="0" borderId="24" xfId="0" applyFont="1" applyBorder="1" applyAlignment="1">
      <alignment vertical="center"/>
    </xf>
    <xf numFmtId="0" fontId="7" fillId="0" borderId="0" xfId="0" applyFont="1" applyFill="1" applyAlignment="1">
      <alignment horizontal="center" vertical="center"/>
    </xf>
    <xf numFmtId="0" fontId="0" fillId="0" borderId="10" xfId="0" applyNumberFormat="1" applyFill="1" applyBorder="1" applyAlignment="1">
      <alignment vertical="center"/>
    </xf>
    <xf numFmtId="0" fontId="0" fillId="0" borderId="79" xfId="0" applyNumberFormat="1" applyFill="1" applyBorder="1" applyAlignment="1">
      <alignment vertical="center"/>
    </xf>
    <xf numFmtId="0" fontId="0" fillId="0" borderId="6" xfId="0" applyNumberFormat="1" applyFill="1" applyBorder="1" applyAlignment="1">
      <alignment vertical="center"/>
    </xf>
    <xf numFmtId="0" fontId="0" fillId="0" borderId="37" xfId="0" applyNumberFormat="1" applyFill="1" applyBorder="1" applyAlignment="1">
      <alignment vertical="center"/>
    </xf>
    <xf numFmtId="0" fontId="0" fillId="0" borderId="43" xfId="0" applyNumberFormat="1" applyFill="1" applyBorder="1" applyAlignment="1">
      <alignment vertical="center"/>
    </xf>
    <xf numFmtId="0" fontId="0" fillId="0" borderId="24" xfId="0" applyNumberFormat="1" applyFill="1" applyBorder="1" applyAlignment="1">
      <alignment vertical="center"/>
    </xf>
    <xf numFmtId="0" fontId="5" fillId="0" borderId="0" xfId="0" applyFont="1" applyFill="1" applyAlignment="1">
      <alignment horizontal="center" vertical="center"/>
    </xf>
    <xf numFmtId="0" fontId="2" fillId="0" borderId="0" xfId="0" applyFont="1" applyFill="1" applyBorder="1" applyAlignment="1">
      <alignment horizontal="right" vertical="center"/>
    </xf>
    <xf numFmtId="0" fontId="18" fillId="5" borderId="0" xfId="0" applyFont="1" applyFill="1" applyBorder="1" applyAlignment="1">
      <alignment vertical="center"/>
    </xf>
    <xf numFmtId="0" fontId="19" fillId="0" borderId="0" xfId="0" applyFont="1" applyAlignment="1">
      <alignment horizontal="right" vertical="center"/>
    </xf>
    <xf numFmtId="0" fontId="10" fillId="5" borderId="0" xfId="0" applyFont="1" applyFill="1" applyAlignment="1">
      <alignment vertical="center"/>
    </xf>
    <xf numFmtId="0" fontId="27" fillId="5" borderId="0" xfId="0" applyFont="1" applyFill="1" applyAlignment="1">
      <alignment horizontal="left" vertical="center"/>
    </xf>
    <xf numFmtId="0" fontId="10" fillId="5" borderId="0" xfId="0" applyNumberFormat="1" applyFont="1" applyFill="1" applyAlignment="1">
      <alignment vertical="center"/>
    </xf>
    <xf numFmtId="0" fontId="0" fillId="0" borderId="0" xfId="0" applyAlignment="1">
      <alignment vertical="center"/>
    </xf>
    <xf numFmtId="0" fontId="27" fillId="5" borderId="0" xfId="0" applyFont="1" applyFill="1" applyAlignment="1">
      <alignment vertical="center"/>
    </xf>
    <xf numFmtId="0" fontId="0" fillId="5" borderId="13" xfId="0" applyFill="1" applyBorder="1" applyAlignment="1">
      <alignment horizontal="left" vertical="center"/>
    </xf>
    <xf numFmtId="0" fontId="0" fillId="5" borderId="0" xfId="0" applyFill="1" applyBorder="1" applyAlignment="1">
      <alignment horizontal="left" vertical="center"/>
    </xf>
    <xf numFmtId="0" fontId="0" fillId="5" borderId="14" xfId="0" applyFill="1" applyBorder="1" applyAlignment="1">
      <alignment horizontal="left" vertical="center"/>
    </xf>
    <xf numFmtId="0" fontId="19" fillId="5" borderId="0" xfId="0" applyFont="1" applyFill="1" applyAlignment="1">
      <alignment vertical="center"/>
    </xf>
    <xf numFmtId="0" fontId="64" fillId="5" borderId="0" xfId="0" applyFont="1" applyFill="1" applyAlignment="1">
      <alignment vertical="center"/>
    </xf>
    <xf numFmtId="0" fontId="28" fillId="0" borderId="0" xfId="0" applyFont="1" applyFill="1" applyAlignment="1">
      <alignment horizontal="center" vertical="center"/>
    </xf>
    <xf numFmtId="0" fontId="2" fillId="0" borderId="34" xfId="0" applyFont="1" applyBorder="1" applyAlignment="1">
      <alignment vertical="distributed"/>
    </xf>
    <xf numFmtId="0" fontId="2" fillId="0" borderId="32" xfId="0" applyFont="1" applyBorder="1" applyAlignment="1">
      <alignment vertical="distributed"/>
    </xf>
    <xf numFmtId="0" fontId="5" fillId="2" borderId="32" xfId="0" applyFont="1" applyFill="1" applyBorder="1" applyAlignment="1">
      <alignment vertical="center"/>
    </xf>
    <xf numFmtId="0" fontId="5" fillId="2" borderId="3" xfId="0" applyFont="1" applyFill="1" applyBorder="1" applyAlignment="1">
      <alignment vertical="center"/>
    </xf>
    <xf numFmtId="0" fontId="5" fillId="2" borderId="82" xfId="0" applyFont="1" applyFill="1" applyBorder="1" applyAlignment="1">
      <alignment vertical="center"/>
    </xf>
    <xf numFmtId="0" fontId="6" fillId="0" borderId="0" xfId="0" applyFont="1" applyFill="1" applyBorder="1" applyAlignment="1">
      <alignment horizontal="center" vertical="center"/>
    </xf>
    <xf numFmtId="0" fontId="2" fillId="0" borderId="29" xfId="0" applyFont="1" applyBorder="1" applyAlignment="1">
      <alignment vertical="distributed"/>
    </xf>
    <xf numFmtId="0" fontId="2" fillId="2" borderId="11" xfId="0" applyFont="1" applyFill="1" applyBorder="1" applyAlignment="1">
      <alignment vertical="center"/>
    </xf>
    <xf numFmtId="0" fontId="2" fillId="2" borderId="79" xfId="0" applyFont="1" applyFill="1" applyBorder="1" applyAlignment="1">
      <alignment vertical="center"/>
    </xf>
    <xf numFmtId="0" fontId="2" fillId="0" borderId="76" xfId="0" applyFont="1" applyBorder="1" applyAlignment="1">
      <alignment vertical="distributed"/>
    </xf>
    <xf numFmtId="0" fontId="2" fillId="0" borderId="33"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7" xfId="0" applyFont="1" applyBorder="1" applyAlignment="1">
      <alignment vertical="distributed"/>
    </xf>
    <xf numFmtId="0" fontId="2" fillId="0" borderId="17" xfId="0" applyFont="1" applyBorder="1" applyAlignment="1">
      <alignment horizontal="center" vertical="distributed"/>
    </xf>
    <xf numFmtId="0" fontId="2" fillId="0" borderId="17" xfId="0" applyFont="1" applyFill="1" applyBorder="1" applyAlignment="1">
      <alignment vertical="center"/>
    </xf>
    <xf numFmtId="0" fontId="2" fillId="0" borderId="23" xfId="0" applyFont="1" applyFill="1" applyBorder="1" applyAlignment="1">
      <alignment vertical="center"/>
    </xf>
    <xf numFmtId="0" fontId="2" fillId="0" borderId="23" xfId="0" applyFont="1" applyBorder="1" applyAlignment="1">
      <alignment horizontal="left" vertical="distributed"/>
    </xf>
    <xf numFmtId="0" fontId="2" fillId="0" borderId="23" xfId="0" applyFont="1" applyFill="1" applyBorder="1" applyAlignment="1">
      <alignment horizontal="left" vertical="center"/>
    </xf>
    <xf numFmtId="0" fontId="2" fillId="0" borderId="23" xfId="0" applyFont="1" applyBorder="1" applyAlignment="1">
      <alignment vertical="center"/>
    </xf>
    <xf numFmtId="0" fontId="2" fillId="0" borderId="56" xfId="0" applyFont="1" applyBorder="1" applyAlignment="1">
      <alignment vertical="distributed"/>
    </xf>
    <xf numFmtId="0" fontId="39" fillId="0" borderId="30" xfId="0" applyFont="1" applyBorder="1" applyAlignment="1">
      <alignment horizontal="center" vertical="center"/>
    </xf>
    <xf numFmtId="0" fontId="2" fillId="0" borderId="26" xfId="0" applyFont="1" applyFill="1" applyBorder="1" applyAlignment="1">
      <alignment vertical="center"/>
    </xf>
    <xf numFmtId="0" fontId="2" fillId="0" borderId="18" xfId="0" applyFont="1" applyFill="1" applyBorder="1" applyAlignment="1">
      <alignment vertical="center"/>
    </xf>
    <xf numFmtId="0" fontId="0" fillId="0" borderId="32" xfId="0" applyFont="1" applyBorder="1" applyAlignment="1">
      <alignment vertical="center"/>
    </xf>
    <xf numFmtId="0" fontId="0" fillId="0" borderId="3" xfId="0" applyFont="1" applyBorder="1" applyAlignment="1">
      <alignment vertical="center"/>
    </xf>
    <xf numFmtId="0" fontId="2" fillId="0" borderId="32" xfId="0" applyFont="1" applyBorder="1" applyAlignment="1">
      <alignment vertical="center"/>
    </xf>
    <xf numFmtId="0" fontId="0" fillId="0" borderId="82" xfId="0" applyFill="1" applyBorder="1" applyAlignment="1">
      <alignment vertical="center"/>
    </xf>
    <xf numFmtId="0" fontId="0" fillId="0" borderId="82" xfId="0" applyFont="1" applyBorder="1" applyAlignment="1">
      <alignment vertical="center"/>
    </xf>
    <xf numFmtId="0" fontId="2" fillId="0" borderId="56" xfId="0" applyFont="1" applyBorder="1" applyAlignment="1">
      <alignment vertical="center"/>
    </xf>
    <xf numFmtId="0" fontId="0" fillId="0" borderId="58" xfId="0" applyFill="1" applyBorder="1" applyAlignment="1">
      <alignment vertical="center"/>
    </xf>
    <xf numFmtId="0" fontId="2" fillId="0" borderId="3" xfId="0" applyFont="1" applyBorder="1" applyAlignment="1">
      <alignment vertical="center"/>
    </xf>
    <xf numFmtId="49" fontId="38" fillId="0" borderId="3" xfId="0" applyNumberFormat="1" applyFont="1" applyFill="1" applyBorder="1" applyAlignment="1">
      <alignment vertical="center"/>
    </xf>
    <xf numFmtId="0" fontId="0" fillId="0" borderId="57" xfId="0" applyBorder="1" applyAlignment="1">
      <alignment vertical="center"/>
    </xf>
    <xf numFmtId="0" fontId="2" fillId="0" borderId="57" xfId="0" applyFont="1" applyBorder="1" applyAlignment="1">
      <alignment vertical="center"/>
    </xf>
    <xf numFmtId="49" fontId="38" fillId="0" borderId="57" xfId="0" applyNumberFormat="1" applyFont="1" applyFill="1" applyBorder="1" applyAlignment="1">
      <alignment vertical="center"/>
    </xf>
    <xf numFmtId="0" fontId="2" fillId="0" borderId="136" xfId="0" applyFont="1" applyBorder="1" applyAlignment="1">
      <alignment vertical="distributed"/>
    </xf>
    <xf numFmtId="0" fontId="5" fillId="0" borderId="56" xfId="0" applyFont="1" applyFill="1" applyBorder="1" applyAlignment="1">
      <alignment vertical="center"/>
    </xf>
    <xf numFmtId="0" fontId="5" fillId="0" borderId="57" xfId="0" applyFont="1" applyFill="1" applyBorder="1" applyAlignment="1">
      <alignment vertical="center"/>
    </xf>
    <xf numFmtId="0" fontId="5" fillId="0" borderId="58" xfId="0" applyFont="1" applyFill="1" applyBorder="1" applyAlignment="1">
      <alignment vertical="center"/>
    </xf>
    <xf numFmtId="0" fontId="68" fillId="0" borderId="0" xfId="0" applyFont="1" applyAlignment="1">
      <alignment vertical="center"/>
    </xf>
    <xf numFmtId="176" fontId="18" fillId="2" borderId="0" xfId="0" applyNumberFormat="1" applyFont="1" applyFill="1" applyAlignment="1">
      <alignment horizontal="right" vertical="center"/>
    </xf>
    <xf numFmtId="0" fontId="6" fillId="5" borderId="0" xfId="0" applyFont="1" applyFill="1" applyBorder="1" applyAlignment="1">
      <alignment horizontal="center" vertical="center"/>
    </xf>
    <xf numFmtId="0" fontId="2" fillId="5" borderId="0" xfId="0" applyFont="1" applyFill="1">
      <alignment vertical="center"/>
    </xf>
    <xf numFmtId="0" fontId="44" fillId="0" borderId="141" xfId="0" applyFont="1" applyFill="1" applyBorder="1" applyAlignment="1">
      <alignment horizontal="center" vertical="center" wrapText="1" shrinkToFit="1"/>
    </xf>
    <xf numFmtId="0" fontId="44" fillId="0" borderId="142" xfId="0" applyFont="1" applyFill="1" applyBorder="1" applyAlignment="1">
      <alignment horizontal="center" vertical="center" shrinkToFit="1"/>
    </xf>
    <xf numFmtId="0" fontId="44" fillId="0" borderId="142" xfId="0" applyFont="1" applyFill="1" applyBorder="1" applyAlignment="1">
      <alignment horizontal="center" vertical="center" wrapText="1"/>
    </xf>
    <xf numFmtId="0" fontId="21" fillId="2" borderId="13" xfId="0" applyNumberFormat="1" applyFont="1" applyFill="1" applyBorder="1" applyAlignment="1">
      <alignment vertical="center"/>
    </xf>
    <xf numFmtId="0" fontId="21" fillId="2" borderId="13" xfId="0" applyNumberFormat="1" applyFont="1" applyFill="1" applyBorder="1" applyAlignment="1">
      <alignment horizontal="left" vertical="center"/>
    </xf>
    <xf numFmtId="0" fontId="21" fillId="2" borderId="0" xfId="0" applyNumberFormat="1" applyFont="1" applyFill="1" applyBorder="1" applyAlignment="1">
      <alignment horizontal="left" vertical="center"/>
    </xf>
    <xf numFmtId="0" fontId="22" fillId="0" borderId="0" xfId="0" applyFont="1" applyAlignment="1">
      <alignment horizontal="left" vertical="center"/>
    </xf>
    <xf numFmtId="0" fontId="0" fillId="0" borderId="3" xfId="0" applyBorder="1" applyAlignment="1">
      <alignment horizontal="center" vertical="center"/>
    </xf>
    <xf numFmtId="0" fontId="27" fillId="0" borderId="3" xfId="0" applyFont="1" applyBorder="1">
      <alignment vertical="center"/>
    </xf>
    <xf numFmtId="0" fontId="70" fillId="0" borderId="0" xfId="0" applyFont="1">
      <alignment vertical="center"/>
    </xf>
    <xf numFmtId="0" fontId="42" fillId="0" borderId="0" xfId="0" applyFont="1">
      <alignment vertical="center"/>
    </xf>
    <xf numFmtId="0" fontId="32" fillId="0" borderId="0" xfId="0" applyFont="1">
      <alignment vertical="center"/>
    </xf>
    <xf numFmtId="14" fontId="9" fillId="3" borderId="6" xfId="0" applyNumberFormat="1" applyFont="1" applyFill="1" applyBorder="1" applyAlignment="1">
      <alignment horizontal="left" vertical="center"/>
    </xf>
    <xf numFmtId="58" fontId="71" fillId="3" borderId="6" xfId="0" applyNumberFormat="1" applyFont="1" applyFill="1" applyBorder="1" applyAlignment="1">
      <alignment horizontal="center" vertical="center"/>
    </xf>
    <xf numFmtId="0" fontId="55" fillId="0" borderId="0" xfId="0" applyFont="1" applyFill="1" applyBorder="1" applyAlignment="1">
      <alignment horizontal="center" vertical="center"/>
    </xf>
    <xf numFmtId="0" fontId="27" fillId="0" borderId="0" xfId="0" applyFont="1" applyBorder="1" applyAlignment="1">
      <alignment horizontal="right" vertical="center"/>
    </xf>
    <xf numFmtId="3" fontId="0" fillId="0" borderId="123" xfId="0" applyNumberFormat="1" applyFont="1" applyFill="1" applyBorder="1" applyAlignment="1">
      <alignment vertical="center"/>
    </xf>
    <xf numFmtId="3" fontId="0" fillId="0" borderId="7" xfId="0" applyNumberFormat="1" applyFont="1" applyFill="1" applyBorder="1" applyAlignment="1">
      <alignment vertical="center"/>
    </xf>
    <xf numFmtId="3" fontId="0" fillId="0" borderId="131" xfId="0" applyNumberFormat="1" applyFont="1" applyFill="1" applyBorder="1" applyAlignment="1">
      <alignment vertical="center"/>
    </xf>
    <xf numFmtId="0" fontId="21" fillId="2" borderId="12" xfId="0" applyFont="1" applyFill="1" applyBorder="1" applyAlignment="1">
      <alignment vertical="center"/>
    </xf>
    <xf numFmtId="0" fontId="18" fillId="0" borderId="12" xfId="0" applyFont="1" applyBorder="1" applyAlignment="1">
      <alignment vertical="center"/>
    </xf>
    <xf numFmtId="0" fontId="29" fillId="0" borderId="0" xfId="0" applyFont="1" applyAlignment="1">
      <alignment vertical="center"/>
    </xf>
    <xf numFmtId="0" fontId="18" fillId="0" borderId="10" xfId="0" applyFont="1" applyBorder="1" applyAlignment="1">
      <alignment vertical="center"/>
    </xf>
    <xf numFmtId="0" fontId="41"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right" vertical="center"/>
    </xf>
    <xf numFmtId="0" fontId="27" fillId="0" borderId="0" xfId="0" applyFont="1" applyAlignment="1">
      <alignment horizontal="left" vertical="center"/>
    </xf>
    <xf numFmtId="0" fontId="22" fillId="0" borderId="0" xfId="0" applyFont="1" applyAlignment="1">
      <alignment horizontal="right" vertical="center"/>
    </xf>
    <xf numFmtId="0" fontId="44" fillId="0" borderId="142" xfId="0" applyFont="1" applyBorder="1" applyAlignment="1">
      <alignment horizontal="center" vertical="center" shrinkToFit="1"/>
    </xf>
    <xf numFmtId="0" fontId="44" fillId="0" borderId="149" xfId="0" applyFont="1" applyFill="1" applyBorder="1" applyAlignment="1">
      <alignment horizontal="center" vertical="center" shrinkToFit="1"/>
    </xf>
    <xf numFmtId="0" fontId="44" fillId="0" borderId="53" xfId="0" applyFont="1" applyFill="1" applyBorder="1" applyAlignment="1">
      <alignment horizontal="center" vertical="center" shrinkToFit="1"/>
    </xf>
    <xf numFmtId="0" fontId="44" fillId="0" borderId="149" xfId="0" applyFont="1" applyFill="1" applyBorder="1" applyAlignment="1">
      <alignment horizontal="center" vertical="center" wrapText="1"/>
    </xf>
    <xf numFmtId="0" fontId="44" fillId="0" borderId="157" xfId="0" applyFont="1" applyFill="1" applyBorder="1" applyAlignment="1">
      <alignment horizontal="center" vertical="center" shrinkToFit="1"/>
    </xf>
    <xf numFmtId="0" fontId="18" fillId="0" borderId="0" xfId="0" applyFont="1" applyFill="1" applyAlignment="1">
      <alignment vertical="center"/>
    </xf>
    <xf numFmtId="0" fontId="19" fillId="0" borderId="0" xfId="0" applyFont="1" applyFill="1" applyAlignment="1">
      <alignment horizontal="left" vertical="center" shrinkToFit="1"/>
    </xf>
    <xf numFmtId="58" fontId="0" fillId="0" borderId="0" xfId="0" applyNumberFormat="1" applyFont="1">
      <alignment vertical="center"/>
    </xf>
    <xf numFmtId="0" fontId="0" fillId="0" borderId="0" xfId="0" applyFont="1">
      <alignment vertical="center"/>
    </xf>
    <xf numFmtId="0" fontId="74" fillId="0" borderId="0" xfId="0" applyFont="1">
      <alignment vertical="center"/>
    </xf>
    <xf numFmtId="0" fontId="32" fillId="5" borderId="0" xfId="0" applyNumberFormat="1" applyFont="1" applyFill="1" applyAlignment="1">
      <alignment vertical="center"/>
    </xf>
    <xf numFmtId="58" fontId="10" fillId="5" borderId="0" xfId="0" applyNumberFormat="1" applyFont="1" applyFill="1" applyAlignment="1">
      <alignment vertical="center" shrinkToFit="1"/>
    </xf>
    <xf numFmtId="0" fontId="23" fillId="5" borderId="0" xfId="0" applyFont="1" applyFill="1">
      <alignment vertical="center"/>
    </xf>
    <xf numFmtId="0" fontId="19" fillId="5" borderId="0" xfId="0" applyFont="1" applyFill="1">
      <alignment vertical="center"/>
    </xf>
    <xf numFmtId="0" fontId="19" fillId="5" borderId="0" xfId="0" applyFont="1" applyFill="1" applyAlignment="1">
      <alignment horizontal="right" vertical="center"/>
    </xf>
    <xf numFmtId="0" fontId="19" fillId="5" borderId="0" xfId="0" applyFont="1" applyFill="1" applyAlignment="1">
      <alignment horizontal="left" vertical="center"/>
    </xf>
    <xf numFmtId="58" fontId="18" fillId="0" borderId="0" xfId="0" applyNumberFormat="1" applyFont="1" applyAlignment="1">
      <alignment vertical="center"/>
    </xf>
    <xf numFmtId="0" fontId="19" fillId="0" borderId="0" xfId="0" applyFont="1" applyFill="1" applyAlignment="1">
      <alignment vertical="center" shrinkToFit="1"/>
    </xf>
    <xf numFmtId="0" fontId="27" fillId="0" borderId="0" xfId="0" applyFont="1" applyAlignment="1">
      <alignment horizontal="left" vertical="center"/>
    </xf>
    <xf numFmtId="0" fontId="39" fillId="0" borderId="0" xfId="0" applyFont="1" applyAlignment="1">
      <alignment horizontal="center" vertical="center"/>
    </xf>
    <xf numFmtId="0" fontId="18" fillId="0" borderId="1" xfId="0" applyFont="1" applyBorder="1">
      <alignment vertical="center"/>
    </xf>
    <xf numFmtId="176" fontId="18" fillId="5" borderId="0" xfId="0" applyNumberFormat="1" applyFont="1" applyFill="1">
      <alignment vertical="center"/>
    </xf>
    <xf numFmtId="0" fontId="27" fillId="0" borderId="2" xfId="0" applyFont="1" applyFill="1" applyBorder="1" applyAlignment="1">
      <alignment vertical="center"/>
    </xf>
    <xf numFmtId="0" fontId="60" fillId="0" borderId="59" xfId="1" applyFont="1" applyBorder="1" applyAlignment="1" applyProtection="1">
      <alignment vertical="center" shrinkToFit="1"/>
    </xf>
    <xf numFmtId="0" fontId="60" fillId="0" borderId="60" xfId="1" applyFont="1" applyBorder="1" applyAlignment="1" applyProtection="1">
      <alignment vertical="center" shrinkToFit="1"/>
    </xf>
    <xf numFmtId="0" fontId="60" fillId="0" borderId="61" xfId="1" applyFont="1" applyBorder="1" applyAlignment="1" applyProtection="1">
      <alignment vertical="center" shrinkToFit="1"/>
    </xf>
    <xf numFmtId="0" fontId="60" fillId="0" borderId="59" xfId="1" applyFont="1" applyFill="1" applyBorder="1" applyAlignment="1" applyProtection="1">
      <alignment vertical="center" shrinkToFit="1"/>
    </xf>
    <xf numFmtId="0" fontId="60" fillId="0" borderId="60" xfId="1" applyFont="1" applyFill="1" applyBorder="1" applyAlignment="1" applyProtection="1">
      <alignment vertical="center" shrinkToFit="1"/>
    </xf>
    <xf numFmtId="0" fontId="60" fillId="0" borderId="61" xfId="1" applyFont="1" applyFill="1" applyBorder="1" applyAlignment="1" applyProtection="1">
      <alignment vertical="center" shrinkToFit="1"/>
    </xf>
    <xf numFmtId="0" fontId="60" fillId="0" borderId="68" xfId="1" applyFont="1" applyFill="1" applyBorder="1" applyAlignment="1" applyProtection="1">
      <alignment vertical="center" shrinkToFit="1"/>
    </xf>
    <xf numFmtId="0" fontId="60" fillId="0" borderId="69" xfId="1" applyFont="1" applyFill="1" applyBorder="1" applyAlignment="1" applyProtection="1">
      <alignment vertical="center" shrinkToFit="1"/>
    </xf>
    <xf numFmtId="0" fontId="60" fillId="0" borderId="70" xfId="1" applyFont="1" applyFill="1" applyBorder="1" applyAlignment="1" applyProtection="1">
      <alignment vertical="center" shrinkToFit="1"/>
    </xf>
    <xf numFmtId="0" fontId="60" fillId="0" borderId="154" xfId="1" applyFont="1" applyFill="1" applyBorder="1" applyAlignment="1" applyProtection="1">
      <alignment vertical="center" shrinkToFit="1"/>
    </xf>
    <xf numFmtId="0" fontId="60" fillId="0" borderId="155" xfId="1" applyFont="1" applyFill="1" applyBorder="1" applyAlignment="1" applyProtection="1">
      <alignment vertical="center" shrinkToFit="1"/>
    </xf>
    <xf numFmtId="0" fontId="60" fillId="0" borderId="156" xfId="1" applyFont="1" applyFill="1" applyBorder="1" applyAlignment="1" applyProtection="1">
      <alignment vertical="center" shrinkToFit="1"/>
    </xf>
    <xf numFmtId="0" fontId="60" fillId="0" borderId="62" xfId="1" applyFont="1" applyBorder="1" applyAlignment="1" applyProtection="1">
      <alignment vertical="center"/>
    </xf>
    <xf numFmtId="0" fontId="60" fillId="0" borderId="63" xfId="1" applyFont="1" applyBorder="1" applyAlignment="1" applyProtection="1">
      <alignment vertical="center"/>
    </xf>
    <xf numFmtId="0" fontId="60" fillId="0" borderId="64" xfId="1" applyFont="1" applyBorder="1" applyAlignment="1" applyProtection="1">
      <alignment vertical="center"/>
    </xf>
    <xf numFmtId="0" fontId="60" fillId="0" borderId="68" xfId="1" applyFont="1" applyBorder="1" applyAlignment="1" applyProtection="1">
      <alignment vertical="center"/>
    </xf>
    <xf numFmtId="0" fontId="60" fillId="0" borderId="69" xfId="1" applyFont="1" applyBorder="1" applyAlignment="1" applyProtection="1">
      <alignment vertical="center"/>
    </xf>
    <xf numFmtId="0" fontId="60" fillId="0" borderId="70" xfId="1" applyFont="1" applyBorder="1" applyAlignment="1" applyProtection="1">
      <alignment vertical="center"/>
    </xf>
    <xf numFmtId="0" fontId="60" fillId="0" borderId="65" xfId="1" applyFont="1" applyBorder="1" applyAlignment="1" applyProtection="1">
      <alignment vertical="center" shrinkToFit="1"/>
    </xf>
    <xf numFmtId="0" fontId="60" fillId="0" borderId="66" xfId="1" applyFont="1" applyBorder="1" applyAlignment="1" applyProtection="1">
      <alignment vertical="center" shrinkToFit="1"/>
    </xf>
    <xf numFmtId="0" fontId="60" fillId="0" borderId="67" xfId="1" applyFont="1" applyBorder="1" applyAlignment="1" applyProtection="1">
      <alignment vertical="center" shrinkToFit="1"/>
    </xf>
    <xf numFmtId="0" fontId="60" fillId="0" borderId="143" xfId="1" applyFont="1" applyBorder="1" applyAlignment="1" applyProtection="1">
      <alignment vertical="center" shrinkToFit="1"/>
    </xf>
    <xf numFmtId="0" fontId="60" fillId="0" borderId="144" xfId="1" applyFont="1" applyBorder="1" applyAlignment="1" applyProtection="1">
      <alignment vertical="center" shrinkToFit="1"/>
    </xf>
    <xf numFmtId="0" fontId="60" fillId="0" borderId="59" xfId="1" applyFont="1" applyBorder="1" applyAlignment="1" applyProtection="1">
      <alignment vertical="center"/>
    </xf>
    <xf numFmtId="0" fontId="60" fillId="0" borderId="60" xfId="1" applyFont="1" applyBorder="1" applyAlignment="1" applyProtection="1">
      <alignment vertical="center"/>
    </xf>
    <xf numFmtId="0" fontId="60" fillId="0" borderId="61" xfId="1" applyFont="1" applyBorder="1" applyAlignment="1" applyProtection="1">
      <alignment vertical="center"/>
    </xf>
    <xf numFmtId="0" fontId="41" fillId="0" borderId="0" xfId="0" applyFont="1" applyAlignment="1">
      <alignment horizontal="center" vertical="center"/>
    </xf>
    <xf numFmtId="0" fontId="56" fillId="0" borderId="0" xfId="0" applyFont="1" applyFill="1" applyBorder="1" applyAlignment="1">
      <alignment horizontal="center" vertical="center" wrapText="1"/>
    </xf>
    <xf numFmtId="0" fontId="45" fillId="7" borderId="71" xfId="0" applyFont="1" applyFill="1" applyBorder="1" applyAlignment="1">
      <alignment horizontal="center" vertical="center"/>
    </xf>
    <xf numFmtId="0" fontId="45" fillId="7" borderId="55" xfId="0" applyFont="1" applyFill="1" applyBorder="1" applyAlignment="1">
      <alignment horizontal="center" vertical="center"/>
    </xf>
    <xf numFmtId="0" fontId="45" fillId="7" borderId="72" xfId="0" applyFont="1" applyFill="1" applyBorder="1" applyAlignment="1">
      <alignment horizontal="center" vertical="center"/>
    </xf>
    <xf numFmtId="0" fontId="43" fillId="0" borderId="59" xfId="1" applyFont="1" applyBorder="1" applyAlignment="1" applyProtection="1">
      <alignment vertical="center" shrinkToFit="1"/>
    </xf>
    <xf numFmtId="0" fontId="43" fillId="0" borderId="60" xfId="1" applyFont="1" applyBorder="1" applyAlignment="1" applyProtection="1">
      <alignment vertical="center" shrinkToFit="1"/>
    </xf>
    <xf numFmtId="0" fontId="43" fillId="0" borderId="61" xfId="1" applyFont="1" applyBorder="1" applyAlignment="1" applyProtection="1">
      <alignment vertical="center" shrinkToFit="1"/>
    </xf>
    <xf numFmtId="0" fontId="43" fillId="0" borderId="59" xfId="1" applyFont="1" applyBorder="1" applyAlignment="1" applyProtection="1">
      <alignment vertical="center"/>
    </xf>
    <xf numFmtId="0" fontId="43" fillId="0" borderId="60" xfId="1" applyFont="1" applyBorder="1" applyAlignment="1" applyProtection="1">
      <alignment vertical="center"/>
    </xf>
    <xf numFmtId="0" fontId="43" fillId="0" borderId="61" xfId="1" applyFont="1" applyBorder="1" applyAlignment="1" applyProtection="1">
      <alignment vertical="center"/>
    </xf>
    <xf numFmtId="0" fontId="60" fillId="0" borderId="66" xfId="1" applyFont="1" applyBorder="1" applyAlignment="1" applyProtection="1">
      <alignment horizontal="left" vertical="center"/>
    </xf>
    <xf numFmtId="0" fontId="60" fillId="0" borderId="150" xfId="1" applyFont="1" applyBorder="1" applyAlignment="1" applyProtection="1">
      <alignment vertical="center"/>
    </xf>
    <xf numFmtId="0" fontId="60" fillId="0" borderId="151" xfId="1" applyFont="1" applyBorder="1" applyAlignment="1" applyProtection="1">
      <alignment vertical="center"/>
    </xf>
    <xf numFmtId="0" fontId="60" fillId="0" borderId="145" xfId="1" applyFont="1" applyBorder="1" applyAlignment="1" applyProtection="1">
      <alignment vertical="center"/>
    </xf>
    <xf numFmtId="0" fontId="60" fillId="0" borderId="146" xfId="1" applyFont="1" applyBorder="1" applyAlignment="1" applyProtection="1">
      <alignment vertical="center"/>
    </xf>
    <xf numFmtId="0" fontId="60" fillId="0" borderId="65" xfId="1" applyFont="1" applyBorder="1" applyAlignment="1" applyProtection="1">
      <alignment vertical="center"/>
    </xf>
    <xf numFmtId="0" fontId="60" fillId="0" borderId="66" xfId="1" applyFont="1" applyBorder="1" applyAlignment="1" applyProtection="1">
      <alignment vertical="center"/>
    </xf>
    <xf numFmtId="0" fontId="60" fillId="0" borderId="67" xfId="1" applyFont="1" applyBorder="1" applyAlignment="1" applyProtection="1">
      <alignment vertical="center"/>
    </xf>
    <xf numFmtId="0" fontId="60" fillId="0" borderId="59" xfId="1" applyFont="1" applyBorder="1" applyAlignment="1" applyProtection="1">
      <alignment horizontal="left" vertical="center"/>
    </xf>
    <xf numFmtId="0" fontId="60" fillId="0" borderId="60" xfId="1" applyFont="1" applyBorder="1" applyAlignment="1" applyProtection="1">
      <alignment horizontal="left" vertical="center"/>
    </xf>
    <xf numFmtId="0" fontId="60" fillId="0" borderId="61" xfId="1" applyFont="1" applyBorder="1" applyAlignment="1" applyProtection="1">
      <alignment horizontal="left" vertical="center"/>
    </xf>
    <xf numFmtId="0" fontId="60" fillId="0" borderId="62" xfId="1" applyFont="1" applyBorder="1" applyAlignment="1" applyProtection="1">
      <alignment vertical="center" shrinkToFit="1"/>
    </xf>
    <xf numFmtId="0" fontId="60" fillId="0" borderId="63" xfId="1" applyFont="1" applyBorder="1" applyAlignment="1" applyProtection="1">
      <alignment vertical="center" shrinkToFit="1"/>
    </xf>
    <xf numFmtId="0" fontId="60" fillId="0" borderId="64" xfId="1" applyFont="1" applyBorder="1" applyAlignment="1" applyProtection="1">
      <alignment vertical="center" shrinkToFit="1"/>
    </xf>
    <xf numFmtId="0" fontId="43" fillId="0" borderId="68" xfId="1" applyFont="1" applyBorder="1" applyAlignment="1" applyProtection="1">
      <alignment vertical="center"/>
    </xf>
    <xf numFmtId="0" fontId="43" fillId="0" borderId="69" xfId="1" applyFont="1" applyBorder="1" applyAlignment="1" applyProtection="1">
      <alignment vertical="center"/>
    </xf>
    <xf numFmtId="0" fontId="43" fillId="0" borderId="70" xfId="1" applyFont="1" applyBorder="1" applyAlignment="1" applyProtection="1">
      <alignment vertical="center"/>
    </xf>
    <xf numFmtId="0" fontId="43" fillId="0" borderId="59" xfId="1" applyFont="1" applyBorder="1" applyAlignment="1" applyProtection="1">
      <alignment horizontal="left" vertical="center"/>
    </xf>
    <xf numFmtId="0" fontId="43" fillId="0" borderId="60" xfId="1" applyFont="1" applyBorder="1" applyAlignment="1" applyProtection="1">
      <alignment horizontal="left" vertical="center"/>
    </xf>
    <xf numFmtId="0" fontId="43" fillId="0" borderId="61" xfId="1" applyFont="1" applyBorder="1" applyAlignment="1" applyProtection="1">
      <alignment horizontal="left" vertical="center"/>
    </xf>
    <xf numFmtId="0" fontId="43" fillId="0" borderId="59" xfId="1" applyFont="1" applyBorder="1" applyAlignment="1" applyProtection="1">
      <alignment horizontal="left" vertical="center" shrinkToFit="1"/>
    </xf>
    <xf numFmtId="0" fontId="43" fillId="0" borderId="60" xfId="1" applyFont="1" applyBorder="1" applyAlignment="1" applyProtection="1">
      <alignment horizontal="left" vertical="center" shrinkToFit="1"/>
    </xf>
    <xf numFmtId="0" fontId="43" fillId="0" borderId="61" xfId="1" applyFont="1" applyBorder="1" applyAlignment="1" applyProtection="1">
      <alignment horizontal="left" vertical="center" shrinkToFit="1"/>
    </xf>
    <xf numFmtId="0" fontId="60" fillId="0" borderId="152" xfId="1" applyFont="1" applyBorder="1" applyAlignment="1" applyProtection="1">
      <alignment vertical="center"/>
    </xf>
    <xf numFmtId="0" fontId="60" fillId="0" borderId="153" xfId="1" applyFont="1" applyBorder="1" applyAlignment="1" applyProtection="1">
      <alignment vertical="center"/>
    </xf>
    <xf numFmtId="0" fontId="60" fillId="0" borderId="68" xfId="1" applyFont="1" applyBorder="1" applyAlignment="1" applyProtection="1">
      <alignment vertical="center" shrinkToFit="1"/>
    </xf>
    <xf numFmtId="0" fontId="60" fillId="0" borderId="69" xfId="1" applyFont="1" applyBorder="1" applyAlignment="1" applyProtection="1">
      <alignment vertical="center" shrinkToFit="1"/>
    </xf>
    <xf numFmtId="0" fontId="60" fillId="0" borderId="70" xfId="1" applyFont="1" applyBorder="1" applyAlignment="1" applyProtection="1">
      <alignment vertical="center" shrinkToFit="1"/>
    </xf>
    <xf numFmtId="0" fontId="60" fillId="0" borderId="154" xfId="1" applyFont="1" applyBorder="1" applyAlignment="1" applyProtection="1">
      <alignment vertical="center" shrinkToFit="1"/>
    </xf>
    <xf numFmtId="0" fontId="60" fillId="0" borderId="155" xfId="1" applyFont="1" applyBorder="1" applyAlignment="1" applyProtection="1">
      <alignment vertical="center" shrinkToFit="1"/>
    </xf>
    <xf numFmtId="0" fontId="60" fillId="0" borderId="156" xfId="1" applyFont="1" applyBorder="1" applyAlignment="1" applyProtection="1">
      <alignment vertical="center" shrinkToFit="1"/>
    </xf>
    <xf numFmtId="0" fontId="60" fillId="0" borderId="59" xfId="1" applyFont="1" applyBorder="1" applyAlignment="1" applyProtection="1">
      <alignment horizontal="left" vertical="center" shrinkToFit="1"/>
    </xf>
    <xf numFmtId="0" fontId="60" fillId="0" borderId="60" xfId="1" applyFont="1" applyBorder="1" applyAlignment="1" applyProtection="1">
      <alignment horizontal="left" vertical="center" shrinkToFit="1"/>
    </xf>
    <xf numFmtId="0" fontId="60" fillId="0" borderId="61" xfId="1" applyFont="1" applyBorder="1" applyAlignment="1" applyProtection="1">
      <alignment horizontal="left" vertical="center" shrinkToFit="1"/>
    </xf>
    <xf numFmtId="0" fontId="21" fillId="2" borderId="13" xfId="0" applyNumberFormat="1" applyFont="1" applyFill="1" applyBorder="1" applyAlignment="1">
      <alignment vertical="center"/>
    </xf>
    <xf numFmtId="0" fontId="21" fillId="2" borderId="0" xfId="0" applyNumberFormat="1" applyFont="1" applyFill="1" applyBorder="1" applyAlignment="1">
      <alignment vertical="center"/>
    </xf>
    <xf numFmtId="0" fontId="69" fillId="5" borderId="0" xfId="0" applyFont="1" applyFill="1" applyBorder="1">
      <alignment vertical="center"/>
    </xf>
    <xf numFmtId="0" fontId="69" fillId="5" borderId="14" xfId="0" applyFont="1" applyFill="1" applyBorder="1">
      <alignment vertical="center"/>
    </xf>
    <xf numFmtId="0" fontId="21" fillId="2" borderId="13" xfId="0" applyNumberFormat="1" applyFont="1" applyFill="1" applyBorder="1" applyAlignment="1">
      <alignment horizontal="left" vertical="center"/>
    </xf>
    <xf numFmtId="0" fontId="21" fillId="2" borderId="0" xfId="0" applyNumberFormat="1" applyFont="1" applyFill="1" applyBorder="1" applyAlignment="1">
      <alignment horizontal="left" vertical="center"/>
    </xf>
    <xf numFmtId="0" fontId="9" fillId="3" borderId="1" xfId="0" applyNumberFormat="1" applyFont="1" applyFill="1" applyBorder="1" applyAlignment="1">
      <alignment vertical="center"/>
    </xf>
    <xf numFmtId="0" fontId="9" fillId="3" borderId="3" xfId="0" applyNumberFormat="1" applyFont="1" applyFill="1" applyBorder="1" applyAlignment="1">
      <alignment vertical="center"/>
    </xf>
    <xf numFmtId="0" fontId="9" fillId="3" borderId="2" xfId="0" applyNumberFormat="1" applyFont="1" applyFill="1" applyBorder="1" applyAlignment="1">
      <alignment vertical="center"/>
    </xf>
    <xf numFmtId="0" fontId="21" fillId="2" borderId="4" xfId="0" applyNumberFormat="1" applyFont="1" applyFill="1" applyBorder="1" applyAlignment="1">
      <alignment vertical="center"/>
    </xf>
    <xf numFmtId="0" fontId="21" fillId="2" borderId="5" xfId="0" applyNumberFormat="1" applyFont="1" applyFill="1" applyBorder="1" applyAlignment="1">
      <alignment vertical="center"/>
    </xf>
    <xf numFmtId="0" fontId="21" fillId="2" borderId="12" xfId="0" applyNumberFormat="1" applyFont="1" applyFill="1" applyBorder="1" applyAlignment="1">
      <alignment vertical="center"/>
    </xf>
    <xf numFmtId="0" fontId="21" fillId="2" borderId="11" xfId="0" applyNumberFormat="1" applyFont="1" applyFill="1" applyBorder="1" applyAlignment="1">
      <alignment vertical="center"/>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18" fillId="0" borderId="26"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0" fontId="18" fillId="0" borderId="21" xfId="0" applyFont="1" applyBorder="1" applyAlignment="1">
      <alignment vertical="center"/>
    </xf>
    <xf numFmtId="0" fontId="18" fillId="0" borderId="0" xfId="0" applyFont="1" applyBorder="1" applyAlignment="1">
      <alignment vertical="center"/>
    </xf>
    <xf numFmtId="0" fontId="18" fillId="0" borderId="20" xfId="0" applyFont="1" applyBorder="1" applyAlignment="1">
      <alignment vertical="center"/>
    </xf>
    <xf numFmtId="0" fontId="18" fillId="0" borderId="25"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35" fillId="0" borderId="0" xfId="0" applyFont="1" applyAlignment="1">
      <alignment horizontal="center" vertical="center"/>
    </xf>
    <xf numFmtId="0" fontId="53" fillId="0" borderId="26"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21" xfId="0" applyFont="1" applyBorder="1" applyAlignment="1">
      <alignment horizontal="center" vertical="center"/>
    </xf>
    <xf numFmtId="0" fontId="53" fillId="0" borderId="0" xfId="0" applyFont="1" applyBorder="1" applyAlignment="1">
      <alignment horizontal="center" vertical="center"/>
    </xf>
    <xf numFmtId="0" fontId="53" fillId="0" borderId="20" xfId="0" applyFont="1" applyBorder="1" applyAlignment="1">
      <alignment horizontal="center" vertical="center"/>
    </xf>
    <xf numFmtId="0" fontId="53" fillId="0" borderId="25"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18" fillId="0" borderId="26"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53" fillId="0" borderId="76" xfId="0" applyFont="1" applyBorder="1" applyAlignment="1">
      <alignment horizontal="center" vertical="center"/>
    </xf>
    <xf numFmtId="0" fontId="53" fillId="0" borderId="49" xfId="0" applyFont="1" applyBorder="1" applyAlignment="1">
      <alignment horizontal="center" vertical="center"/>
    </xf>
    <xf numFmtId="58" fontId="22" fillId="0" borderId="0" xfId="0" applyNumberFormat="1" applyFont="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77" xfId="0" applyFont="1" applyBorder="1" applyAlignment="1">
      <alignment horizontal="center" vertical="center"/>
    </xf>
    <xf numFmtId="0" fontId="53" fillId="0" borderId="78"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30" fillId="0" borderId="2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24" fillId="0" borderId="0" xfId="0" applyFont="1" applyAlignment="1">
      <alignment horizontal="center" vertical="center"/>
    </xf>
    <xf numFmtId="49" fontId="73" fillId="0" borderId="26" xfId="0" applyNumberFormat="1" applyFont="1" applyBorder="1" applyAlignment="1">
      <alignment horizontal="left" vertical="center"/>
    </xf>
    <xf numFmtId="0" fontId="73" fillId="0" borderId="17" xfId="0" applyFont="1" applyBorder="1" applyAlignment="1">
      <alignment horizontal="left" vertical="center"/>
    </xf>
    <xf numFmtId="0" fontId="73" fillId="0" borderId="18" xfId="0" applyFont="1" applyBorder="1" applyAlignment="1">
      <alignment horizontal="left" vertical="center"/>
    </xf>
    <xf numFmtId="0" fontId="73" fillId="0" borderId="21" xfId="0" applyFont="1" applyBorder="1" applyAlignment="1">
      <alignment horizontal="left" vertical="center"/>
    </xf>
    <xf numFmtId="0" fontId="73" fillId="0" borderId="0" xfId="0" applyFont="1" applyBorder="1" applyAlignment="1">
      <alignment horizontal="left" vertical="center"/>
    </xf>
    <xf numFmtId="0" fontId="73" fillId="0" borderId="20" xfId="0" applyFont="1" applyBorder="1" applyAlignment="1">
      <alignment horizontal="left" vertical="center"/>
    </xf>
    <xf numFmtId="0" fontId="73" fillId="0" borderId="25" xfId="0" applyFont="1" applyBorder="1" applyAlignment="1">
      <alignment horizontal="left" vertical="center"/>
    </xf>
    <xf numFmtId="0" fontId="73" fillId="0" borderId="23" xfId="0" applyFont="1" applyBorder="1" applyAlignment="1">
      <alignment horizontal="left" vertical="center"/>
    </xf>
    <xf numFmtId="0" fontId="73" fillId="0" borderId="24" xfId="0" applyFont="1" applyBorder="1" applyAlignment="1">
      <alignment horizontal="left" vertical="center"/>
    </xf>
    <xf numFmtId="176" fontId="18" fillId="0" borderId="26" xfId="0" applyNumberFormat="1" applyFont="1" applyBorder="1" applyAlignment="1">
      <alignment horizontal="center" vertical="center"/>
    </xf>
    <xf numFmtId="176" fontId="18" fillId="0" borderId="17" xfId="0" applyNumberFormat="1" applyFont="1" applyBorder="1" applyAlignment="1">
      <alignment horizontal="center" vertical="center"/>
    </xf>
    <xf numFmtId="176" fontId="18" fillId="0" borderId="21" xfId="0" applyNumberFormat="1" applyFont="1" applyBorder="1" applyAlignment="1">
      <alignment horizontal="center" vertical="center"/>
    </xf>
    <xf numFmtId="176" fontId="18" fillId="0" borderId="0" xfId="0" applyNumberFormat="1" applyFont="1" applyBorder="1" applyAlignment="1">
      <alignment horizontal="center" vertical="center"/>
    </xf>
    <xf numFmtId="176" fontId="18" fillId="0" borderId="25" xfId="0" applyNumberFormat="1" applyFont="1" applyBorder="1" applyAlignment="1">
      <alignment horizontal="center" vertical="center"/>
    </xf>
    <xf numFmtId="176" fontId="18" fillId="0" borderId="23" xfId="0" applyNumberFormat="1" applyFont="1" applyBorder="1" applyAlignment="1">
      <alignment horizontal="center" vertical="center"/>
    </xf>
    <xf numFmtId="0" fontId="26" fillId="0" borderId="26" xfId="0" applyFont="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1" xfId="0" applyFont="1" applyBorder="1" applyAlignment="1">
      <alignment vertical="center"/>
    </xf>
    <xf numFmtId="0" fontId="26" fillId="0" borderId="0" xfId="0" applyFont="1" applyBorder="1" applyAlignment="1">
      <alignment vertical="center"/>
    </xf>
    <xf numFmtId="0" fontId="26" fillId="0" borderId="20" xfId="0" applyFont="1" applyBorder="1" applyAlignment="1">
      <alignment vertical="center"/>
    </xf>
    <xf numFmtId="0" fontId="26" fillId="0" borderId="25" xfId="0" applyFont="1" applyBorder="1" applyAlignment="1">
      <alignment vertical="center"/>
    </xf>
    <xf numFmtId="0" fontId="26" fillId="0" borderId="23" xfId="0" applyFont="1" applyBorder="1" applyAlignment="1">
      <alignment vertical="center"/>
    </xf>
    <xf numFmtId="0" fontId="26" fillId="0" borderId="24" xfId="0" applyFont="1" applyBorder="1" applyAlignment="1">
      <alignment vertical="center"/>
    </xf>
    <xf numFmtId="0" fontId="18" fillId="0" borderId="2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21" xfId="0" applyFont="1" applyBorder="1" applyAlignment="1">
      <alignment vertical="center" wrapText="1"/>
    </xf>
    <xf numFmtId="0" fontId="18" fillId="0" borderId="0" xfId="0" applyFont="1" applyBorder="1" applyAlignment="1">
      <alignment vertical="center" wrapText="1"/>
    </xf>
    <xf numFmtId="0" fontId="18" fillId="0" borderId="20" xfId="0" applyFont="1" applyBorder="1" applyAlignment="1">
      <alignment vertical="center" wrapText="1"/>
    </xf>
    <xf numFmtId="0" fontId="18" fillId="0" borderId="25" xfId="0" applyFont="1" applyBorder="1" applyAlignment="1">
      <alignment vertical="center" wrapText="1"/>
    </xf>
    <xf numFmtId="0" fontId="18" fillId="0" borderId="23" xfId="0" applyFont="1" applyBorder="1" applyAlignment="1">
      <alignment vertical="center" wrapText="1"/>
    </xf>
    <xf numFmtId="0" fontId="18" fillId="0" borderId="24" xfId="0" applyFont="1" applyBorder="1" applyAlignment="1">
      <alignment vertical="center" wrapText="1"/>
    </xf>
    <xf numFmtId="176" fontId="22" fillId="0" borderId="0" xfId="0" applyNumberFormat="1" applyFont="1" applyAlignment="1">
      <alignment horizontal="center" vertical="center"/>
    </xf>
    <xf numFmtId="0" fontId="28" fillId="0" borderId="0" xfId="0" applyFont="1" applyAlignment="1">
      <alignment horizontal="center" vertical="center"/>
    </xf>
    <xf numFmtId="176" fontId="22" fillId="0" borderId="0" xfId="0" applyNumberFormat="1"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9" fillId="0" borderId="0" xfId="0" applyFont="1" applyAlignment="1">
      <alignment horizontal="center" vertical="center"/>
    </xf>
    <xf numFmtId="0" fontId="27"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left" vertical="center"/>
    </xf>
    <xf numFmtId="0" fontId="35" fillId="2" borderId="0" xfId="0" applyFont="1" applyFill="1" applyAlignment="1">
      <alignment horizontal="left" vertical="center"/>
    </xf>
    <xf numFmtId="0" fontId="35" fillId="2" borderId="0" xfId="0" applyFont="1" applyFill="1" applyAlignment="1">
      <alignment vertical="center"/>
    </xf>
    <xf numFmtId="0" fontId="24" fillId="0" borderId="0" xfId="0" applyFont="1" applyAlignment="1">
      <alignment vertical="center"/>
    </xf>
    <xf numFmtId="0" fontId="24" fillId="0" borderId="0" xfId="0" applyFont="1" applyAlignment="1">
      <alignment horizontal="left" vertical="center"/>
    </xf>
    <xf numFmtId="176" fontId="22" fillId="0" borderId="0" xfId="0" applyNumberFormat="1" applyFont="1" applyFill="1" applyAlignment="1">
      <alignment horizontal="left" vertical="center"/>
    </xf>
    <xf numFmtId="0" fontId="32" fillId="0" borderId="0" xfId="0" applyFont="1" applyAlignment="1">
      <alignment horizontal="center" vertical="center"/>
    </xf>
    <xf numFmtId="176" fontId="19" fillId="0" borderId="0" xfId="0" applyNumberFormat="1" applyFont="1" applyAlignment="1">
      <alignment horizontal="left" vertical="center"/>
    </xf>
    <xf numFmtId="0" fontId="33" fillId="0" borderId="0" xfId="0" applyFont="1" applyAlignment="1">
      <alignment horizontal="left" vertical="center"/>
    </xf>
    <xf numFmtId="0" fontId="23" fillId="0" borderId="0" xfId="0" applyFont="1" applyAlignment="1">
      <alignment vertical="center"/>
    </xf>
    <xf numFmtId="0" fontId="22" fillId="0" borderId="0" xfId="0" applyFont="1" applyAlignment="1">
      <alignment horizontal="right" vertical="center"/>
    </xf>
    <xf numFmtId="58" fontId="70" fillId="0" borderId="0" xfId="0" applyNumberFormat="1" applyFont="1" applyAlignment="1">
      <alignment horizontal="center" vertical="center"/>
    </xf>
    <xf numFmtId="0" fontId="70" fillId="0" borderId="0" xfId="0" applyFont="1" applyAlignment="1">
      <alignment horizontal="center" vertical="center"/>
    </xf>
    <xf numFmtId="58" fontId="25" fillId="0" borderId="0" xfId="0" applyNumberFormat="1" applyFont="1" applyAlignment="1">
      <alignment horizontal="center" vertical="center"/>
    </xf>
    <xf numFmtId="0" fontId="25" fillId="0" borderId="0" xfId="0" applyFont="1" applyAlignment="1">
      <alignment horizontal="center" vertical="center"/>
    </xf>
    <xf numFmtId="0" fontId="22" fillId="0" borderId="12" xfId="0" applyFont="1" applyBorder="1" applyAlignment="1">
      <alignment horizontal="distributed" vertical="center"/>
    </xf>
    <xf numFmtId="0" fontId="22" fillId="0" borderId="11" xfId="0" applyFont="1" applyBorder="1" applyAlignment="1">
      <alignment horizontal="distributed" vertical="center"/>
    </xf>
    <xf numFmtId="0" fontId="22" fillId="0" borderId="10" xfId="0" applyFont="1" applyBorder="1" applyAlignment="1">
      <alignment horizontal="distributed" vertical="center"/>
    </xf>
    <xf numFmtId="0" fontId="25" fillId="0" borderId="12" xfId="0" applyFont="1" applyBorder="1" applyAlignment="1">
      <alignment vertical="center"/>
    </xf>
    <xf numFmtId="0" fontId="25" fillId="0" borderId="11" xfId="0" applyFont="1" applyBorder="1" applyAlignment="1">
      <alignment vertical="center"/>
    </xf>
    <xf numFmtId="0" fontId="25" fillId="0" borderId="10" xfId="0" applyFont="1" applyBorder="1" applyAlignment="1">
      <alignment vertical="center"/>
    </xf>
    <xf numFmtId="176" fontId="25" fillId="0" borderId="1" xfId="0" applyNumberFormat="1" applyFont="1" applyBorder="1" applyAlignment="1">
      <alignment horizontal="left" vertical="center"/>
    </xf>
    <xf numFmtId="176" fontId="25" fillId="0" borderId="3"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0" xfId="0" applyNumberFormat="1" applyFont="1" applyAlignment="1">
      <alignment horizontal="center" vertical="center"/>
    </xf>
    <xf numFmtId="0" fontId="18" fillId="0" borderId="0" xfId="0" applyFont="1" applyAlignment="1">
      <alignment horizontal="center" vertical="center"/>
    </xf>
    <xf numFmtId="0" fontId="22" fillId="0" borderId="1" xfId="0" applyFont="1" applyBorder="1" applyAlignment="1">
      <alignment horizontal="distributed" vertical="center"/>
    </xf>
    <xf numFmtId="0" fontId="22" fillId="0" borderId="3" xfId="0" applyFont="1" applyBorder="1" applyAlignment="1">
      <alignment horizontal="distributed" vertical="center"/>
    </xf>
    <xf numFmtId="0" fontId="22" fillId="0" borderId="2" xfId="0" applyFont="1" applyBorder="1" applyAlignment="1">
      <alignment horizontal="distributed"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2" fillId="0" borderId="4" xfId="0" applyFont="1" applyBorder="1" applyAlignment="1">
      <alignment horizontal="distributed" vertical="center"/>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1" xfId="0" applyFont="1" applyBorder="1" applyAlignment="1">
      <alignment horizontal="right" vertical="center"/>
    </xf>
    <xf numFmtId="0" fontId="25" fillId="0" borderId="3" xfId="0" applyFont="1" applyBorder="1" applyAlignment="1">
      <alignment horizontal="right" vertical="center"/>
    </xf>
    <xf numFmtId="0" fontId="25" fillId="0" borderId="3" xfId="0" applyFont="1" applyBorder="1" applyAlignment="1">
      <alignment vertical="center"/>
    </xf>
    <xf numFmtId="0" fontId="18" fillId="0" borderId="1" xfId="0" applyFont="1" applyBorder="1" applyAlignment="1">
      <alignment horizontal="distributed" vertical="center" shrinkToFit="1"/>
    </xf>
    <xf numFmtId="0" fontId="27" fillId="0" borderId="3" xfId="0" applyFont="1" applyBorder="1" applyAlignment="1">
      <alignment horizontal="distributed" vertical="center" shrinkToFit="1"/>
    </xf>
    <xf numFmtId="0" fontId="27" fillId="0" borderId="2" xfId="0" applyFont="1" applyBorder="1" applyAlignment="1">
      <alignment horizontal="distributed" vertical="center" shrinkToFit="1"/>
    </xf>
    <xf numFmtId="0" fontId="22" fillId="0" borderId="15" xfId="0" applyFont="1" applyBorder="1" applyAlignment="1">
      <alignment vertical="center" textRotation="255" wrapText="1"/>
    </xf>
    <xf numFmtId="0" fontId="22" fillId="0" borderId="8" xfId="0" applyFont="1" applyBorder="1" applyAlignment="1">
      <alignment vertical="center" textRotation="255" wrapText="1"/>
    </xf>
    <xf numFmtId="0" fontId="22" fillId="0" borderId="9" xfId="0" applyFont="1" applyBorder="1" applyAlignment="1">
      <alignment vertical="center" textRotation="255" wrapText="1"/>
    </xf>
    <xf numFmtId="0" fontId="27" fillId="0" borderId="3" xfId="0" applyFont="1" applyBorder="1" applyAlignment="1">
      <alignment horizontal="distributed" vertical="center"/>
    </xf>
    <xf numFmtId="0" fontId="27" fillId="0" borderId="2" xfId="0" applyFont="1" applyBorder="1" applyAlignment="1">
      <alignment horizontal="distributed" vertical="center"/>
    </xf>
    <xf numFmtId="0" fontId="27" fillId="0" borderId="3" xfId="0" applyFont="1" applyBorder="1" applyAlignment="1">
      <alignment horizontal="right" vertical="center"/>
    </xf>
    <xf numFmtId="0" fontId="27" fillId="0" borderId="11" xfId="0" applyFont="1" applyBorder="1" applyAlignment="1">
      <alignment vertical="center"/>
    </xf>
    <xf numFmtId="0" fontId="27" fillId="0" borderId="10" xfId="0" applyFont="1" applyBorder="1" applyAlignment="1">
      <alignment vertical="center"/>
    </xf>
    <xf numFmtId="0" fontId="25" fillId="0" borderId="1" xfId="0" applyFont="1" applyBorder="1" applyAlignment="1">
      <alignment vertical="center"/>
    </xf>
    <xf numFmtId="0" fontId="25" fillId="0" borderId="2"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8" xfId="0" applyFont="1" applyBorder="1" applyAlignment="1">
      <alignment vertical="center" textRotation="255" wrapText="1"/>
    </xf>
    <xf numFmtId="58" fontId="25" fillId="0" borderId="1" xfId="0" applyNumberFormat="1"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58" fillId="0" borderId="12" xfId="0" applyFont="1" applyBorder="1" applyAlignment="1">
      <alignment horizontal="left" vertical="center" wrapText="1"/>
    </xf>
    <xf numFmtId="0" fontId="58" fillId="0" borderId="10" xfId="0" applyFont="1" applyBorder="1" applyAlignment="1">
      <alignment horizontal="left" vertical="center" wrapText="1"/>
    </xf>
    <xf numFmtId="0" fontId="58" fillId="0" borderId="4" xfId="0" applyFont="1" applyBorder="1" applyAlignment="1">
      <alignment horizontal="left" vertical="center" wrapText="1"/>
    </xf>
    <xf numFmtId="0" fontId="58" fillId="0" borderId="6" xfId="0" applyFont="1" applyBorder="1" applyAlignment="1">
      <alignment horizontal="left" vertical="center" wrapText="1"/>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1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12" xfId="0" applyFont="1" applyFill="1" applyBorder="1" applyAlignment="1">
      <alignment vertical="center" wrapText="1"/>
    </xf>
    <xf numFmtId="0" fontId="33" fillId="2" borderId="11" xfId="0" applyFont="1" applyFill="1" applyBorder="1" applyAlignment="1">
      <alignment vertical="center" wrapText="1"/>
    </xf>
    <xf numFmtId="0" fontId="33" fillId="2" borderId="10" xfId="0" applyFont="1" applyFill="1" applyBorder="1" applyAlignment="1">
      <alignment vertical="center" wrapText="1"/>
    </xf>
    <xf numFmtId="0" fontId="33" fillId="2" borderId="4" xfId="0" applyFont="1" applyFill="1" applyBorder="1" applyAlignment="1">
      <alignment vertical="center" wrapText="1"/>
    </xf>
    <xf numFmtId="0" fontId="33" fillId="2" borderId="5" xfId="0" applyFont="1" applyFill="1" applyBorder="1" applyAlignment="1">
      <alignment vertical="center" wrapText="1"/>
    </xf>
    <xf numFmtId="0" fontId="33" fillId="2" borderId="6" xfId="0" applyFont="1" applyFill="1" applyBorder="1" applyAlignment="1">
      <alignment vertical="center" wrapText="1"/>
    </xf>
    <xf numFmtId="181" fontId="32" fillId="2" borderId="15" xfId="0" applyNumberFormat="1" applyFont="1" applyFill="1" applyBorder="1" applyAlignment="1">
      <alignment horizontal="center" vertical="center"/>
    </xf>
    <xf numFmtId="181" fontId="32" fillId="2" borderId="9" xfId="0" applyNumberFormat="1" applyFont="1" applyFill="1" applyBorder="1" applyAlignment="1">
      <alignment horizontal="center" vertical="center"/>
    </xf>
    <xf numFmtId="0" fontId="32" fillId="0" borderId="15" xfId="0" applyFont="1" applyFill="1" applyBorder="1" applyAlignment="1">
      <alignment horizontal="center" vertical="center"/>
    </xf>
    <xf numFmtId="0" fontId="32" fillId="0" borderId="9" xfId="0" applyFont="1" applyFill="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176" fontId="6" fillId="5" borderId="0" xfId="0" applyNumberFormat="1" applyFont="1" applyFill="1" applyAlignment="1">
      <alignment horizontal="left" vertical="center"/>
    </xf>
    <xf numFmtId="0" fontId="22" fillId="2" borderId="1"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5" fillId="0" borderId="13" xfId="0" applyFont="1" applyBorder="1" applyAlignment="1">
      <alignment horizontal="left" vertical="center"/>
    </xf>
    <xf numFmtId="0" fontId="25" fillId="0" borderId="0" xfId="0" applyFont="1" applyBorder="1" applyAlignment="1">
      <alignment horizontal="left" vertical="center"/>
    </xf>
    <xf numFmtId="0" fontId="25" fillId="2" borderId="1"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2" fillId="0" borderId="15" xfId="0" applyFont="1" applyBorder="1" applyAlignment="1">
      <alignment vertical="center" textRotation="255"/>
    </xf>
    <xf numFmtId="0" fontId="22" fillId="0" borderId="9" xfId="0" applyFont="1" applyBorder="1" applyAlignment="1">
      <alignment vertical="center" textRotation="255"/>
    </xf>
    <xf numFmtId="176" fontId="19" fillId="2" borderId="0" xfId="0" applyNumberFormat="1" applyFont="1" applyFill="1" applyAlignment="1">
      <alignment horizontal="center" vertical="center"/>
    </xf>
    <xf numFmtId="176" fontId="25" fillId="2" borderId="0" xfId="0" applyNumberFormat="1" applyFont="1" applyFill="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distributed" vertical="center"/>
    </xf>
    <xf numFmtId="0" fontId="22" fillId="0" borderId="0" xfId="0" applyFont="1" applyBorder="1" applyAlignment="1">
      <alignment horizontal="distributed" vertical="center"/>
    </xf>
    <xf numFmtId="0" fontId="22" fillId="0" borderId="14" xfId="0" applyFont="1" applyBorder="1" applyAlignment="1">
      <alignment horizontal="distributed" vertical="center"/>
    </xf>
    <xf numFmtId="0" fontId="27" fillId="0" borderId="0" xfId="0" applyFont="1" applyAlignment="1">
      <alignment horizontal="center" vertical="center"/>
    </xf>
    <xf numFmtId="0" fontId="27" fillId="5" borderId="12" xfId="0" applyNumberFormat="1" applyFont="1" applyFill="1" applyBorder="1" applyAlignment="1">
      <alignment horizontal="left" vertical="center" wrapText="1"/>
    </xf>
    <xf numFmtId="0" fontId="27" fillId="5" borderId="11" xfId="0" applyNumberFormat="1" applyFont="1" applyFill="1" applyBorder="1" applyAlignment="1">
      <alignment horizontal="left" vertical="center" wrapText="1"/>
    </xf>
    <xf numFmtId="0" fontId="27" fillId="5" borderId="10" xfId="0" applyNumberFormat="1" applyFont="1" applyFill="1" applyBorder="1" applyAlignment="1">
      <alignment horizontal="left" vertical="center" wrapText="1"/>
    </xf>
    <xf numFmtId="0" fontId="27" fillId="5" borderId="13" xfId="0" applyNumberFormat="1" applyFont="1" applyFill="1" applyBorder="1" applyAlignment="1">
      <alignment horizontal="left" vertical="center" wrapText="1"/>
    </xf>
    <xf numFmtId="0" fontId="27" fillId="5" borderId="0" xfId="0" applyNumberFormat="1" applyFont="1" applyFill="1" applyBorder="1" applyAlignment="1">
      <alignment horizontal="left" vertical="center" wrapText="1"/>
    </xf>
    <xf numFmtId="0" fontId="27" fillId="5" borderId="14" xfId="0" applyNumberFormat="1" applyFont="1" applyFill="1" applyBorder="1" applyAlignment="1">
      <alignment horizontal="left" vertical="center" wrapText="1"/>
    </xf>
    <xf numFmtId="0" fontId="27" fillId="5" borderId="4" xfId="0" applyNumberFormat="1" applyFont="1" applyFill="1" applyBorder="1" applyAlignment="1">
      <alignment horizontal="left" vertical="center" wrapText="1"/>
    </xf>
    <xf numFmtId="0" fontId="27" fillId="5" borderId="5" xfId="0" applyNumberFormat="1" applyFont="1" applyFill="1" applyBorder="1" applyAlignment="1">
      <alignment horizontal="left" vertical="center" wrapText="1"/>
    </xf>
    <xf numFmtId="0" fontId="27" fillId="5" borderId="6" xfId="0" applyNumberFormat="1" applyFont="1" applyFill="1" applyBorder="1" applyAlignment="1">
      <alignment horizontal="left" vertical="center" wrapText="1"/>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0" fillId="5" borderId="12" xfId="0" applyNumberFormat="1" applyFont="1" applyFill="1" applyBorder="1" applyAlignment="1">
      <alignment horizontal="left" vertical="center" wrapText="1"/>
    </xf>
    <xf numFmtId="0" fontId="10" fillId="5" borderId="11" xfId="0" applyNumberFormat="1" applyFont="1" applyFill="1" applyBorder="1" applyAlignment="1">
      <alignment horizontal="left" vertical="center" wrapText="1"/>
    </xf>
    <xf numFmtId="0" fontId="10" fillId="5" borderId="10" xfId="0" applyNumberFormat="1" applyFont="1" applyFill="1" applyBorder="1" applyAlignment="1">
      <alignment horizontal="left" vertical="center" wrapText="1"/>
    </xf>
    <xf numFmtId="0" fontId="10" fillId="5" borderId="13" xfId="0" applyNumberFormat="1" applyFont="1" applyFill="1" applyBorder="1" applyAlignment="1">
      <alignment horizontal="left" vertical="center" wrapText="1"/>
    </xf>
    <xf numFmtId="0" fontId="10" fillId="5" borderId="0" xfId="0" applyNumberFormat="1" applyFont="1" applyFill="1" applyBorder="1" applyAlignment="1">
      <alignment horizontal="left" vertical="center" wrapText="1"/>
    </xf>
    <xf numFmtId="0" fontId="10" fillId="5" borderId="14" xfId="0" applyNumberFormat="1" applyFont="1" applyFill="1" applyBorder="1" applyAlignment="1">
      <alignment horizontal="left" vertical="center" wrapText="1"/>
    </xf>
    <xf numFmtId="0" fontId="10" fillId="5" borderId="4" xfId="0" applyNumberFormat="1" applyFont="1" applyFill="1" applyBorder="1" applyAlignment="1">
      <alignment horizontal="left" vertical="center" wrapText="1"/>
    </xf>
    <xf numFmtId="0" fontId="10" fillId="5" borderId="5" xfId="0" applyNumberFormat="1" applyFont="1" applyFill="1" applyBorder="1" applyAlignment="1">
      <alignment horizontal="left" vertical="center" wrapText="1"/>
    </xf>
    <xf numFmtId="0" fontId="10" fillId="5" borderId="6" xfId="0" applyNumberFormat="1" applyFont="1" applyFill="1" applyBorder="1" applyAlignment="1">
      <alignment horizontal="left" vertical="center" wrapText="1"/>
    </xf>
    <xf numFmtId="176" fontId="27" fillId="0" borderId="13" xfId="0" applyNumberFormat="1" applyFont="1" applyFill="1" applyBorder="1" applyAlignment="1">
      <alignment horizontal="center" vertical="center"/>
    </xf>
    <xf numFmtId="176" fontId="27" fillId="0" borderId="14" xfId="0" applyNumberFormat="1" applyFont="1" applyFill="1" applyBorder="1" applyAlignment="1">
      <alignment horizontal="center" vertical="center"/>
    </xf>
    <xf numFmtId="0" fontId="10" fillId="0" borderId="0" xfId="0" applyFont="1" applyAlignment="1">
      <alignment horizontal="left" vertical="center"/>
    </xf>
    <xf numFmtId="0" fontId="19" fillId="0" borderId="0" xfId="0" applyFont="1" applyAlignment="1">
      <alignment horizontal="center" vertical="center"/>
    </xf>
    <xf numFmtId="0" fontId="27" fillId="5" borderId="12" xfId="0" applyNumberFormat="1" applyFont="1" applyFill="1" applyBorder="1" applyAlignment="1">
      <alignment horizontal="left" vertical="center"/>
    </xf>
    <xf numFmtId="0" fontId="27" fillId="5" borderId="11" xfId="0" applyNumberFormat="1" applyFont="1" applyFill="1" applyBorder="1" applyAlignment="1">
      <alignment horizontal="left" vertical="center"/>
    </xf>
    <xf numFmtId="0" fontId="27" fillId="5" borderId="10" xfId="0" applyNumberFormat="1" applyFont="1" applyFill="1" applyBorder="1" applyAlignment="1">
      <alignment horizontal="left" vertical="center"/>
    </xf>
    <xf numFmtId="0" fontId="27" fillId="5" borderId="13" xfId="0" applyNumberFormat="1" applyFont="1" applyFill="1" applyBorder="1" applyAlignment="1">
      <alignment horizontal="left" vertical="center"/>
    </xf>
    <xf numFmtId="0" fontId="27" fillId="5" borderId="0" xfId="0" applyNumberFormat="1" applyFont="1" applyFill="1" applyBorder="1" applyAlignment="1">
      <alignment horizontal="left" vertical="center"/>
    </xf>
    <xf numFmtId="0" fontId="27" fillId="5" borderId="14" xfId="0" applyNumberFormat="1" applyFont="1" applyFill="1" applyBorder="1" applyAlignment="1">
      <alignment horizontal="left" vertical="center"/>
    </xf>
    <xf numFmtId="0" fontId="27" fillId="5" borderId="4" xfId="0" applyNumberFormat="1" applyFont="1" applyFill="1" applyBorder="1" applyAlignment="1">
      <alignment horizontal="left" vertical="center"/>
    </xf>
    <xf numFmtId="0" fontId="27" fillId="5" borderId="5" xfId="0" applyNumberFormat="1" applyFont="1" applyFill="1" applyBorder="1" applyAlignment="1">
      <alignment horizontal="left" vertical="center"/>
    </xf>
    <xf numFmtId="0" fontId="27" fillId="5" borderId="6" xfId="0" applyNumberFormat="1" applyFont="1" applyFill="1" applyBorder="1" applyAlignment="1">
      <alignment horizontal="left" vertical="center"/>
    </xf>
    <xf numFmtId="0" fontId="19" fillId="0" borderId="0" xfId="0" applyFont="1" applyAlignment="1">
      <alignment horizontal="left" vertical="center"/>
    </xf>
    <xf numFmtId="58" fontId="32" fillId="5" borderId="0" xfId="0" applyNumberFormat="1" applyFont="1" applyFill="1" applyAlignment="1">
      <alignment horizontal="center" vertical="center"/>
    </xf>
    <xf numFmtId="0" fontId="32" fillId="5" borderId="0" xfId="0" applyFont="1" applyFill="1" applyAlignment="1">
      <alignment horizontal="center" vertical="center"/>
    </xf>
    <xf numFmtId="0" fontId="6" fillId="0" borderId="23" xfId="0" applyFont="1" applyFill="1" applyBorder="1" applyAlignment="1">
      <alignment horizontal="center" vertical="center"/>
    </xf>
    <xf numFmtId="0" fontId="39" fillId="5" borderId="80" xfId="0" applyFont="1" applyFill="1" applyBorder="1" applyAlignment="1">
      <alignment horizontal="left" vertical="center"/>
    </xf>
    <xf numFmtId="0" fontId="39" fillId="5" borderId="81" xfId="0" applyFont="1" applyFill="1" applyBorder="1" applyAlignment="1">
      <alignment horizontal="left" vertical="center"/>
    </xf>
    <xf numFmtId="0" fontId="39" fillId="5" borderId="39" xfId="0" applyFont="1" applyFill="1" applyBorder="1" applyAlignment="1">
      <alignment horizontal="left" vertical="center"/>
    </xf>
    <xf numFmtId="0" fontId="39" fillId="5" borderId="34" xfId="0" applyFont="1" applyFill="1" applyBorder="1" applyAlignment="1">
      <alignment vertical="center"/>
    </xf>
    <xf numFmtId="0" fontId="39" fillId="5" borderId="35" xfId="0" applyFont="1" applyFill="1" applyBorder="1" applyAlignment="1">
      <alignment vertical="center"/>
    </xf>
    <xf numFmtId="0" fontId="39" fillId="5" borderId="111" xfId="0" applyFont="1" applyFill="1" applyBorder="1" applyAlignment="1">
      <alignment vertical="center"/>
    </xf>
    <xf numFmtId="176" fontId="6" fillId="2" borderId="0" xfId="0" applyNumberFormat="1" applyFont="1" applyFill="1" applyAlignment="1">
      <alignment horizontal="center" vertical="center"/>
    </xf>
    <xf numFmtId="0" fontId="2" fillId="0" borderId="147" xfId="0" applyFont="1" applyBorder="1" applyAlignment="1">
      <alignment horizontal="center" vertical="center"/>
    </xf>
    <xf numFmtId="0" fontId="2" fillId="0" borderId="98" xfId="0" applyFont="1" applyBorder="1" applyAlignment="1">
      <alignment horizontal="center" vertical="center"/>
    </xf>
    <xf numFmtId="0" fontId="2" fillId="0" borderId="148" xfId="0" applyFont="1" applyBorder="1" applyAlignment="1">
      <alignment horizontal="center" vertical="center"/>
    </xf>
    <xf numFmtId="0" fontId="55" fillId="5" borderId="11" xfId="0" applyFont="1" applyFill="1" applyBorder="1" applyAlignment="1">
      <alignment horizontal="left" vertical="center" wrapText="1"/>
    </xf>
    <xf numFmtId="0" fontId="55" fillId="5" borderId="0" xfId="0" applyFont="1" applyFill="1" applyBorder="1" applyAlignment="1">
      <alignment horizontal="left" vertical="center" wrapText="1"/>
    </xf>
    <xf numFmtId="0" fontId="2" fillId="5" borderId="23" xfId="0" applyFont="1" applyFill="1" applyBorder="1" applyAlignment="1">
      <alignment horizontal="left" vertical="center"/>
    </xf>
    <xf numFmtId="49" fontId="38" fillId="2" borderId="5" xfId="0" applyNumberFormat="1" applyFont="1" applyFill="1" applyBorder="1" applyAlignment="1">
      <alignment horizontal="left" vertical="center"/>
    </xf>
    <xf numFmtId="49" fontId="38" fillId="2" borderId="37" xfId="0" applyNumberFormat="1" applyFont="1" applyFill="1" applyBorder="1" applyAlignment="1">
      <alignment horizontal="left" vertical="center"/>
    </xf>
    <xf numFmtId="0" fontId="5" fillId="2" borderId="32" xfId="0" applyFont="1" applyFill="1" applyBorder="1" applyAlignment="1">
      <alignment vertical="center"/>
    </xf>
    <xf numFmtId="0" fontId="5" fillId="2" borderId="3" xfId="0" applyFont="1" applyFill="1" applyBorder="1" applyAlignment="1">
      <alignment vertical="center"/>
    </xf>
    <xf numFmtId="0" fontId="5" fillId="2" borderId="82" xfId="0" applyFont="1" applyFill="1" applyBorder="1" applyAlignment="1">
      <alignment vertical="center"/>
    </xf>
    <xf numFmtId="0" fontId="2" fillId="2" borderId="33"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7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5" borderId="0" xfId="0" applyFont="1" applyFill="1" applyAlignment="1">
      <alignment horizontal="center" vertical="center"/>
    </xf>
    <xf numFmtId="0" fontId="2" fillId="0" borderId="29" xfId="0" applyFont="1" applyBorder="1" applyAlignment="1">
      <alignment horizontal="center" vertical="distributed"/>
    </xf>
    <xf numFmtId="0" fontId="2" fillId="0" borderId="30" xfId="0" applyFont="1" applyBorder="1" applyAlignment="1">
      <alignment horizontal="center" vertical="distributed"/>
    </xf>
    <xf numFmtId="0" fontId="2" fillId="0" borderId="31" xfId="0" applyFont="1" applyBorder="1" applyAlignment="1">
      <alignment horizontal="center" vertical="distributed"/>
    </xf>
    <xf numFmtId="0" fontId="2" fillId="0" borderId="33" xfId="0" applyFont="1" applyBorder="1" applyAlignment="1">
      <alignment horizontal="center" vertical="distributed"/>
    </xf>
    <xf numFmtId="0" fontId="2" fillId="0" borderId="11" xfId="0" applyFont="1" applyBorder="1" applyAlignment="1">
      <alignment horizontal="center" vertical="distributed"/>
    </xf>
    <xf numFmtId="0" fontId="2" fillId="0" borderId="79" xfId="0" applyFont="1" applyBorder="1" applyAlignment="1">
      <alignment horizontal="center" vertical="distributed"/>
    </xf>
    <xf numFmtId="0" fontId="2" fillId="0" borderId="34" xfId="0" applyFont="1" applyBorder="1" applyAlignment="1">
      <alignment horizontal="center" vertical="distributed"/>
    </xf>
    <xf numFmtId="0" fontId="2" fillId="0" borderId="35" xfId="0" applyFont="1" applyBorder="1" applyAlignment="1">
      <alignment horizontal="center" vertical="distributed"/>
    </xf>
    <xf numFmtId="0" fontId="2" fillId="0" borderId="111" xfId="0" applyFont="1" applyBorder="1" applyAlignment="1">
      <alignment horizontal="center" vertical="distributed"/>
    </xf>
    <xf numFmtId="0" fontId="2" fillId="0" borderId="32" xfId="0" applyFont="1" applyBorder="1" applyAlignment="1">
      <alignment horizontal="center" vertical="distributed"/>
    </xf>
    <xf numFmtId="0" fontId="2" fillId="0" borderId="3" xfId="0" applyFont="1" applyBorder="1" applyAlignment="1">
      <alignment horizontal="center" vertical="distributed"/>
    </xf>
    <xf numFmtId="0" fontId="2" fillId="0" borderId="82" xfId="0" applyFont="1" applyBorder="1" applyAlignment="1">
      <alignment horizontal="center" vertical="distributed"/>
    </xf>
    <xf numFmtId="0" fontId="2" fillId="0" borderId="56" xfId="0" applyFont="1" applyBorder="1" applyAlignment="1">
      <alignment horizontal="center" vertical="distributed"/>
    </xf>
    <xf numFmtId="0" fontId="2" fillId="0" borderId="57" xfId="0" applyFont="1" applyBorder="1" applyAlignment="1">
      <alignment horizontal="center" vertical="distributed"/>
    </xf>
    <xf numFmtId="0" fontId="2" fillId="0" borderId="58" xfId="0" applyFont="1" applyBorder="1" applyAlignment="1">
      <alignment horizontal="center" vertical="distributed"/>
    </xf>
    <xf numFmtId="0" fontId="2" fillId="5" borderId="0" xfId="0" applyFont="1" applyFill="1" applyBorder="1" applyAlignment="1">
      <alignment horizontal="center" vertical="center"/>
    </xf>
    <xf numFmtId="0" fontId="2" fillId="5" borderId="113" xfId="0" applyFont="1" applyFill="1" applyBorder="1" applyAlignment="1">
      <alignment horizontal="center" vertical="center"/>
    </xf>
    <xf numFmtId="0" fontId="8" fillId="0" borderId="42" xfId="0" applyFont="1" applyBorder="1" applyAlignment="1">
      <alignment horizontal="left" vertical="center" wrapText="1"/>
    </xf>
    <xf numFmtId="0" fontId="8" fillId="0" borderId="90" xfId="0" applyFont="1" applyBorder="1" applyAlignment="1">
      <alignment horizontal="left" vertical="center" wrapText="1"/>
    </xf>
    <xf numFmtId="0" fontId="8" fillId="0" borderId="91" xfId="0" applyFont="1" applyBorder="1" applyAlignment="1">
      <alignment horizontal="left" vertical="center" wrapText="1"/>
    </xf>
    <xf numFmtId="0" fontId="2" fillId="0" borderId="84" xfId="0" applyFont="1" applyBorder="1" applyAlignment="1">
      <alignment horizontal="distributed" vertical="distributed" indent="1"/>
    </xf>
    <xf numFmtId="0" fontId="2" fillId="0" borderId="18" xfId="0" applyFont="1" applyBorder="1" applyAlignment="1">
      <alignment horizontal="distributed" vertical="distributed" indent="1"/>
    </xf>
    <xf numFmtId="0" fontId="2" fillId="0" borderId="12" xfId="0" applyFont="1" applyBorder="1" applyAlignment="1">
      <alignment horizontal="distributed" vertical="distributed" indent="1"/>
    </xf>
    <xf numFmtId="0" fontId="2" fillId="0" borderId="79" xfId="0" applyFont="1" applyBorder="1" applyAlignment="1">
      <alignment horizontal="distributed" vertical="distributed" indent="1"/>
    </xf>
    <xf numFmtId="0" fontId="8" fillId="0" borderId="90" xfId="0" applyFont="1" applyBorder="1" applyAlignment="1">
      <alignment horizontal="center" vertical="center" wrapText="1"/>
    </xf>
    <xf numFmtId="0" fontId="2" fillId="0" borderId="114" xfId="0" applyFont="1" applyBorder="1" applyAlignment="1">
      <alignment horizontal="center" vertical="center" textRotation="255"/>
    </xf>
    <xf numFmtId="0" fontId="2" fillId="0" borderId="115" xfId="0" applyFont="1" applyBorder="1" applyAlignment="1">
      <alignment horizontal="center" vertical="center" textRotation="255"/>
    </xf>
    <xf numFmtId="0" fontId="2" fillId="0" borderId="116" xfId="0" applyFont="1" applyBorder="1" applyAlignment="1">
      <alignment horizontal="center" vertical="center" textRotation="255"/>
    </xf>
    <xf numFmtId="0" fontId="55" fillId="2" borderId="11" xfId="0" applyFont="1" applyFill="1" applyBorder="1" applyAlignment="1">
      <alignment horizontal="center" vertical="center" wrapText="1"/>
    </xf>
    <xf numFmtId="0" fontId="55" fillId="2" borderId="0"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7" fillId="0" borderId="0" xfId="0" applyFont="1" applyBorder="1" applyAlignment="1">
      <alignment horizontal="center" vertical="center" textRotation="255"/>
    </xf>
    <xf numFmtId="0" fontId="2" fillId="0" borderId="0" xfId="0" applyFont="1" applyAlignment="1">
      <alignment horizontal="center" textRotation="180"/>
    </xf>
    <xf numFmtId="0" fontId="39" fillId="0" borderId="12" xfId="0" applyFont="1" applyBorder="1" applyAlignment="1">
      <alignment horizontal="center" vertical="center" textRotation="255"/>
    </xf>
    <xf numFmtId="0" fontId="39" fillId="0" borderId="10" xfId="0" applyFont="1" applyBorder="1" applyAlignment="1">
      <alignment horizontal="center" vertical="center" textRotation="255"/>
    </xf>
    <xf numFmtId="0" fontId="39" fillId="0" borderId="13" xfId="0" applyFont="1" applyBorder="1" applyAlignment="1">
      <alignment horizontal="center" vertical="center" textRotation="255"/>
    </xf>
    <xf numFmtId="0" fontId="39" fillId="0" borderId="14" xfId="0" applyFont="1" applyBorder="1" applyAlignment="1">
      <alignment horizontal="center" vertical="center" textRotation="255"/>
    </xf>
    <xf numFmtId="0" fontId="5" fillId="5" borderId="86" xfId="0" applyFont="1" applyFill="1" applyBorder="1" applyAlignment="1">
      <alignment horizontal="center" vertical="center" textRotation="255"/>
    </xf>
    <xf numFmtId="0" fontId="5" fillId="5" borderId="87" xfId="0" applyFont="1" applyFill="1" applyBorder="1" applyAlignment="1">
      <alignment horizontal="center" vertical="center" textRotation="255"/>
    </xf>
    <xf numFmtId="0" fontId="5" fillId="5" borderId="14" xfId="0" applyFont="1" applyFill="1" applyBorder="1" applyAlignment="1">
      <alignment horizontal="center" vertical="center" textRotation="255"/>
    </xf>
    <xf numFmtId="0" fontId="2" fillId="0" borderId="89" xfId="0" applyFont="1" applyBorder="1" applyAlignment="1">
      <alignment horizontal="center" vertical="distributed" textRotation="255"/>
    </xf>
    <xf numFmtId="0" fontId="2" fillId="0" borderId="90" xfId="0" applyFont="1" applyBorder="1" applyAlignment="1">
      <alignment horizontal="center" vertical="distributed" textRotation="255"/>
    </xf>
    <xf numFmtId="0" fontId="2" fillId="0" borderId="91" xfId="0" applyFont="1" applyBorder="1" applyAlignment="1">
      <alignment horizontal="center" vertical="distributed" textRotation="255"/>
    </xf>
    <xf numFmtId="0" fontId="5" fillId="0" borderId="90" xfId="0" applyFont="1" applyBorder="1" applyAlignment="1">
      <alignment vertical="top" textRotation="255"/>
    </xf>
    <xf numFmtId="0" fontId="5" fillId="0" borderId="83" xfId="0" applyFont="1" applyBorder="1" applyAlignment="1">
      <alignment horizontal="center" vertical="top" textRotation="255"/>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5" fillId="5" borderId="6" xfId="0" applyFont="1" applyFill="1" applyBorder="1" applyAlignment="1">
      <alignment horizontal="center" vertical="center" textRotation="255"/>
    </xf>
    <xf numFmtId="0" fontId="2" fillId="0" borderId="84" xfId="0" applyFont="1" applyBorder="1" applyAlignment="1">
      <alignment horizontal="center" vertical="distributed" textRotation="255"/>
    </xf>
    <xf numFmtId="0" fontId="2" fillId="0" borderId="13" xfId="0" applyFont="1" applyBorder="1" applyAlignment="1">
      <alignment horizontal="center" vertical="distributed" textRotation="255"/>
    </xf>
    <xf numFmtId="0" fontId="2" fillId="0" borderId="4" xfId="0" applyFont="1" applyBorder="1" applyAlignment="1">
      <alignment horizontal="center" vertical="distributed" textRotation="255"/>
    </xf>
    <xf numFmtId="0" fontId="2" fillId="0" borderId="85" xfId="0" applyFont="1" applyBorder="1" applyAlignment="1">
      <alignment horizontal="center" vertical="distributed" textRotation="255"/>
    </xf>
    <xf numFmtId="0" fontId="2" fillId="0" borderId="14" xfId="0" applyFont="1" applyBorder="1" applyAlignment="1">
      <alignment horizontal="center" vertical="distributed" textRotation="255"/>
    </xf>
    <xf numFmtId="0" fontId="2" fillId="0" borderId="6" xfId="0" applyFont="1" applyBorder="1" applyAlignment="1">
      <alignment horizontal="center" vertical="distributed" textRotation="255"/>
    </xf>
    <xf numFmtId="0" fontId="5" fillId="0" borderId="86" xfId="0" applyFont="1" applyBorder="1" applyAlignment="1">
      <alignment horizontal="center" vertical="top" textRotation="255"/>
    </xf>
    <xf numFmtId="0" fontId="2" fillId="0" borderId="0" xfId="0" applyFont="1" applyAlignment="1">
      <alignment horizontal="center" vertical="top" textRotation="255"/>
    </xf>
    <xf numFmtId="0" fontId="0" fillId="0" borderId="0" xfId="0" applyAlignment="1">
      <alignment horizontal="center" vertical="distributed" textRotation="255"/>
    </xf>
    <xf numFmtId="0" fontId="2" fillId="0" borderId="0" xfId="0" applyFont="1" applyAlignment="1">
      <alignment horizontal="right" vertical="top" textRotation="255"/>
    </xf>
    <xf numFmtId="176" fontId="6" fillId="0" borderId="8" xfId="0" applyNumberFormat="1" applyFont="1" applyBorder="1" applyAlignment="1">
      <alignment horizontal="center" vertical="center" textRotation="255"/>
    </xf>
    <xf numFmtId="181" fontId="6" fillId="0" borderId="8" xfId="0" applyNumberFormat="1" applyFont="1" applyBorder="1" applyAlignment="1">
      <alignment horizontal="center" vertical="center" textRotation="255"/>
    </xf>
    <xf numFmtId="0" fontId="2" fillId="0" borderId="26" xfId="0" applyFont="1" applyBorder="1" applyAlignment="1">
      <alignment horizontal="center" vertical="distributed" textRotation="255"/>
    </xf>
    <xf numFmtId="0" fontId="2" fillId="0" borderId="17" xfId="0" applyFont="1" applyBorder="1" applyAlignment="1">
      <alignment horizontal="center" vertical="distributed" textRotation="255"/>
    </xf>
    <xf numFmtId="0" fontId="2" fillId="0" borderId="21" xfId="0" applyFont="1" applyBorder="1" applyAlignment="1">
      <alignment horizontal="center" vertical="distributed" textRotation="255"/>
    </xf>
    <xf numFmtId="0" fontId="2" fillId="0" borderId="0" xfId="0" applyFont="1" applyBorder="1" applyAlignment="1">
      <alignment horizontal="center" vertical="distributed" textRotation="255"/>
    </xf>
    <xf numFmtId="0" fontId="2" fillId="0" borderId="36" xfId="0" applyFont="1" applyBorder="1" applyAlignment="1">
      <alignment horizontal="center" vertical="distributed" textRotation="255"/>
    </xf>
    <xf numFmtId="0" fontId="2" fillId="0" borderId="5" xfId="0" applyFont="1" applyBorder="1" applyAlignment="1">
      <alignment horizontal="center" vertical="distributed" textRotation="255"/>
    </xf>
    <xf numFmtId="0" fontId="2" fillId="0" borderId="0" xfId="0" applyFont="1" applyAlignment="1">
      <alignment vertical="top" textRotation="255"/>
    </xf>
    <xf numFmtId="0" fontId="2" fillId="0" borderId="88" xfId="0" applyFont="1" applyBorder="1" applyAlignment="1">
      <alignment horizontal="center" vertical="distributed" textRotation="255"/>
    </xf>
    <xf numFmtId="0" fontId="2" fillId="0" borderId="8" xfId="0" applyFont="1" applyBorder="1" applyAlignment="1">
      <alignment horizontal="center" vertical="distributed" textRotation="255"/>
    </xf>
    <xf numFmtId="0" fontId="2" fillId="0" borderId="9" xfId="0" applyFont="1" applyBorder="1" applyAlignment="1">
      <alignment horizontal="center" vertical="distributed" textRotation="255"/>
    </xf>
    <xf numFmtId="0" fontId="0" fillId="0" borderId="92" xfId="0" applyBorder="1" applyAlignment="1">
      <alignment horizontal="center" vertical="top" textRotation="255"/>
    </xf>
    <xf numFmtId="0" fontId="0" fillId="0" borderId="93" xfId="0" applyBorder="1" applyAlignment="1">
      <alignment horizontal="center" vertical="top" textRotation="255"/>
    </xf>
    <xf numFmtId="0" fontId="0" fillId="0" borderId="94" xfId="0" applyBorder="1" applyAlignment="1">
      <alignment horizontal="center" vertical="top" textRotation="255"/>
    </xf>
    <xf numFmtId="0" fontId="0" fillId="0" borderId="0" xfId="0" applyBorder="1" applyAlignment="1">
      <alignment horizontal="center" vertical="top" textRotation="255"/>
    </xf>
    <xf numFmtId="0" fontId="0" fillId="2" borderId="0" xfId="0" applyFill="1" applyAlignment="1">
      <alignment horizontal="center" vertical="top" textRotation="255"/>
    </xf>
    <xf numFmtId="0" fontId="6" fillId="2" borderId="0" xfId="0" applyFont="1" applyFill="1" applyAlignment="1">
      <alignment vertical="top" textRotation="255"/>
    </xf>
    <xf numFmtId="0" fontId="67" fillId="0" borderId="0" xfId="0" applyFont="1" applyFill="1" applyAlignment="1">
      <alignment horizontal="center" vertical="top" textRotation="255"/>
    </xf>
    <xf numFmtId="0" fontId="39" fillId="0" borderId="0" xfId="0" applyFont="1" applyFill="1" applyAlignment="1">
      <alignment horizontal="center" vertical="distributed" textRotation="255" indent="1"/>
    </xf>
    <xf numFmtId="0" fontId="0" fillId="0" borderId="0" xfId="0" applyAlignment="1">
      <alignment horizontal="center" vertical="top" textRotation="255"/>
    </xf>
    <xf numFmtId="0" fontId="39" fillId="0" borderId="0" xfId="0" applyFont="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distributed" vertical="center"/>
    </xf>
    <xf numFmtId="0" fontId="0" fillId="0" borderId="0" xfId="0" applyBorder="1" applyAlignment="1">
      <alignment horizontal="distributed" vertical="center"/>
    </xf>
    <xf numFmtId="0" fontId="0" fillId="0" borderId="14" xfId="0" applyBorder="1" applyAlignment="1">
      <alignment horizontal="distributed" vertical="center"/>
    </xf>
    <xf numFmtId="0" fontId="0" fillId="5" borderId="12"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9" fillId="5" borderId="0" xfId="0" applyFont="1" applyFill="1" applyAlignment="1">
      <alignment horizontal="center" vertical="center" shrinkToFit="1"/>
    </xf>
    <xf numFmtId="0" fontId="19" fillId="5" borderId="0" xfId="0" applyFont="1" applyFill="1" applyAlignment="1">
      <alignment horizontal="center" vertical="center"/>
    </xf>
    <xf numFmtId="0" fontId="10" fillId="5" borderId="0" xfId="0" applyNumberFormat="1" applyFont="1" applyFill="1" applyAlignment="1">
      <alignment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0" borderId="12" xfId="0" applyBorder="1" applyAlignment="1">
      <alignment horizontal="distributed" vertical="center"/>
    </xf>
    <xf numFmtId="0" fontId="0" fillId="0" borderId="11" xfId="0" applyBorder="1" applyAlignment="1">
      <alignment horizontal="distributed" vertical="center"/>
    </xf>
    <xf numFmtId="0" fontId="0" fillId="0" borderId="10"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132" xfId="0" applyFont="1" applyBorder="1" applyAlignment="1">
      <alignment horizontal="distributed" vertical="distributed"/>
    </xf>
    <xf numFmtId="0" fontId="2" fillId="0" borderId="31" xfId="0" applyFont="1" applyBorder="1" applyAlignment="1">
      <alignment horizontal="distributed" vertical="distributed"/>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2" fillId="0" borderId="134" xfId="0" applyFont="1" applyBorder="1" applyAlignment="1">
      <alignment horizontal="distributed" vertical="distributed"/>
    </xf>
    <xf numFmtId="0" fontId="2" fillId="0" borderId="58" xfId="0" applyFont="1" applyBorder="1" applyAlignment="1">
      <alignment horizontal="distributed" vertical="distributed"/>
    </xf>
    <xf numFmtId="0" fontId="2" fillId="0" borderId="1" xfId="0" applyFont="1" applyBorder="1" applyAlignment="1">
      <alignment horizontal="distributed" vertical="distributed"/>
    </xf>
    <xf numFmtId="0" fontId="2" fillId="0" borderId="82" xfId="0" applyFont="1" applyBorder="1" applyAlignment="1">
      <alignment horizontal="distributed" vertical="distributed"/>
    </xf>
    <xf numFmtId="0" fontId="0" fillId="0" borderId="134" xfId="0" applyBorder="1" applyAlignment="1">
      <alignment vertical="center"/>
    </xf>
    <xf numFmtId="0" fontId="0" fillId="0" borderId="58" xfId="0" applyBorder="1" applyAlignment="1">
      <alignment vertical="center"/>
    </xf>
    <xf numFmtId="49" fontId="38" fillId="0" borderId="1" xfId="0" applyNumberFormat="1" applyFont="1" applyFill="1" applyBorder="1" applyAlignment="1">
      <alignment horizontal="center" vertical="center"/>
    </xf>
    <xf numFmtId="0" fontId="0" fillId="0" borderId="82" xfId="0" applyFill="1" applyBorder="1" applyAlignment="1">
      <alignment horizontal="center" vertical="center"/>
    </xf>
    <xf numFmtId="0" fontId="2" fillId="0" borderId="32" xfId="0" applyFont="1" applyBorder="1" applyAlignment="1">
      <alignment horizontal="center" vertical="center"/>
    </xf>
    <xf numFmtId="0" fontId="0" fillId="0" borderId="56" xfId="0" applyBorder="1" applyAlignment="1">
      <alignment vertical="center"/>
    </xf>
    <xf numFmtId="0" fontId="0" fillId="0" borderId="135" xfId="0" applyBorder="1" applyAlignment="1">
      <alignment vertical="center"/>
    </xf>
    <xf numFmtId="0" fontId="2" fillId="0" borderId="1" xfId="0" applyFont="1" applyBorder="1" applyAlignment="1">
      <alignment horizontal="center" vertical="center"/>
    </xf>
    <xf numFmtId="0" fontId="39"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18" xfId="0" applyFont="1" applyFill="1" applyBorder="1" applyAlignment="1">
      <alignment horizontal="center" vertical="center"/>
    </xf>
    <xf numFmtId="0" fontId="0" fillId="0" borderId="32"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176" fontId="18" fillId="2" borderId="0" xfId="0" applyNumberFormat="1" applyFont="1" applyFill="1" applyAlignment="1">
      <alignment horizontal="center" vertical="center"/>
    </xf>
    <xf numFmtId="0" fontId="70" fillId="0" borderId="0" xfId="0" applyFont="1" applyAlignment="1">
      <alignment horizontal="left" vertical="top" wrapText="1"/>
    </xf>
    <xf numFmtId="0" fontId="18" fillId="2" borderId="0" xfId="0" applyFont="1" applyFill="1" applyAlignment="1">
      <alignment vertical="center"/>
    </xf>
    <xf numFmtId="0" fontId="6" fillId="0" borderId="0" xfId="0" applyFont="1" applyAlignment="1">
      <alignment horizontal="center" vertical="center" textRotation="255"/>
    </xf>
    <xf numFmtId="0" fontId="2" fillId="0" borderId="0" xfId="0" applyFont="1" applyBorder="1" applyAlignment="1">
      <alignment horizontal="center" vertical="top" textRotation="255"/>
    </xf>
    <xf numFmtId="0" fontId="2" fillId="5" borderId="0" xfId="0" applyFont="1" applyFill="1" applyAlignment="1">
      <alignment horizontal="center" vertical="center" textRotation="255"/>
    </xf>
    <xf numFmtId="0" fontId="6" fillId="0" borderId="0" xfId="0" applyFont="1" applyBorder="1" applyAlignment="1">
      <alignment horizontal="center" vertical="distributed" textRotation="255" indent="2"/>
    </xf>
    <xf numFmtId="0" fontId="0" fillId="0" borderId="0" xfId="0" applyFill="1" applyBorder="1" applyAlignment="1">
      <alignment horizontal="center" vertical="top" textRotation="255"/>
    </xf>
    <xf numFmtId="0" fontId="0" fillId="0" borderId="0" xfId="0" applyFont="1" applyFill="1" applyBorder="1" applyAlignment="1">
      <alignment horizontal="center" vertical="top" textRotation="255"/>
    </xf>
    <xf numFmtId="0" fontId="2" fillId="0" borderId="0" xfId="0" applyFont="1" applyFill="1" applyBorder="1" applyAlignment="1">
      <alignment horizontal="center" vertical="top" textRotation="255"/>
    </xf>
    <xf numFmtId="0" fontId="0" fillId="0" borderId="0" xfId="0" applyFont="1" applyFill="1" applyBorder="1" applyAlignment="1">
      <alignment horizontal="center" vertical="distributed" textRotation="255"/>
    </xf>
    <xf numFmtId="0" fontId="6" fillId="5" borderId="0" xfId="0" applyFont="1" applyFill="1" applyBorder="1" applyAlignment="1">
      <alignment horizontal="center" vertical="center" textRotation="255"/>
    </xf>
    <xf numFmtId="0" fontId="0" fillId="5" borderId="0" xfId="0" applyFont="1" applyFill="1" applyBorder="1" applyAlignment="1">
      <alignment horizontal="center" vertical="center" textRotation="255"/>
    </xf>
    <xf numFmtId="0" fontId="6" fillId="0" borderId="0" xfId="0" applyFont="1" applyFill="1" applyBorder="1" applyAlignment="1">
      <alignment horizontal="center" vertical="top" textRotation="255"/>
    </xf>
    <xf numFmtId="0" fontId="0" fillId="0" borderId="0" xfId="0" applyFont="1" applyFill="1" applyBorder="1" applyAlignment="1">
      <alignment horizontal="center" vertical="top" textRotation="255" shrinkToFit="1"/>
    </xf>
    <xf numFmtId="0" fontId="6" fillId="5" borderId="0" xfId="0" applyFont="1" applyFill="1" applyBorder="1" applyAlignment="1">
      <alignment horizontal="center" vertical="top" textRotation="255"/>
    </xf>
    <xf numFmtId="0" fontId="6" fillId="0" borderId="0" xfId="0" applyFont="1" applyFill="1" applyBorder="1" applyAlignment="1">
      <alignment horizontal="center" vertical="top" textRotation="255" shrinkToFi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176" fontId="27" fillId="0" borderId="0" xfId="0" applyNumberFormat="1" applyFont="1" applyAlignment="1">
      <alignment horizontal="distributed" vertical="center"/>
    </xf>
    <xf numFmtId="0" fontId="18" fillId="0" borderId="0" xfId="0" applyFont="1" applyAlignment="1">
      <alignment horizontal="left" vertical="center"/>
    </xf>
    <xf numFmtId="176" fontId="27" fillId="0" borderId="0" xfId="0" applyNumberFormat="1" applyFont="1" applyAlignment="1">
      <alignment horizontal="center" vertical="center" shrinkToFit="1"/>
    </xf>
    <xf numFmtId="0" fontId="6" fillId="0" borderId="0" xfId="0" applyFont="1" applyAlignment="1">
      <alignment horizontal="distributed" vertical="center" indent="2"/>
    </xf>
    <xf numFmtId="0" fontId="18" fillId="0" borderId="14" xfId="0" applyFont="1" applyBorder="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distributed" vertical="center" indent="2"/>
    </xf>
    <xf numFmtId="0" fontId="2" fillId="0" borderId="0" xfId="0" applyNumberFormat="1" applyFont="1" applyFill="1" applyBorder="1" applyAlignment="1">
      <alignment horizontal="center" vertical="center"/>
    </xf>
    <xf numFmtId="0" fontId="0" fillId="0" borderId="120" xfId="0" applyFill="1" applyBorder="1" applyAlignment="1">
      <alignment horizontal="right" vertical="top"/>
    </xf>
    <xf numFmtId="0" fontId="0" fillId="0" borderId="121" xfId="0" applyFont="1" applyFill="1" applyBorder="1" applyAlignment="1">
      <alignment horizontal="right" vertical="top"/>
    </xf>
    <xf numFmtId="0" fontId="0" fillId="0" borderId="122" xfId="0" applyFont="1" applyFill="1" applyBorder="1" applyAlignment="1">
      <alignment horizontal="right" vertical="top"/>
    </xf>
    <xf numFmtId="0" fontId="0" fillId="0" borderId="125" xfId="0" applyFont="1" applyFill="1" applyBorder="1" applyAlignment="1">
      <alignment horizontal="right" vertical="top"/>
    </xf>
    <xf numFmtId="0" fontId="0" fillId="0" borderId="126" xfId="0" applyFont="1" applyFill="1" applyBorder="1" applyAlignment="1">
      <alignment horizontal="right" vertical="top"/>
    </xf>
    <xf numFmtId="0" fontId="0" fillId="0" borderId="127" xfId="0" applyFont="1" applyFill="1" applyBorder="1" applyAlignment="1">
      <alignment horizontal="right" vertical="top"/>
    </xf>
    <xf numFmtId="0" fontId="0" fillId="0" borderId="128" xfId="0" applyFont="1" applyFill="1" applyBorder="1" applyAlignment="1">
      <alignment horizontal="right" vertical="top"/>
    </xf>
    <xf numFmtId="0" fontId="0" fillId="0" borderId="129" xfId="0" applyFont="1" applyFill="1" applyBorder="1" applyAlignment="1">
      <alignment horizontal="right" vertical="top"/>
    </xf>
    <xf numFmtId="0" fontId="0" fillId="0" borderId="130" xfId="0" applyFont="1" applyFill="1" applyBorder="1" applyAlignment="1">
      <alignment horizontal="right" vertical="top"/>
    </xf>
    <xf numFmtId="0" fontId="0" fillId="0" borderId="12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23"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31" xfId="0" applyFont="1" applyFill="1" applyBorder="1" applyAlignment="1">
      <alignment horizontal="left" vertical="center" wrapText="1"/>
    </xf>
    <xf numFmtId="49" fontId="0" fillId="0" borderId="123" xfId="0" applyNumberFormat="1" applyFont="1" applyFill="1" applyBorder="1" applyAlignment="1">
      <alignment horizontal="center" vertical="center"/>
    </xf>
    <xf numFmtId="0" fontId="0" fillId="0" borderId="124"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26" xfId="0" applyFill="1" applyBorder="1" applyAlignment="1">
      <alignment vertical="center" wrapText="1"/>
    </xf>
    <xf numFmtId="0" fontId="0" fillId="0" borderId="17" xfId="0" applyFill="1" applyBorder="1" applyAlignment="1">
      <alignment vertical="center" wrapText="1"/>
    </xf>
    <xf numFmtId="0" fontId="0" fillId="0" borderId="85" xfId="0" applyFill="1" applyBorder="1" applyAlignment="1">
      <alignment vertical="center" wrapText="1"/>
    </xf>
    <xf numFmtId="0" fontId="0" fillId="0" borderId="21"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25" xfId="0" applyFill="1" applyBorder="1" applyAlignment="1">
      <alignment vertical="center" wrapText="1"/>
    </xf>
    <xf numFmtId="0" fontId="0" fillId="0" borderId="23" xfId="0" applyFill="1" applyBorder="1" applyAlignment="1">
      <alignment vertical="center" wrapText="1"/>
    </xf>
    <xf numFmtId="0" fontId="0" fillId="0" borderId="43" xfId="0" applyFill="1" applyBorder="1" applyAlignment="1">
      <alignment vertical="center" wrapText="1"/>
    </xf>
    <xf numFmtId="0" fontId="0" fillId="0" borderId="26" xfId="0" applyFont="1" applyFill="1" applyBorder="1" applyAlignment="1">
      <alignment vertical="center" wrapText="1"/>
    </xf>
    <xf numFmtId="0" fontId="0" fillId="0" borderId="17" xfId="0" applyFont="1" applyFill="1" applyBorder="1" applyAlignment="1">
      <alignment vertical="center" wrapText="1"/>
    </xf>
    <xf numFmtId="0" fontId="0" fillId="0" borderId="85" xfId="0" applyFont="1" applyFill="1" applyBorder="1" applyAlignment="1">
      <alignment vertical="center" wrapText="1"/>
    </xf>
    <xf numFmtId="0" fontId="0" fillId="0" borderId="21" xfId="0" applyFont="1" applyFill="1" applyBorder="1" applyAlignment="1">
      <alignment vertical="center" wrapText="1"/>
    </xf>
    <xf numFmtId="0" fontId="0" fillId="0" borderId="0" xfId="0" applyFont="1" applyFill="1" applyBorder="1" applyAlignment="1">
      <alignment vertical="center" wrapText="1"/>
    </xf>
    <xf numFmtId="0" fontId="0" fillId="0" borderId="14" xfId="0" applyFont="1" applyFill="1" applyBorder="1" applyAlignment="1">
      <alignment vertical="center" wrapText="1"/>
    </xf>
    <xf numFmtId="0" fontId="0" fillId="0" borderId="25" xfId="0" applyFont="1" applyFill="1" applyBorder="1" applyAlignment="1">
      <alignment vertical="center" wrapText="1"/>
    </xf>
    <xf numFmtId="0" fontId="0" fillId="0" borderId="23" xfId="0" applyFont="1" applyFill="1" applyBorder="1" applyAlignment="1">
      <alignment vertical="center" wrapText="1"/>
    </xf>
    <xf numFmtId="0" fontId="0" fillId="0" borderId="43" xfId="0" applyFont="1" applyFill="1" applyBorder="1" applyAlignment="1">
      <alignment vertical="center" wrapText="1"/>
    </xf>
    <xf numFmtId="0" fontId="8" fillId="0" borderId="84" xfId="0" applyNumberFormat="1" applyFont="1" applyFill="1" applyBorder="1" applyAlignment="1">
      <alignment horizontal="left" vertical="center" wrapText="1"/>
    </xf>
    <xf numFmtId="0" fontId="8" fillId="0" borderId="17"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0" fontId="8" fillId="0" borderId="13"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44" xfId="0" applyNumberFormat="1" applyFont="1" applyFill="1" applyBorder="1" applyAlignment="1">
      <alignment horizontal="left" vertical="center" wrapText="1"/>
    </xf>
    <xf numFmtId="0" fontId="8" fillId="0" borderId="23" xfId="0" applyNumberFormat="1" applyFont="1" applyFill="1" applyBorder="1" applyAlignment="1">
      <alignment horizontal="left" vertical="center" wrapText="1"/>
    </xf>
    <xf numFmtId="0" fontId="8" fillId="0" borderId="43" xfId="0" applyNumberFormat="1" applyFont="1" applyFill="1" applyBorder="1" applyAlignment="1">
      <alignment horizontal="left" vertical="center" wrapText="1"/>
    </xf>
    <xf numFmtId="0" fontId="0" fillId="0" borderId="13"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8"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0" fillId="0" borderId="134" xfId="0" applyNumberFormat="1" applyFont="1" applyFill="1" applyBorder="1" applyAlignment="1">
      <alignment vertical="center"/>
    </xf>
    <xf numFmtId="0" fontId="0" fillId="0" borderId="57" xfId="0" applyBorder="1" applyAlignment="1">
      <alignment vertical="center"/>
    </xf>
    <xf numFmtId="0" fontId="0" fillId="0" borderId="132"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1" xfId="0" applyNumberFormat="1" applyFont="1" applyFill="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32" xfId="0" applyNumberFormat="1" applyFont="1" applyFill="1" applyBorder="1" applyAlignment="1">
      <alignment vertical="center"/>
    </xf>
    <xf numFmtId="0" fontId="0" fillId="0" borderId="30" xfId="0" applyBorder="1" applyAlignment="1">
      <alignment vertical="center"/>
    </xf>
    <xf numFmtId="0" fontId="0" fillId="0" borderId="133" xfId="0" applyBorder="1" applyAlignment="1">
      <alignment vertical="center"/>
    </xf>
    <xf numFmtId="0" fontId="5" fillId="0" borderId="0" xfId="0" applyFont="1" applyFill="1" applyAlignment="1">
      <alignment horizontal="center" vertical="center"/>
    </xf>
    <xf numFmtId="0" fontId="0" fillId="0" borderId="26"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85" xfId="0" applyNumberFormat="1" applyFill="1" applyBorder="1" applyAlignment="1">
      <alignment horizontal="center" vertical="center" wrapText="1"/>
    </xf>
    <xf numFmtId="0" fontId="0" fillId="0" borderId="21" xfId="0" applyNumberFormat="1"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14" xfId="0" applyNumberFormat="1" applyFill="1" applyBorder="1" applyAlignment="1">
      <alignment horizontal="center" vertical="center" wrapText="1"/>
    </xf>
    <xf numFmtId="0" fontId="0" fillId="0" borderId="36"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xf numFmtId="0" fontId="0" fillId="0" borderId="33"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0" fontId="0" fillId="0" borderId="10" xfId="0" applyNumberFormat="1" applyFill="1" applyBorder="1" applyAlignment="1">
      <alignment horizontal="left" vertical="center" wrapText="1"/>
    </xf>
    <xf numFmtId="0" fontId="0" fillId="0" borderId="2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14" xfId="0" applyNumberFormat="1" applyFill="1" applyBorder="1" applyAlignment="1">
      <alignment horizontal="left" vertical="center" wrapText="1"/>
    </xf>
    <xf numFmtId="0" fontId="0" fillId="0" borderId="36" xfId="0" applyNumberFormat="1" applyFill="1" applyBorder="1" applyAlignment="1">
      <alignment horizontal="left" vertical="center" wrapText="1"/>
    </xf>
    <xf numFmtId="0" fontId="0" fillId="0" borderId="5" xfId="0" applyNumberFormat="1" applyFill="1" applyBorder="1" applyAlignment="1">
      <alignment horizontal="left" vertical="center" wrapText="1"/>
    </xf>
    <xf numFmtId="0" fontId="0" fillId="0" borderId="6" xfId="0" applyNumberFormat="1" applyFill="1" applyBorder="1" applyAlignment="1">
      <alignment horizontal="left" vertical="center" wrapText="1"/>
    </xf>
    <xf numFmtId="0" fontId="0" fillId="0" borderId="12" xfId="0" applyNumberFormat="1" applyFill="1" applyBorder="1" applyAlignment="1">
      <alignment horizontal="distributed" vertical="center"/>
    </xf>
    <xf numFmtId="0" fontId="0" fillId="0" borderId="11" xfId="0" applyNumberFormat="1" applyFill="1" applyBorder="1" applyAlignment="1">
      <alignment horizontal="distributed" vertical="center"/>
    </xf>
    <xf numFmtId="0" fontId="8" fillId="5" borderId="11" xfId="0" applyNumberFormat="1" applyFont="1" applyFill="1" applyBorder="1" applyAlignment="1">
      <alignment horizontal="left" vertical="center" wrapText="1"/>
    </xf>
    <xf numFmtId="0" fontId="8" fillId="5" borderId="79" xfId="0" applyNumberFormat="1" applyFont="1" applyFill="1" applyBorder="1" applyAlignment="1">
      <alignment horizontal="left" vertical="center" wrapText="1"/>
    </xf>
    <xf numFmtId="0" fontId="0" fillId="0" borderId="13" xfId="0" applyNumberFormat="1" applyFill="1" applyBorder="1" applyAlignment="1">
      <alignment horizontal="distributed" vertical="center"/>
    </xf>
    <xf numFmtId="0" fontId="0" fillId="0" borderId="0" xfId="0" applyNumberFormat="1" applyFill="1" applyBorder="1" applyAlignment="1">
      <alignment horizontal="distributed" vertical="center"/>
    </xf>
    <xf numFmtId="0" fontId="8" fillId="5" borderId="0" xfId="0" applyNumberFormat="1" applyFont="1" applyFill="1" applyBorder="1" applyAlignment="1">
      <alignment horizontal="left" vertical="center" wrapText="1"/>
    </xf>
    <xf numFmtId="0" fontId="8" fillId="5" borderId="20" xfId="0" applyNumberFormat="1" applyFont="1" applyFill="1" applyBorder="1" applyAlignment="1">
      <alignment horizontal="left" vertical="center" wrapText="1"/>
    </xf>
    <xf numFmtId="0" fontId="0" fillId="0" borderId="4" xfId="0" applyNumberFormat="1" applyFill="1" applyBorder="1" applyAlignment="1">
      <alignment horizontal="distributed" vertical="center"/>
    </xf>
    <xf numFmtId="0" fontId="0" fillId="0" borderId="5" xfId="0" applyNumberFormat="1" applyFill="1" applyBorder="1" applyAlignment="1">
      <alignment horizontal="distributed" vertical="center"/>
    </xf>
    <xf numFmtId="0" fontId="8" fillId="5" borderId="5" xfId="0" applyNumberFormat="1" applyFont="1" applyFill="1" applyBorder="1" applyAlignment="1">
      <alignment horizontal="left" vertical="center" wrapText="1"/>
    </xf>
    <xf numFmtId="0" fontId="8" fillId="5" borderId="37" xfId="0" applyNumberFormat="1" applyFont="1" applyFill="1" applyBorder="1" applyAlignment="1">
      <alignment horizontal="left" vertical="center" wrapText="1"/>
    </xf>
    <xf numFmtId="0" fontId="0" fillId="0" borderId="1"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32" xfId="0" applyNumberFormat="1" applyFill="1" applyBorder="1" applyAlignment="1">
      <alignment horizontal="center" vertical="center"/>
    </xf>
    <xf numFmtId="0" fontId="0" fillId="5" borderId="33" xfId="0" applyNumberFormat="1" applyFont="1" applyFill="1" applyBorder="1" applyAlignment="1">
      <alignment vertical="center"/>
    </xf>
    <xf numFmtId="0" fontId="0" fillId="5" borderId="11" xfId="0" applyNumberFormat="1" applyFont="1" applyFill="1" applyBorder="1" applyAlignment="1">
      <alignment vertical="center"/>
    </xf>
    <xf numFmtId="3" fontId="0" fillId="5" borderId="11" xfId="0" applyNumberFormat="1" applyFont="1" applyFill="1" applyBorder="1" applyAlignment="1">
      <alignment vertical="center"/>
    </xf>
    <xf numFmtId="0" fontId="0" fillId="5" borderId="12" xfId="0" applyNumberFormat="1" applyFont="1" applyFill="1" applyBorder="1" applyAlignment="1">
      <alignment horizontal="center" vertical="center"/>
    </xf>
    <xf numFmtId="0" fontId="0" fillId="5" borderId="11" xfId="0" applyNumberFormat="1" applyFont="1" applyFill="1" applyBorder="1" applyAlignment="1">
      <alignment horizontal="center" vertical="center"/>
    </xf>
    <xf numFmtId="0" fontId="0" fillId="5" borderId="10" xfId="0" applyNumberFormat="1" applyFont="1" applyFill="1" applyBorder="1" applyAlignment="1">
      <alignment horizontal="center" vertical="center"/>
    </xf>
    <xf numFmtId="3" fontId="0" fillId="5" borderId="12" xfId="0" applyNumberFormat="1" applyFont="1" applyFill="1" applyBorder="1" applyAlignment="1">
      <alignment horizontal="center" vertical="center"/>
    </xf>
    <xf numFmtId="3" fontId="0" fillId="5" borderId="11" xfId="0" applyNumberFormat="1" applyFont="1" applyFill="1" applyBorder="1" applyAlignment="1">
      <alignment horizontal="center" vertical="center"/>
    </xf>
    <xf numFmtId="0" fontId="0" fillId="0" borderId="25" xfId="0" applyNumberFormat="1" applyFont="1" applyFill="1" applyBorder="1" applyAlignment="1">
      <alignment vertical="center"/>
    </xf>
    <xf numFmtId="0" fontId="0" fillId="0" borderId="23" xfId="0" applyNumberFormat="1" applyFont="1" applyFill="1" applyBorder="1" applyAlignment="1">
      <alignment vertical="center"/>
    </xf>
    <xf numFmtId="3" fontId="0" fillId="0" borderId="23" xfId="0" applyNumberFormat="1" applyFont="1" applyFill="1" applyBorder="1" applyAlignment="1">
      <alignment vertical="center"/>
    </xf>
    <xf numFmtId="0" fontId="0" fillId="0" borderId="44"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3" fontId="0" fillId="0" borderId="44"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0" fontId="0" fillId="0" borderId="36" xfId="0" applyNumberFormat="1" applyFont="1" applyFill="1" applyBorder="1" applyAlignment="1">
      <alignment vertical="center"/>
    </xf>
    <xf numFmtId="0" fontId="0" fillId="0" borderId="5" xfId="0" applyNumberFormat="1" applyFont="1" applyFill="1" applyBorder="1" applyAlignment="1">
      <alignment vertical="center"/>
    </xf>
    <xf numFmtId="3" fontId="0" fillId="0" borderId="5" xfId="0" applyNumberFormat="1" applyFont="1" applyFill="1" applyBorder="1" applyAlignment="1">
      <alignment vertical="center"/>
    </xf>
    <xf numFmtId="0" fontId="0"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3" fontId="0" fillId="0" borderId="5" xfId="0" applyNumberFormat="1" applyFont="1" applyFill="1" applyBorder="1" applyAlignment="1">
      <alignment horizontal="center" vertical="center"/>
    </xf>
    <xf numFmtId="0" fontId="18" fillId="2" borderId="0" xfId="0" applyFont="1" applyFill="1" applyAlignment="1">
      <alignment horizontal="center" vertical="center" wrapText="1"/>
    </xf>
    <xf numFmtId="49" fontId="18" fillId="2" borderId="0" xfId="0" applyNumberFormat="1" applyFont="1" applyFill="1" applyAlignment="1">
      <alignment horizontal="center" vertical="center"/>
    </xf>
    <xf numFmtId="182" fontId="23" fillId="0" borderId="0" xfId="0" applyNumberFormat="1" applyFont="1" applyAlignment="1">
      <alignment horizontal="right" vertical="center"/>
    </xf>
    <xf numFmtId="0" fontId="18" fillId="0" borderId="29" xfId="0" applyFont="1" applyBorder="1" applyAlignment="1">
      <alignment horizontal="distributed" vertical="center"/>
    </xf>
    <xf numFmtId="0" fontId="18" fillId="0" borderId="30" xfId="0" applyFont="1" applyBorder="1" applyAlignment="1">
      <alignment horizontal="distributed" vertical="center"/>
    </xf>
    <xf numFmtId="0" fontId="18" fillId="0" borderId="133" xfId="0" applyFont="1" applyBorder="1" applyAlignment="1">
      <alignment horizontal="distributed" vertical="center"/>
    </xf>
    <xf numFmtId="0" fontId="18" fillId="2" borderId="132" xfId="0" applyFont="1" applyFill="1" applyBorder="1" applyAlignment="1">
      <alignment vertical="center"/>
    </xf>
    <xf numFmtId="0" fontId="18" fillId="2" borderId="30" xfId="0" applyFont="1" applyFill="1" applyBorder="1" applyAlignment="1">
      <alignment vertical="center"/>
    </xf>
    <xf numFmtId="0" fontId="18" fillId="2" borderId="133" xfId="0" applyFont="1" applyFill="1" applyBorder="1" applyAlignment="1">
      <alignment vertical="center"/>
    </xf>
    <xf numFmtId="0" fontId="18" fillId="0" borderId="132" xfId="0" applyFont="1" applyFill="1" applyBorder="1" applyAlignment="1">
      <alignment horizontal="distributed" vertical="center"/>
    </xf>
    <xf numFmtId="0" fontId="18" fillId="0" borderId="30" xfId="0" applyFont="1" applyFill="1" applyBorder="1" applyAlignment="1">
      <alignment horizontal="distributed" vertical="center"/>
    </xf>
    <xf numFmtId="0" fontId="18" fillId="5" borderId="132" xfId="0" applyFont="1" applyFill="1" applyBorder="1" applyAlignment="1">
      <alignment horizontal="left" vertical="center"/>
    </xf>
    <xf numFmtId="0" fontId="18" fillId="5" borderId="30" xfId="0" applyFont="1" applyFill="1" applyBorder="1" applyAlignment="1">
      <alignment horizontal="left" vertical="center"/>
    </xf>
    <xf numFmtId="0" fontId="18" fillId="5" borderId="31" xfId="0" applyFont="1" applyFill="1" applyBorder="1" applyAlignment="1">
      <alignment horizontal="left" vertical="center"/>
    </xf>
    <xf numFmtId="0" fontId="19" fillId="0" borderId="0" xfId="0" applyFont="1" applyAlignment="1">
      <alignment horizontal="distributed" vertical="center" indent="1"/>
    </xf>
    <xf numFmtId="0" fontId="18" fillId="0" borderId="32" xfId="0" applyFont="1" applyBorder="1" applyAlignment="1">
      <alignment horizontal="distributed" vertical="center"/>
    </xf>
    <xf numFmtId="0" fontId="18" fillId="0" borderId="3" xfId="0" applyFont="1" applyBorder="1" applyAlignment="1">
      <alignment horizontal="distributed" vertical="center"/>
    </xf>
    <xf numFmtId="0" fontId="18" fillId="0" borderId="2" xfId="0" applyFont="1" applyBorder="1" applyAlignment="1">
      <alignment horizontal="distributed" vertical="center"/>
    </xf>
    <xf numFmtId="49" fontId="18" fillId="2" borderId="1" xfId="0" applyNumberFormat="1" applyFont="1" applyFill="1" applyBorder="1" applyAlignment="1">
      <alignment vertical="center"/>
    </xf>
    <xf numFmtId="49" fontId="18" fillId="2" borderId="3" xfId="0" applyNumberFormat="1" applyFont="1" applyFill="1" applyBorder="1" applyAlignment="1">
      <alignment vertical="center"/>
    </xf>
    <xf numFmtId="49" fontId="18" fillId="2" borderId="2" xfId="0" applyNumberFormat="1" applyFont="1" applyFill="1" applyBorder="1" applyAlignment="1">
      <alignment vertical="center"/>
    </xf>
    <xf numFmtId="0" fontId="18" fillId="0" borderId="1" xfId="0" applyFont="1" applyFill="1" applyBorder="1" applyAlignment="1">
      <alignment horizontal="distributed" vertical="center"/>
    </xf>
    <xf numFmtId="0" fontId="18" fillId="0" borderId="3" xfId="0" applyFont="1" applyFill="1" applyBorder="1" applyAlignment="1">
      <alignment horizontal="distributed" vertical="center"/>
    </xf>
    <xf numFmtId="49" fontId="18" fillId="5" borderId="1" xfId="0" applyNumberFormat="1" applyFont="1" applyFill="1" applyBorder="1" applyAlignment="1">
      <alignment horizontal="left" vertical="center"/>
    </xf>
    <xf numFmtId="49" fontId="18" fillId="5" borderId="3" xfId="0" applyNumberFormat="1" applyFont="1" applyFill="1" applyBorder="1" applyAlignment="1">
      <alignment horizontal="left" vertical="center"/>
    </xf>
    <xf numFmtId="49" fontId="18" fillId="5" borderId="82" xfId="0" applyNumberFormat="1" applyFont="1" applyFill="1" applyBorder="1" applyAlignment="1">
      <alignment horizontal="left" vertical="center"/>
    </xf>
    <xf numFmtId="0" fontId="18" fillId="2" borderId="1" xfId="0" applyFont="1" applyFill="1" applyBorder="1" applyAlignment="1">
      <alignment vertical="center"/>
    </xf>
    <xf numFmtId="0" fontId="18" fillId="2" borderId="3" xfId="0" applyFont="1" applyFill="1" applyBorder="1" applyAlignment="1">
      <alignment vertical="center"/>
    </xf>
    <xf numFmtId="0" fontId="18" fillId="2" borderId="2" xfId="0" applyFont="1" applyFill="1" applyBorder="1" applyAlignment="1">
      <alignment vertical="center"/>
    </xf>
    <xf numFmtId="0" fontId="18" fillId="0" borderId="80" xfId="0" applyFont="1" applyBorder="1" applyAlignment="1">
      <alignment horizontal="distributed" vertical="center"/>
    </xf>
    <xf numFmtId="0" fontId="18" fillId="0" borderId="81" xfId="0" applyFont="1" applyBorder="1" applyAlignment="1">
      <alignment horizontal="distributed" vertical="center"/>
    </xf>
    <xf numFmtId="0" fontId="18" fillId="0" borderId="110" xfId="0" applyFont="1" applyBorder="1" applyAlignment="1">
      <alignment horizontal="distributed" vertical="center"/>
    </xf>
    <xf numFmtId="0" fontId="18" fillId="2" borderId="109" xfId="0" applyFont="1" applyFill="1" applyBorder="1" applyAlignment="1">
      <alignment horizontal="center" vertical="center"/>
    </xf>
    <xf numFmtId="0" fontId="18" fillId="2" borderId="81" xfId="0" applyFont="1" applyFill="1" applyBorder="1" applyAlignment="1">
      <alignment horizontal="center" vertical="center"/>
    </xf>
    <xf numFmtId="0" fontId="18" fillId="2" borderId="39" xfId="0" applyFont="1" applyFill="1" applyBorder="1" applyAlignment="1">
      <alignment horizontal="center" vertical="center"/>
    </xf>
    <xf numFmtId="0" fontId="18" fillId="0" borderId="136" xfId="0" applyFont="1" applyBorder="1" applyAlignment="1">
      <alignment horizontal="distributed" vertical="center"/>
    </xf>
    <xf numFmtId="0" fontId="18" fillId="0" borderId="137" xfId="0" applyFont="1" applyBorder="1" applyAlignment="1">
      <alignment horizontal="distributed" vertical="center"/>
    </xf>
    <xf numFmtId="0" fontId="18" fillId="0" borderId="138" xfId="0" applyFont="1" applyBorder="1" applyAlignment="1">
      <alignment horizontal="distributed" vertical="center"/>
    </xf>
    <xf numFmtId="0" fontId="18" fillId="2" borderId="139" xfId="0" applyFont="1" applyFill="1" applyBorder="1" applyAlignment="1">
      <alignment vertical="center"/>
    </xf>
    <xf numFmtId="0" fontId="18" fillId="2" borderId="137" xfId="0" applyFont="1" applyFill="1" applyBorder="1" applyAlignment="1">
      <alignment vertical="center"/>
    </xf>
    <xf numFmtId="0" fontId="18" fillId="2" borderId="140" xfId="0" applyFont="1" applyFill="1" applyBorder="1" applyAlignment="1">
      <alignment vertical="center"/>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27" fillId="0" borderId="17" xfId="0" applyFont="1" applyBorder="1" applyAlignment="1">
      <alignment horizontal="center" vertical="center"/>
    </xf>
    <xf numFmtId="0" fontId="27" fillId="0" borderId="0" xfId="0" applyFont="1" applyBorder="1" applyAlignment="1">
      <alignment horizontal="center" vertical="center"/>
    </xf>
    <xf numFmtId="0" fontId="27" fillId="0" borderId="84"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3" xfId="0" applyFont="1" applyBorder="1" applyAlignment="1">
      <alignment horizontal="center" vertical="center"/>
    </xf>
    <xf numFmtId="0" fontId="30" fillId="0" borderId="89" xfId="0" applyFont="1" applyBorder="1" applyAlignment="1">
      <alignment horizontal="center" vertical="center" wrapText="1"/>
    </xf>
    <xf numFmtId="0" fontId="30" fillId="0" borderId="9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26" xfId="0" applyFont="1" applyBorder="1" applyAlignment="1">
      <alignment horizontal="center" vertical="center"/>
    </xf>
    <xf numFmtId="0" fontId="27" fillId="0" borderId="21" xfId="0" applyFont="1" applyBorder="1" applyAlignment="1">
      <alignment horizontal="center" vertical="center"/>
    </xf>
    <xf numFmtId="0" fontId="27" fillId="0" borderId="36" xfId="0" applyFont="1" applyBorder="1" applyAlignment="1">
      <alignment horizontal="center" vertical="center"/>
    </xf>
    <xf numFmtId="0" fontId="27" fillId="0" borderId="5" xfId="0" applyFont="1" applyBorder="1" applyAlignment="1">
      <alignment horizontal="center" vertical="center"/>
    </xf>
    <xf numFmtId="0" fontId="27" fillId="0" borderId="17" xfId="0" applyFont="1" applyBorder="1" applyAlignment="1">
      <alignment horizontal="center" vertical="center" wrapText="1"/>
    </xf>
    <xf numFmtId="0" fontId="27" fillId="0" borderId="0" xfId="0" applyFont="1" applyBorder="1" applyAlignment="1">
      <alignment horizontal="center" vertical="center" wrapText="1"/>
    </xf>
    <xf numFmtId="3" fontId="42" fillId="0" borderId="13" xfId="0" applyNumberFormat="1" applyFont="1" applyBorder="1" applyAlignment="1">
      <alignment vertical="center"/>
    </xf>
    <xf numFmtId="3" fontId="42" fillId="0" borderId="14" xfId="0" applyNumberFormat="1" applyFont="1" applyBorder="1" applyAlignment="1">
      <alignment vertical="center"/>
    </xf>
    <xf numFmtId="0" fontId="42" fillId="5" borderId="13" xfId="0" applyNumberFormat="1" applyFont="1" applyFill="1" applyBorder="1" applyAlignment="1">
      <alignment horizontal="center" vertical="center"/>
    </xf>
    <xf numFmtId="0" fontId="42" fillId="5" borderId="14" xfId="0" applyNumberFormat="1" applyFont="1" applyFill="1" applyBorder="1" applyAlignment="1">
      <alignment horizontal="center" vertical="center"/>
    </xf>
    <xf numFmtId="3" fontId="42" fillId="2" borderId="13" xfId="0" applyNumberFormat="1" applyFont="1" applyFill="1" applyBorder="1" applyAlignment="1">
      <alignment vertical="center"/>
    </xf>
    <xf numFmtId="3" fontId="42" fillId="2" borderId="14" xfId="0" applyNumberFormat="1" applyFont="1" applyFill="1" applyBorder="1" applyAlignment="1">
      <alignment vertical="center"/>
    </xf>
    <xf numFmtId="49" fontId="27" fillId="0" borderId="4" xfId="0" applyNumberFormat="1" applyFont="1" applyBorder="1" applyAlignment="1">
      <alignment horizontal="center" vertical="center"/>
    </xf>
    <xf numFmtId="49" fontId="27" fillId="0" borderId="6" xfId="0" applyNumberFormat="1" applyFont="1" applyBorder="1" applyAlignment="1">
      <alignment horizontal="center" vertical="center"/>
    </xf>
    <xf numFmtId="3" fontId="32" fillId="0" borderId="44" xfId="0" applyNumberFormat="1" applyFont="1" applyBorder="1" applyAlignment="1">
      <alignment horizontal="right" vertical="center"/>
    </xf>
    <xf numFmtId="3" fontId="32" fillId="0" borderId="43" xfId="0" applyNumberFormat="1" applyFont="1" applyBorder="1" applyAlignment="1">
      <alignment horizontal="right" vertical="center"/>
    </xf>
    <xf numFmtId="0" fontId="32" fillId="0" borderId="44" xfId="0" applyNumberFormat="1" applyFont="1" applyFill="1" applyBorder="1" applyAlignment="1">
      <alignment horizontal="center" vertical="center"/>
    </xf>
    <xf numFmtId="0" fontId="32" fillId="0" borderId="43" xfId="0" applyNumberFormat="1" applyFont="1" applyFill="1" applyBorder="1" applyAlignment="1">
      <alignment horizontal="center" vertical="center"/>
    </xf>
    <xf numFmtId="3" fontId="32" fillId="0" borderId="44" xfId="0" applyNumberFormat="1" applyFont="1" applyFill="1" applyBorder="1" applyAlignment="1">
      <alignment horizontal="right" vertical="center"/>
    </xf>
    <xf numFmtId="3" fontId="32" fillId="0" borderId="43" xfId="0" applyNumberFormat="1" applyFont="1" applyFill="1" applyBorder="1" applyAlignment="1">
      <alignment horizontal="right" vertical="center"/>
    </xf>
    <xf numFmtId="0" fontId="42" fillId="2" borderId="33" xfId="0" applyNumberFormat="1" applyFont="1" applyFill="1" applyBorder="1" applyAlignment="1">
      <alignment horizontal="center" vertical="center"/>
    </xf>
    <xf numFmtId="0" fontId="42" fillId="2" borderId="11" xfId="0" applyNumberFormat="1" applyFont="1" applyFill="1" applyBorder="1" applyAlignment="1">
      <alignment horizontal="center" vertical="center"/>
    </xf>
    <xf numFmtId="0" fontId="42" fillId="2" borderId="10" xfId="0" applyNumberFormat="1" applyFont="1" applyFill="1" applyBorder="1" applyAlignment="1">
      <alignment horizontal="center" vertical="center"/>
    </xf>
    <xf numFmtId="3" fontId="42" fillId="0" borderId="12" xfId="0" applyNumberFormat="1" applyFont="1" applyBorder="1" applyAlignment="1">
      <alignment vertical="center"/>
    </xf>
    <xf numFmtId="3" fontId="42" fillId="0" borderId="11" xfId="0" applyNumberFormat="1" applyFont="1" applyBorder="1" applyAlignment="1">
      <alignment vertical="center"/>
    </xf>
    <xf numFmtId="3" fontId="42" fillId="0" borderId="10" xfId="0" applyNumberFormat="1" applyFont="1" applyBorder="1" applyAlignment="1">
      <alignment vertical="center"/>
    </xf>
    <xf numFmtId="0" fontId="22" fillId="0" borderId="1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4" xfId="0" applyFont="1" applyBorder="1" applyAlignment="1">
      <alignment horizontal="center" vertical="center"/>
    </xf>
    <xf numFmtId="0" fontId="22" fillId="2" borderId="12"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22" fillId="2" borderId="12" xfId="0" applyNumberFormat="1" applyFont="1" applyFill="1" applyBorder="1" applyAlignment="1">
      <alignment horizontal="right" vertical="center"/>
    </xf>
    <xf numFmtId="3" fontId="22" fillId="2" borderId="11" xfId="0" applyNumberFormat="1" applyFont="1" applyFill="1" applyBorder="1" applyAlignment="1">
      <alignment horizontal="right" vertical="center"/>
    </xf>
    <xf numFmtId="3" fontId="22" fillId="2" borderId="10" xfId="0" applyNumberFormat="1" applyFont="1" applyFill="1" applyBorder="1" applyAlignment="1">
      <alignment horizontal="right" vertical="center"/>
    </xf>
    <xf numFmtId="3" fontId="22" fillId="2" borderId="13" xfId="0" applyNumberFormat="1" applyFont="1" applyFill="1" applyBorder="1" applyAlignment="1">
      <alignment horizontal="right" vertical="center"/>
    </xf>
    <xf numFmtId="3" fontId="22" fillId="2" borderId="0" xfId="0" applyNumberFormat="1" applyFont="1" applyFill="1" applyBorder="1" applyAlignment="1">
      <alignment horizontal="right" vertical="center"/>
    </xf>
    <xf numFmtId="3" fontId="22" fillId="2" borderId="14" xfId="0" applyNumberFormat="1" applyFont="1" applyFill="1" applyBorder="1" applyAlignment="1">
      <alignment horizontal="right" vertical="center"/>
    </xf>
    <xf numFmtId="3" fontId="22" fillId="2" borderId="4" xfId="0" applyNumberFormat="1" applyFont="1" applyFill="1" applyBorder="1" applyAlignment="1">
      <alignment horizontal="right" vertical="center"/>
    </xf>
    <xf numFmtId="3" fontId="22" fillId="2" borderId="5" xfId="0" applyNumberFormat="1" applyFont="1" applyFill="1" applyBorder="1" applyAlignment="1">
      <alignment horizontal="right" vertical="center"/>
    </xf>
    <xf numFmtId="3" fontId="22" fillId="2" borderId="6" xfId="0" applyNumberFormat="1" applyFont="1" applyFill="1" applyBorder="1" applyAlignment="1">
      <alignment horizontal="right" vertical="center"/>
    </xf>
    <xf numFmtId="0" fontId="22" fillId="0" borderId="10"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176" fontId="22" fillId="2" borderId="12" xfId="0" applyNumberFormat="1" applyFont="1" applyFill="1" applyBorder="1" applyAlignment="1">
      <alignment horizontal="center" vertical="center"/>
    </xf>
    <xf numFmtId="176" fontId="22" fillId="2" borderId="11" xfId="0" applyNumberFormat="1" applyFont="1" applyFill="1" applyBorder="1" applyAlignment="1">
      <alignment horizontal="center" vertical="center"/>
    </xf>
    <xf numFmtId="176" fontId="22" fillId="2" borderId="10" xfId="0" applyNumberFormat="1" applyFont="1" applyFill="1" applyBorder="1" applyAlignment="1">
      <alignment horizontal="center" vertical="center"/>
    </xf>
    <xf numFmtId="176" fontId="22" fillId="2" borderId="13" xfId="0" applyNumberFormat="1" applyFont="1" applyFill="1" applyBorder="1" applyAlignment="1">
      <alignment horizontal="center" vertical="center"/>
    </xf>
    <xf numFmtId="176" fontId="22" fillId="2" borderId="0" xfId="0" applyNumberFormat="1" applyFont="1" applyFill="1" applyBorder="1" applyAlignment="1">
      <alignment horizontal="center" vertical="center"/>
    </xf>
    <xf numFmtId="176" fontId="22" fillId="2" borderId="14" xfId="0" applyNumberFormat="1" applyFont="1" applyFill="1" applyBorder="1" applyAlignment="1">
      <alignment horizontal="center" vertical="center"/>
    </xf>
    <xf numFmtId="176" fontId="22" fillId="2" borderId="4" xfId="0" applyNumberFormat="1" applyFont="1" applyFill="1" applyBorder="1" applyAlignment="1">
      <alignment horizontal="center" vertical="center"/>
    </xf>
    <xf numFmtId="176" fontId="22" fillId="2" borderId="5" xfId="0" applyNumberFormat="1" applyFont="1" applyFill="1" applyBorder="1" applyAlignment="1">
      <alignment horizontal="center" vertical="center"/>
    </xf>
    <xf numFmtId="176" fontId="22" fillId="2" borderId="6" xfId="0" applyNumberFormat="1" applyFont="1" applyFill="1" applyBorder="1" applyAlignment="1">
      <alignment horizontal="center" vertical="center"/>
    </xf>
    <xf numFmtId="0" fontId="22" fillId="2" borderId="12" xfId="0" applyFont="1" applyFill="1" applyBorder="1" applyAlignment="1">
      <alignment vertical="center" wrapText="1"/>
    </xf>
    <xf numFmtId="0" fontId="27" fillId="2" borderId="10" xfId="0" applyFont="1" applyFill="1" applyBorder="1" applyAlignment="1">
      <alignment vertical="center" wrapText="1"/>
    </xf>
    <xf numFmtId="0" fontId="27" fillId="2" borderId="13" xfId="0" applyFont="1" applyFill="1" applyBorder="1" applyAlignment="1">
      <alignment vertical="center" wrapText="1"/>
    </xf>
    <xf numFmtId="0" fontId="27" fillId="2" borderId="14" xfId="0" applyFont="1" applyFill="1" applyBorder="1" applyAlignment="1">
      <alignment vertical="center" wrapText="1"/>
    </xf>
    <xf numFmtId="0" fontId="27" fillId="2" borderId="4" xfId="0" applyFont="1" applyFill="1" applyBorder="1" applyAlignment="1">
      <alignment vertical="center" wrapText="1"/>
    </xf>
    <xf numFmtId="0" fontId="27" fillId="2" borderId="6" xfId="0" applyFont="1" applyFill="1" applyBorder="1" applyAlignment="1">
      <alignment vertical="center" wrapText="1"/>
    </xf>
    <xf numFmtId="3" fontId="22" fillId="2" borderId="12" xfId="0" applyNumberFormat="1" applyFont="1" applyFill="1" applyBorder="1" applyAlignment="1">
      <alignment horizontal="right" vertical="center" shrinkToFit="1"/>
    </xf>
    <xf numFmtId="3" fontId="22" fillId="2" borderId="10" xfId="0" applyNumberFormat="1" applyFont="1" applyFill="1" applyBorder="1" applyAlignment="1">
      <alignment horizontal="right" vertical="center" shrinkToFit="1"/>
    </xf>
    <xf numFmtId="3" fontId="22" fillId="2" borderId="13" xfId="0" applyNumberFormat="1" applyFont="1" applyFill="1" applyBorder="1" applyAlignment="1">
      <alignment horizontal="right" vertical="center" shrinkToFit="1"/>
    </xf>
    <xf numFmtId="3" fontId="22" fillId="2" borderId="14" xfId="0" applyNumberFormat="1" applyFont="1" applyFill="1" applyBorder="1" applyAlignment="1">
      <alignment horizontal="right" vertical="center" shrinkToFit="1"/>
    </xf>
    <xf numFmtId="3" fontId="22" fillId="2" borderId="4" xfId="0" applyNumberFormat="1" applyFont="1" applyFill="1" applyBorder="1" applyAlignment="1">
      <alignment horizontal="right" vertical="center" shrinkToFit="1"/>
    </xf>
    <xf numFmtId="3" fontId="22" fillId="2" borderId="6" xfId="0" applyNumberFormat="1" applyFont="1" applyFill="1" applyBorder="1" applyAlignment="1">
      <alignment horizontal="right" vertical="center" shrinkToFit="1"/>
    </xf>
    <xf numFmtId="176" fontId="18" fillId="2" borderId="13" xfId="0" applyNumberFormat="1" applyFont="1" applyFill="1" applyBorder="1" applyAlignment="1">
      <alignment horizontal="center" vertical="center"/>
    </xf>
    <xf numFmtId="176" fontId="18" fillId="2" borderId="0" xfId="0" applyNumberFormat="1" applyFont="1" applyFill="1" applyBorder="1" applyAlignment="1">
      <alignment horizontal="center" vertical="center"/>
    </xf>
    <xf numFmtId="176" fontId="18" fillId="2" borderId="14" xfId="0" applyNumberFormat="1" applyFont="1" applyFill="1" applyBorder="1" applyAlignment="1">
      <alignment horizontal="center"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7" fillId="2" borderId="11" xfId="0" applyFont="1" applyFill="1" applyBorder="1" applyAlignment="1">
      <alignment vertical="center" wrapText="1"/>
    </xf>
    <xf numFmtId="0" fontId="27" fillId="2" borderId="0" xfId="0" applyFont="1" applyFill="1" applyBorder="1" applyAlignment="1">
      <alignment vertical="center" wrapText="1"/>
    </xf>
    <xf numFmtId="0" fontId="27" fillId="2" borderId="5" xfId="0" applyFont="1" applyFill="1" applyBorder="1" applyAlignment="1">
      <alignment vertical="center" wrapText="1"/>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5" fillId="2" borderId="12" xfId="0" applyFont="1" applyFill="1" applyBorder="1" applyAlignment="1">
      <alignment vertical="center" wrapText="1"/>
    </xf>
    <xf numFmtId="0" fontId="27" fillId="2" borderId="12" xfId="0" applyFont="1" applyFill="1" applyBorder="1" applyAlignment="1">
      <alignment vertical="center" wrapText="1"/>
    </xf>
    <xf numFmtId="0" fontId="22" fillId="0" borderId="11" xfId="0" applyFont="1" applyBorder="1" applyAlignment="1">
      <alignment horizontal="center" vertical="center" wrapText="1"/>
    </xf>
    <xf numFmtId="0" fontId="22" fillId="0" borderId="5" xfId="0" applyFont="1" applyBorder="1" applyAlignment="1">
      <alignment horizontal="center" vertical="center" wrapText="1"/>
    </xf>
    <xf numFmtId="0" fontId="22" fillId="2" borderId="15" xfId="0" applyFont="1" applyFill="1" applyBorder="1" applyAlignment="1">
      <alignment vertical="center" wrapText="1"/>
    </xf>
    <xf numFmtId="0" fontId="22" fillId="2" borderId="8" xfId="0" applyFont="1" applyFill="1" applyBorder="1" applyAlignment="1">
      <alignment vertical="center" wrapText="1"/>
    </xf>
    <xf numFmtId="0" fontId="22" fillId="2" borderId="9" xfId="0" applyFont="1" applyFill="1" applyBorder="1" applyAlignment="1">
      <alignment vertical="center" wrapText="1"/>
    </xf>
    <xf numFmtId="0" fontId="25" fillId="2" borderId="12" xfId="0" applyNumberFormat="1" applyFont="1" applyFill="1" applyBorder="1" applyAlignment="1">
      <alignment horizontal="left" vertical="center" wrapText="1"/>
    </xf>
    <xf numFmtId="0" fontId="27" fillId="2" borderId="11" xfId="0" applyNumberFormat="1" applyFont="1" applyFill="1" applyBorder="1" applyAlignment="1">
      <alignment vertical="center" wrapText="1"/>
    </xf>
    <xf numFmtId="0" fontId="27" fillId="2" borderId="10" xfId="0" applyNumberFormat="1" applyFont="1" applyFill="1" applyBorder="1" applyAlignment="1">
      <alignment vertical="center" wrapText="1"/>
    </xf>
    <xf numFmtId="0" fontId="27" fillId="2" borderId="13" xfId="0" applyNumberFormat="1" applyFont="1" applyFill="1" applyBorder="1" applyAlignment="1">
      <alignment vertical="center" wrapText="1"/>
    </xf>
    <xf numFmtId="0" fontId="27" fillId="2" borderId="0" xfId="0" applyNumberFormat="1" applyFont="1" applyFill="1" applyBorder="1" applyAlignment="1">
      <alignment vertical="center" wrapText="1"/>
    </xf>
    <xf numFmtId="0" fontId="27" fillId="2" borderId="14" xfId="0" applyNumberFormat="1" applyFont="1" applyFill="1" applyBorder="1" applyAlignment="1">
      <alignment vertical="center" wrapText="1"/>
    </xf>
    <xf numFmtId="0" fontId="27" fillId="2" borderId="4" xfId="0" applyNumberFormat="1" applyFont="1" applyFill="1" applyBorder="1" applyAlignment="1">
      <alignment vertical="center" wrapText="1"/>
    </xf>
    <xf numFmtId="0" fontId="27" fillId="2" borderId="5" xfId="0" applyNumberFormat="1" applyFont="1" applyFill="1" applyBorder="1" applyAlignment="1">
      <alignment vertical="center" wrapText="1"/>
    </xf>
    <xf numFmtId="0" fontId="27" fillId="2" borderId="6" xfId="0" applyNumberFormat="1" applyFont="1" applyFill="1" applyBorder="1" applyAlignment="1">
      <alignment vertical="center" wrapText="1"/>
    </xf>
    <xf numFmtId="3" fontId="27" fillId="2" borderId="13" xfId="0" applyNumberFormat="1" applyFont="1" applyFill="1" applyBorder="1" applyAlignment="1">
      <alignment horizontal="center" vertical="center"/>
    </xf>
    <xf numFmtId="3" fontId="27" fillId="2" borderId="0" xfId="0" applyNumberFormat="1" applyFont="1" applyFill="1" applyBorder="1" applyAlignment="1">
      <alignment horizontal="center" vertical="center"/>
    </xf>
    <xf numFmtId="3" fontId="27" fillId="0" borderId="4" xfId="0" applyNumberFormat="1" applyFont="1" applyFill="1" applyBorder="1" applyAlignment="1">
      <alignment horizontal="center" vertical="center"/>
    </xf>
    <xf numFmtId="3" fontId="27" fillId="0" borderId="5" xfId="0" applyNumberFormat="1" applyFont="1" applyFill="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vertical="center"/>
    </xf>
    <xf numFmtId="176" fontId="27" fillId="0" borderId="13" xfId="0" applyNumberFormat="1" applyFont="1" applyFill="1" applyBorder="1" applyAlignment="1">
      <alignment horizontal="center" vertical="center" textRotation="255"/>
    </xf>
    <xf numFmtId="176" fontId="27" fillId="0" borderId="0" xfId="0" applyNumberFormat="1" applyFont="1" applyFill="1" applyBorder="1" applyAlignment="1">
      <alignment horizontal="center" vertical="center" textRotation="255"/>
    </xf>
    <xf numFmtId="176" fontId="27" fillId="0" borderId="14" xfId="0" applyNumberFormat="1" applyFont="1" applyFill="1" applyBorder="1" applyAlignment="1">
      <alignment horizontal="center" vertical="center" textRotation="255"/>
    </xf>
    <xf numFmtId="0" fontId="27" fillId="0" borderId="12" xfId="0" applyFont="1" applyBorder="1" applyAlignment="1">
      <alignment vertical="center"/>
    </xf>
    <xf numFmtId="3" fontId="27" fillId="0" borderId="12" xfId="0" applyNumberFormat="1" applyFont="1" applyFill="1" applyBorder="1" applyAlignment="1">
      <alignment horizontal="center" vertical="center"/>
    </xf>
    <xf numFmtId="3" fontId="27" fillId="0" borderId="11" xfId="0" applyNumberFormat="1" applyFont="1" applyFill="1" applyBorder="1" applyAlignment="1">
      <alignment horizontal="center" vertical="center"/>
    </xf>
    <xf numFmtId="176" fontId="27" fillId="2" borderId="12" xfId="0" applyNumberFormat="1" applyFont="1" applyFill="1" applyBorder="1" applyAlignment="1">
      <alignment horizontal="center" vertical="center"/>
    </xf>
    <xf numFmtId="176" fontId="27" fillId="2" borderId="11" xfId="0" applyNumberFormat="1" applyFont="1" applyFill="1" applyBorder="1" applyAlignment="1">
      <alignment horizontal="center" vertical="center"/>
    </xf>
    <xf numFmtId="176" fontId="27" fillId="2" borderId="10" xfId="0" applyNumberFormat="1" applyFont="1" applyFill="1" applyBorder="1" applyAlignment="1">
      <alignment horizontal="center" vertical="center"/>
    </xf>
    <xf numFmtId="0" fontId="27" fillId="0" borderId="12" xfId="0" applyFont="1" applyBorder="1" applyAlignment="1">
      <alignment horizontal="center" vertical="center"/>
    </xf>
    <xf numFmtId="0" fontId="27" fillId="2" borderId="1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0" borderId="13" xfId="0" applyFont="1" applyBorder="1" applyAlignment="1">
      <alignment vertical="center"/>
    </xf>
    <xf numFmtId="0" fontId="27" fillId="0" borderId="0" xfId="0" applyFont="1" applyBorder="1" applyAlignment="1">
      <alignment vertical="center"/>
    </xf>
    <xf numFmtId="0" fontId="27" fillId="0" borderId="14" xfId="0" applyFont="1" applyBorder="1" applyAlignment="1">
      <alignment vertical="center"/>
    </xf>
    <xf numFmtId="49" fontId="27" fillId="2" borderId="13" xfId="0" applyNumberFormat="1" applyFont="1" applyFill="1" applyBorder="1" applyAlignment="1">
      <alignment vertical="center" shrinkToFit="1"/>
    </xf>
    <xf numFmtId="0" fontId="27" fillId="2" borderId="0" xfId="0" applyFont="1" applyFill="1" applyAlignment="1">
      <alignment vertical="center" shrinkToFit="1"/>
    </xf>
    <xf numFmtId="0" fontId="27" fillId="2" borderId="14" xfId="0" applyFont="1" applyFill="1" applyBorder="1" applyAlignment="1">
      <alignment vertical="center" shrinkToFit="1"/>
    </xf>
    <xf numFmtId="0" fontId="27" fillId="0" borderId="11" xfId="0" applyFont="1" applyBorder="1" applyAlignment="1">
      <alignment vertical="center" wrapText="1" shrinkToFit="1"/>
    </xf>
    <xf numFmtId="0" fontId="27" fillId="0" borderId="10" xfId="0" applyFont="1" applyBorder="1" applyAlignment="1">
      <alignment vertical="center" wrapText="1" shrinkToFit="1"/>
    </xf>
    <xf numFmtId="0" fontId="27" fillId="0" borderId="0" xfId="0" applyFont="1" applyBorder="1" applyAlignment="1">
      <alignment vertical="center" wrapText="1" shrinkToFit="1"/>
    </xf>
    <xf numFmtId="0" fontId="27" fillId="0" borderId="14" xfId="0" applyFont="1" applyBorder="1" applyAlignment="1">
      <alignment vertical="center" wrapText="1" shrinkToFit="1"/>
    </xf>
    <xf numFmtId="0" fontId="27" fillId="0" borderId="5" xfId="0" applyFont="1" applyBorder="1" applyAlignment="1">
      <alignment vertical="center" wrapText="1" shrinkToFit="1"/>
    </xf>
    <xf numFmtId="0" fontId="27" fillId="0" borderId="6" xfId="0" applyFont="1" applyBorder="1" applyAlignment="1">
      <alignment vertical="center" wrapText="1" shrinkToFit="1"/>
    </xf>
    <xf numFmtId="176" fontId="27" fillId="2" borderId="4" xfId="0" applyNumberFormat="1" applyFont="1" applyFill="1" applyBorder="1" applyAlignment="1">
      <alignment horizontal="center" vertical="center"/>
    </xf>
    <xf numFmtId="176" fontId="27" fillId="2" borderId="5" xfId="0" applyNumberFormat="1" applyFont="1" applyFill="1" applyBorder="1" applyAlignment="1">
      <alignment horizontal="center" vertical="center"/>
    </xf>
    <xf numFmtId="176" fontId="27" fillId="2" borderId="6" xfId="0" applyNumberFormat="1" applyFont="1" applyFill="1" applyBorder="1" applyAlignment="1">
      <alignment horizontal="center" vertical="center"/>
    </xf>
    <xf numFmtId="3" fontId="22" fillId="0" borderId="0" xfId="0" applyNumberFormat="1" applyFont="1" applyAlignment="1">
      <alignment horizontal="right"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0" xfId="0" applyFont="1" applyFill="1" applyBorder="1" applyAlignment="1">
      <alignment horizontal="center" vertical="center"/>
    </xf>
    <xf numFmtId="0" fontId="22" fillId="0" borderId="95" xfId="0" applyFont="1" applyBorder="1" applyAlignment="1">
      <alignment horizontal="distributed" vertical="center"/>
    </xf>
    <xf numFmtId="0" fontId="22" fillId="0" borderId="35" xfId="0" applyFont="1" applyBorder="1" applyAlignment="1">
      <alignment horizontal="distributed" vertical="center"/>
    </xf>
    <xf numFmtId="0" fontId="22" fillId="0" borderId="96" xfId="0" applyFont="1" applyBorder="1" applyAlignment="1">
      <alignment horizontal="distributed" vertical="center"/>
    </xf>
    <xf numFmtId="0" fontId="22" fillId="2" borderId="95"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96" xfId="0" applyFont="1" applyFill="1" applyBorder="1" applyAlignment="1">
      <alignment horizontal="center" vertical="center"/>
    </xf>
    <xf numFmtId="0" fontId="22" fillId="0" borderId="1" xfId="0" applyFont="1" applyFill="1" applyBorder="1" applyAlignment="1">
      <alignment horizontal="distributed" vertical="center"/>
    </xf>
    <xf numFmtId="0" fontId="22" fillId="0" borderId="2" xfId="0" applyFont="1" applyFill="1" applyBorder="1" applyAlignment="1">
      <alignment horizontal="distributed" vertical="center"/>
    </xf>
    <xf numFmtId="49" fontId="22" fillId="2" borderId="1" xfId="0" applyNumberFormat="1" applyFont="1" applyFill="1" applyBorder="1" applyAlignment="1">
      <alignment horizontal="center" vertical="center"/>
    </xf>
    <xf numFmtId="49" fontId="22" fillId="2" borderId="3"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176" fontId="19" fillId="5" borderId="0" xfId="0" applyNumberFormat="1" applyFont="1" applyFill="1" applyAlignment="1">
      <alignment horizontal="right" vertical="center"/>
    </xf>
    <xf numFmtId="176" fontId="25" fillId="2" borderId="0" xfId="0" applyNumberFormat="1" applyFont="1" applyFill="1" applyAlignment="1">
      <alignment horizontal="right" vertical="center"/>
    </xf>
    <xf numFmtId="49" fontId="22" fillId="2" borderId="0" xfId="0" applyNumberFormat="1" applyFont="1" applyFill="1" applyAlignment="1">
      <alignment vertical="center"/>
    </xf>
    <xf numFmtId="0" fontId="22" fillId="2" borderId="0" xfId="0" applyFont="1" applyFill="1" applyAlignment="1">
      <alignment horizontal="center" vertical="center" wrapText="1"/>
    </xf>
    <xf numFmtId="182" fontId="25" fillId="0" borderId="0" xfId="0" applyNumberFormat="1" applyFont="1" applyFill="1" applyAlignment="1">
      <alignment horizontal="center" vertical="center"/>
    </xf>
    <xf numFmtId="176" fontId="0"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3" fontId="1" fillId="0" borderId="5" xfId="0" applyNumberFormat="1" applyFont="1" applyBorder="1" applyAlignment="1">
      <alignment vertical="center"/>
    </xf>
    <xf numFmtId="3" fontId="1" fillId="0" borderId="6" xfId="0" applyNumberFormat="1" applyFont="1" applyBorder="1" applyAlignment="1">
      <alignment vertical="center"/>
    </xf>
    <xf numFmtId="3" fontId="1" fillId="0" borderId="4" xfId="0" applyNumberFormat="1" applyFont="1" applyBorder="1" applyAlignment="1">
      <alignment horizontal="right" vertical="center"/>
    </xf>
    <xf numFmtId="3" fontId="1" fillId="0" borderId="5" xfId="0" applyNumberFormat="1" applyFont="1" applyBorder="1" applyAlignment="1">
      <alignment horizontal="right" vertical="center"/>
    </xf>
    <xf numFmtId="0" fontId="2" fillId="0" borderId="0" xfId="0" applyFont="1" applyAlignment="1">
      <alignment horizontal="center" vertical="center"/>
    </xf>
    <xf numFmtId="0" fontId="0" fillId="0" borderId="7" xfId="0"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0" fillId="0" borderId="11" xfId="0" applyBorder="1">
      <alignment vertical="center"/>
    </xf>
    <xf numFmtId="0" fontId="0" fillId="0" borderId="10" xfId="0" applyBorder="1">
      <alignment vertical="center"/>
    </xf>
    <xf numFmtId="0" fontId="1" fillId="0" borderId="10" xfId="0" applyFont="1" applyBorder="1" applyAlignment="1">
      <alignment horizontal="center" vertical="center"/>
    </xf>
    <xf numFmtId="176" fontId="0"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2" borderId="6" xfId="0" applyNumberFormat="1" applyFont="1" applyFill="1"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179" fontId="25" fillId="0" borderId="0" xfId="0" applyNumberFormat="1" applyFont="1" applyFill="1" applyAlignment="1">
      <alignment horizontal="center" vertical="center"/>
    </xf>
    <xf numFmtId="3" fontId="1" fillId="0" borderId="6" xfId="0" applyNumberFormat="1" applyFont="1" applyBorder="1" applyAlignment="1">
      <alignment horizontal="right" vertical="center"/>
    </xf>
    <xf numFmtId="3" fontId="1" fillId="0" borderId="3" xfId="0" applyNumberFormat="1" applyFont="1" applyBorder="1" applyAlignment="1">
      <alignment horizontal="right" vertical="center"/>
    </xf>
    <xf numFmtId="3" fontId="1" fillId="0" borderId="2" xfId="0" applyNumberFormat="1" applyFont="1" applyBorder="1" applyAlignment="1">
      <alignment horizontal="right"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3" xfId="0" applyFont="1" applyFill="1" applyBorder="1" applyAlignment="1">
      <alignment horizontal="righ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3" fontId="0" fillId="0" borderId="3" xfId="0" applyNumberFormat="1" applyBorder="1" applyAlignment="1">
      <alignment horizontal="center" vertical="center"/>
    </xf>
    <xf numFmtId="3" fontId="0" fillId="0" borderId="2" xfId="0" applyNumberFormat="1" applyBorder="1" applyAlignment="1">
      <alignment horizontal="center" vertical="center"/>
    </xf>
    <xf numFmtId="0" fontId="1" fillId="0" borderId="11" xfId="0" applyFon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1" fillId="0" borderId="100" xfId="0" applyFont="1" applyBorder="1" applyAlignment="1">
      <alignment horizontal="center" vertical="center"/>
    </xf>
    <xf numFmtId="0" fontId="1" fillId="0" borderId="102" xfId="0" applyFont="1" applyBorder="1" applyAlignment="1">
      <alignment horizontal="center" vertical="center"/>
    </xf>
    <xf numFmtId="0" fontId="1" fillId="0" borderId="103" xfId="0" applyFont="1" applyBorder="1" applyAlignment="1">
      <alignment horizontal="center" vertical="center"/>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1" fillId="0" borderId="108"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3" fontId="0" fillId="0" borderId="7" xfId="0" applyNumberFormat="1" applyBorder="1" applyAlignment="1">
      <alignment horizontal="center" vertical="center"/>
    </xf>
    <xf numFmtId="0" fontId="1" fillId="2" borderId="13" xfId="0" applyFont="1" applyFill="1" applyBorder="1" applyAlignment="1">
      <alignment horizontal="right" vertical="center"/>
    </xf>
    <xf numFmtId="0" fontId="1" fillId="2" borderId="0" xfId="0" applyFont="1" applyFill="1" applyBorder="1" applyAlignment="1">
      <alignment horizontal="right" vertical="center"/>
    </xf>
    <xf numFmtId="3" fontId="0" fillId="0" borderId="0" xfId="0" applyNumberFormat="1" applyBorder="1" applyAlignment="1">
      <alignment horizontal="center" vertical="center"/>
    </xf>
    <xf numFmtId="3" fontId="0" fillId="0" borderId="14" xfId="0" applyNumberFormat="1" applyBorder="1" applyAlignment="1">
      <alignment horizontal="center" vertical="center"/>
    </xf>
    <xf numFmtId="3" fontId="0" fillId="2" borderId="1" xfId="0" applyNumberFormat="1" applyFill="1" applyBorder="1" applyAlignment="1">
      <alignment horizontal="center" vertical="center"/>
    </xf>
    <xf numFmtId="3" fontId="0" fillId="2" borderId="3" xfId="0" applyNumberFormat="1" applyFill="1" applyBorder="1" applyAlignment="1">
      <alignment horizontal="center" vertical="center"/>
    </xf>
    <xf numFmtId="0" fontId="1" fillId="0" borderId="7" xfId="0" applyFont="1" applyBorder="1" applyAlignment="1">
      <alignment horizontal="center" vertical="center"/>
    </xf>
    <xf numFmtId="3" fontId="1" fillId="2" borderId="1" xfId="0" applyNumberFormat="1" applyFont="1" applyFill="1" applyBorder="1" applyAlignment="1">
      <alignment vertical="center"/>
    </xf>
    <xf numFmtId="3" fontId="1" fillId="2" borderId="3" xfId="0" applyNumberFormat="1" applyFont="1" applyFill="1" applyBorder="1" applyAlignment="1">
      <alignment vertical="center"/>
    </xf>
    <xf numFmtId="3" fontId="0" fillId="0" borderId="1" xfId="0" applyNumberFormat="1" applyBorder="1" applyAlignment="1">
      <alignment vertical="center"/>
    </xf>
    <xf numFmtId="3" fontId="0" fillId="0" borderId="3" xfId="0" applyNumberFormat="1" applyBorder="1" applyAlignment="1">
      <alignment vertical="center"/>
    </xf>
    <xf numFmtId="3" fontId="1" fillId="0" borderId="1" xfId="0" applyNumberFormat="1" applyFont="1" applyBorder="1" applyAlignment="1">
      <alignment horizontal="right" vertical="center"/>
    </xf>
    <xf numFmtId="3" fontId="22" fillId="2" borderId="1" xfId="0" applyNumberFormat="1" applyFont="1" applyFill="1" applyBorder="1" applyAlignment="1">
      <alignment horizontal="right" vertical="center"/>
    </xf>
    <xf numFmtId="3" fontId="22" fillId="2" borderId="3" xfId="0" applyNumberFormat="1" applyFont="1" applyFill="1" applyBorder="1" applyAlignment="1">
      <alignment horizontal="right" vertical="center"/>
    </xf>
    <xf numFmtId="3" fontId="22" fillId="2" borderId="1" xfId="0" applyNumberFormat="1" applyFont="1" applyFill="1" applyBorder="1" applyAlignment="1">
      <alignment vertical="center"/>
    </xf>
    <xf numFmtId="3" fontId="22" fillId="2" borderId="3" xfId="0" applyNumberFormat="1" applyFont="1" applyFill="1" applyBorder="1" applyAlignment="1">
      <alignment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right" vertical="center"/>
    </xf>
    <xf numFmtId="0" fontId="22" fillId="0" borderId="3" xfId="0" applyFont="1" applyBorder="1" applyAlignment="1">
      <alignment horizontal="right" vertical="center"/>
    </xf>
    <xf numFmtId="5" fontId="31" fillId="2" borderId="0" xfId="0" applyNumberFormat="1" applyFont="1" applyFill="1" applyBorder="1" applyAlignment="1">
      <alignment horizontal="right" vertical="center"/>
    </xf>
    <xf numFmtId="0" fontId="18" fillId="0" borderId="1" xfId="0" applyFont="1" applyBorder="1" applyAlignment="1">
      <alignment vertical="center"/>
    </xf>
    <xf numFmtId="0" fontId="22" fillId="0" borderId="3" xfId="0" applyFont="1" applyBorder="1" applyAlignment="1">
      <alignment vertical="center"/>
    </xf>
    <xf numFmtId="0" fontId="22" fillId="0" borderId="2" xfId="0" applyFont="1" applyBorder="1" applyAlignment="1">
      <alignment vertical="center"/>
    </xf>
    <xf numFmtId="3" fontId="22" fillId="2" borderId="0" xfId="0" applyNumberFormat="1" applyFont="1" applyFill="1" applyAlignment="1">
      <alignment horizontal="right" vertical="center"/>
    </xf>
    <xf numFmtId="3" fontId="27" fillId="2" borderId="1" xfId="0" applyNumberFormat="1" applyFont="1" applyFill="1" applyBorder="1" applyAlignment="1">
      <alignment horizontal="center" vertical="center"/>
    </xf>
    <xf numFmtId="3" fontId="27" fillId="2" borderId="3"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2" xfId="0" applyNumberFormat="1" applyFont="1" applyFill="1" applyBorder="1" applyAlignment="1">
      <alignment horizontal="center" vertical="center"/>
    </xf>
    <xf numFmtId="183" fontId="72" fillId="2" borderId="1" xfId="0" applyNumberFormat="1" applyFont="1" applyFill="1" applyBorder="1" applyAlignment="1">
      <alignment horizontal="center" vertical="center"/>
    </xf>
    <xf numFmtId="183" fontId="72" fillId="2" borderId="3" xfId="0" applyNumberFormat="1" applyFont="1" applyFill="1" applyBorder="1" applyAlignment="1">
      <alignment horizontal="center" vertical="center"/>
    </xf>
    <xf numFmtId="180" fontId="72" fillId="2" borderId="1" xfId="0" applyNumberFormat="1" applyFont="1" applyFill="1" applyBorder="1" applyAlignment="1">
      <alignment horizontal="center" vertical="center"/>
    </xf>
    <xf numFmtId="180" fontId="72" fillId="2" borderId="3"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178" fontId="18" fillId="2" borderId="13" xfId="0" applyNumberFormat="1" applyFont="1" applyFill="1" applyBorder="1" applyAlignment="1">
      <alignment horizontal="center" vertical="center"/>
    </xf>
    <xf numFmtId="178" fontId="18" fillId="2" borderId="0" xfId="0" applyNumberFormat="1" applyFont="1" applyFill="1" applyBorder="1" applyAlignment="1">
      <alignment horizontal="center" vertical="center"/>
    </xf>
    <xf numFmtId="178" fontId="18" fillId="2" borderId="14" xfId="0" applyNumberFormat="1" applyFont="1" applyFill="1" applyBorder="1" applyAlignment="1">
      <alignment horizontal="center" vertical="center"/>
    </xf>
    <xf numFmtId="3" fontId="18" fillId="2" borderId="13" xfId="0" applyNumberFormat="1" applyFont="1" applyFill="1" applyBorder="1" applyAlignment="1">
      <alignment horizontal="center" vertical="center"/>
    </xf>
    <xf numFmtId="3" fontId="18" fillId="2" borderId="0"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0"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8" fillId="0" borderId="1" xfId="0" applyFont="1" applyBorder="1" applyAlignment="1">
      <alignment horizontal="distributed" vertical="center"/>
    </xf>
    <xf numFmtId="0" fontId="18" fillId="2" borderId="1" xfId="0" applyFont="1" applyFill="1" applyBorder="1" applyAlignment="1">
      <alignment horizontal="right" vertical="center"/>
    </xf>
    <xf numFmtId="0" fontId="18" fillId="2" borderId="3" xfId="0" applyFont="1" applyFill="1" applyBorder="1" applyAlignment="1">
      <alignment horizontal="right" vertical="center"/>
    </xf>
    <xf numFmtId="0" fontId="31" fillId="2" borderId="0" xfId="0" applyFont="1" applyFill="1" applyBorder="1" applyAlignment="1">
      <alignment horizontal="center" vertical="center"/>
    </xf>
    <xf numFmtId="176" fontId="19" fillId="0" borderId="0" xfId="0" applyNumberFormat="1" applyFont="1" applyAlignment="1">
      <alignment horizontal="center" vertical="center"/>
    </xf>
    <xf numFmtId="0" fontId="31" fillId="2" borderId="0" xfId="0" applyFont="1" applyFill="1" applyAlignment="1">
      <alignment vertical="center"/>
    </xf>
    <xf numFmtId="0" fontId="27" fillId="0" borderId="1" xfId="0" applyFont="1" applyBorder="1" applyAlignment="1">
      <alignment horizontal="distributed" vertical="center"/>
    </xf>
    <xf numFmtId="0" fontId="27" fillId="2" borderId="1" xfId="0" applyFont="1" applyFill="1" applyBorder="1" applyAlignment="1">
      <alignment horizontal="right" vertical="center"/>
    </xf>
    <xf numFmtId="0" fontId="27" fillId="2" borderId="3" xfId="0" applyFont="1" applyFill="1" applyBorder="1" applyAlignment="1">
      <alignment horizontal="right" vertical="center"/>
    </xf>
    <xf numFmtId="3" fontId="27" fillId="2" borderId="1" xfId="0" applyNumberFormat="1" applyFont="1" applyFill="1" applyBorder="1" applyAlignment="1">
      <alignment horizontal="right" vertical="center"/>
    </xf>
    <xf numFmtId="3" fontId="27" fillId="2" borderId="3" xfId="0" applyNumberFormat="1" applyFont="1" applyFill="1" applyBorder="1" applyAlignment="1">
      <alignment horizontal="right" vertical="center"/>
    </xf>
    <xf numFmtId="0" fontId="27" fillId="0" borderId="1" xfId="0" applyFont="1" applyBorder="1" applyAlignment="1">
      <alignment horizontal="distributed" vertical="center" wrapText="1"/>
    </xf>
    <xf numFmtId="0" fontId="27" fillId="0" borderId="3" xfId="0" applyFont="1" applyBorder="1" applyAlignment="1">
      <alignment horizontal="distributed" vertical="center" wrapText="1"/>
    </xf>
    <xf numFmtId="0" fontId="27" fillId="0" borderId="2" xfId="0" applyFont="1" applyBorder="1" applyAlignment="1">
      <alignment horizontal="distributed" vertical="center" wrapText="1"/>
    </xf>
    <xf numFmtId="178" fontId="10" fillId="0" borderId="1"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27" fillId="0" borderId="12" xfId="0" applyFont="1" applyBorder="1" applyAlignment="1">
      <alignment horizontal="distributed" vertical="center"/>
    </xf>
    <xf numFmtId="0" fontId="27" fillId="0" borderId="11" xfId="0" applyFont="1" applyBorder="1" applyAlignment="1">
      <alignment horizontal="distributed" vertical="center"/>
    </xf>
    <xf numFmtId="0" fontId="27" fillId="0" borderId="10" xfId="0" applyFont="1" applyBorder="1" applyAlignment="1">
      <alignment horizontal="distributed" vertical="center"/>
    </xf>
    <xf numFmtId="0" fontId="27" fillId="0" borderId="13" xfId="0" applyFont="1" applyBorder="1" applyAlignment="1">
      <alignment horizontal="distributed" vertical="center"/>
    </xf>
    <xf numFmtId="0" fontId="27" fillId="0" borderId="0" xfId="0" applyFont="1" applyBorder="1" applyAlignment="1">
      <alignment horizontal="distributed" vertical="center"/>
    </xf>
    <xf numFmtId="0" fontId="27" fillId="0" borderId="14" xfId="0" applyFont="1" applyBorder="1" applyAlignment="1">
      <alignment horizontal="distributed" vertical="center"/>
    </xf>
    <xf numFmtId="0" fontId="27" fillId="0" borderId="4" xfId="0" applyFont="1" applyBorder="1" applyAlignment="1">
      <alignment horizontal="distributed" vertical="center"/>
    </xf>
    <xf numFmtId="0" fontId="27" fillId="0" borderId="5" xfId="0" applyFont="1" applyBorder="1" applyAlignment="1">
      <alignment horizontal="distributed" vertical="center"/>
    </xf>
    <xf numFmtId="0" fontId="27" fillId="0" borderId="6" xfId="0" applyFont="1" applyBorder="1" applyAlignment="1">
      <alignment horizontal="distributed" vertical="center"/>
    </xf>
    <xf numFmtId="4" fontId="42" fillId="0" borderId="13" xfId="0" applyNumberFormat="1" applyFont="1" applyBorder="1" applyAlignment="1">
      <alignment vertical="center"/>
    </xf>
    <xf numFmtId="4" fontId="42" fillId="0" borderId="14" xfId="0" applyNumberFormat="1" applyFont="1" applyBorder="1" applyAlignment="1">
      <alignment vertical="center"/>
    </xf>
    <xf numFmtId="178" fontId="42" fillId="0" borderId="13" xfId="0" applyNumberFormat="1" applyFont="1" applyBorder="1" applyAlignment="1">
      <alignment vertical="center"/>
    </xf>
    <xf numFmtId="178" fontId="42" fillId="0" borderId="14" xfId="0" applyNumberFormat="1" applyFont="1" applyBorder="1" applyAlignment="1">
      <alignment vertical="center"/>
    </xf>
    <xf numFmtId="4" fontId="42" fillId="2" borderId="13" xfId="0" applyNumberFormat="1" applyFont="1" applyFill="1" applyBorder="1" applyAlignment="1">
      <alignment vertical="center"/>
    </xf>
    <xf numFmtId="4" fontId="42" fillId="2" borderId="14" xfId="0" applyNumberFormat="1" applyFont="1" applyFill="1" applyBorder="1" applyAlignment="1">
      <alignment vertical="center"/>
    </xf>
    <xf numFmtId="178" fontId="42" fillId="2" borderId="13" xfId="0" applyNumberFormat="1" applyFont="1" applyFill="1" applyBorder="1" applyAlignment="1">
      <alignment vertical="center"/>
    </xf>
    <xf numFmtId="178" fontId="42" fillId="2" borderId="14" xfId="0" applyNumberFormat="1" applyFont="1" applyFill="1" applyBorder="1" applyAlignment="1">
      <alignment vertical="center"/>
    </xf>
    <xf numFmtId="4" fontId="42" fillId="0" borderId="13" xfId="0" applyNumberFormat="1" applyFont="1" applyFill="1" applyBorder="1" applyAlignment="1">
      <alignment horizontal="right" vertical="center"/>
    </xf>
    <xf numFmtId="4" fontId="42" fillId="0" borderId="14" xfId="0" applyNumberFormat="1" applyFont="1" applyFill="1" applyBorder="1" applyAlignment="1">
      <alignment horizontal="right" vertical="center"/>
    </xf>
    <xf numFmtId="179" fontId="42" fillId="0" borderId="13" xfId="0" applyNumberFormat="1" applyFont="1" applyFill="1" applyBorder="1" applyAlignment="1">
      <alignment vertical="center"/>
    </xf>
    <xf numFmtId="179" fontId="42" fillId="0" borderId="14" xfId="0" applyNumberFormat="1" applyFont="1" applyFill="1" applyBorder="1" applyAlignment="1">
      <alignment vertical="center"/>
    </xf>
    <xf numFmtId="0" fontId="18" fillId="0" borderId="95" xfId="0" applyFont="1" applyBorder="1" applyAlignment="1">
      <alignment horizontal="distributed" vertical="center"/>
    </xf>
    <xf numFmtId="0" fontId="18" fillId="0" borderId="35" xfId="0" applyFont="1" applyBorder="1" applyAlignment="1">
      <alignment horizontal="distributed" vertical="center"/>
    </xf>
    <xf numFmtId="0" fontId="18" fillId="0" borderId="96" xfId="0" applyFont="1" applyBorder="1" applyAlignment="1">
      <alignment horizontal="distributed" vertical="center"/>
    </xf>
    <xf numFmtId="0" fontId="18" fillId="2" borderId="95" xfId="0" applyFont="1" applyFill="1" applyBorder="1" applyAlignment="1">
      <alignment vertical="center"/>
    </xf>
    <xf numFmtId="0" fontId="18" fillId="2" borderId="35" xfId="0" applyFont="1" applyFill="1" applyBorder="1" applyAlignment="1">
      <alignment vertical="center"/>
    </xf>
    <xf numFmtId="0" fontId="18" fillId="2" borderId="96" xfId="0" applyFont="1" applyFill="1" applyBorder="1" applyAlignment="1">
      <alignment vertical="center"/>
    </xf>
    <xf numFmtId="0" fontId="27" fillId="0" borderId="7" xfId="0" applyFont="1" applyBorder="1" applyAlignment="1">
      <alignment horizontal="center" vertical="center"/>
    </xf>
    <xf numFmtId="0" fontId="18" fillId="5" borderId="1" xfId="0" applyFont="1" applyFill="1" applyBorder="1" applyAlignment="1">
      <alignment horizontal="left" vertical="center"/>
    </xf>
    <xf numFmtId="0" fontId="18" fillId="5" borderId="3" xfId="0" applyFont="1" applyFill="1" applyBorder="1" applyAlignment="1">
      <alignment horizontal="left" vertical="center"/>
    </xf>
    <xf numFmtId="0" fontId="18" fillId="5" borderId="2" xfId="0" applyFont="1" applyFill="1" applyBorder="1" applyAlignment="1">
      <alignment horizontal="left" vertical="center"/>
    </xf>
    <xf numFmtId="0" fontId="18" fillId="0" borderId="109" xfId="0" applyFont="1" applyBorder="1" applyAlignment="1">
      <alignment horizontal="distributed" vertical="center"/>
    </xf>
    <xf numFmtId="0" fontId="18" fillId="2" borderId="110" xfId="0" applyFont="1" applyFill="1" applyBorder="1" applyAlignment="1">
      <alignment horizontal="center" vertical="center"/>
    </xf>
    <xf numFmtId="182" fontId="23" fillId="0" borderId="0" xfId="0" applyNumberFormat="1" applyFont="1" applyAlignment="1">
      <alignment vertical="center"/>
    </xf>
    <xf numFmtId="0" fontId="19" fillId="0" borderId="0" xfId="0" applyFont="1" applyAlignment="1">
      <alignment horizontal="right" vertical="center"/>
    </xf>
    <xf numFmtId="176" fontId="19" fillId="5" borderId="0" xfId="0" applyNumberFormat="1" applyFont="1" applyFill="1" applyAlignment="1">
      <alignment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8" fillId="0" borderId="12" xfId="0" applyFont="1" applyBorder="1" applyAlignment="1">
      <alignment horizontal="distributed" vertical="center"/>
    </xf>
    <xf numFmtId="0" fontId="18" fillId="0" borderId="11" xfId="0" applyFont="1" applyBorder="1" applyAlignment="1">
      <alignment horizontal="distributed" vertical="center"/>
    </xf>
    <xf numFmtId="0" fontId="18" fillId="0" borderId="10" xfId="0" applyFont="1" applyBorder="1" applyAlignment="1">
      <alignment horizontal="distributed" vertical="center"/>
    </xf>
    <xf numFmtId="49" fontId="18" fillId="2" borderId="0" xfId="0" applyNumberFormat="1" applyFont="1" applyFill="1" applyAlignment="1">
      <alignment vertical="center"/>
    </xf>
    <xf numFmtId="182" fontId="23" fillId="0" borderId="0" xfId="0" applyNumberFormat="1" applyFont="1" applyAlignment="1">
      <alignment horizontal="center" vertical="center"/>
    </xf>
    <xf numFmtId="0" fontId="18" fillId="2" borderId="1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95"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9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49" fontId="18" fillId="2" borderId="1"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2" xfId="0" applyNumberFormat="1" applyFont="1" applyFill="1" applyBorder="1" applyAlignment="1">
      <alignment horizontal="center" vertical="center"/>
    </xf>
    <xf numFmtId="0" fontId="18" fillId="0" borderId="2" xfId="0" applyFont="1" applyFill="1" applyBorder="1" applyAlignment="1">
      <alignment horizontal="distributed" vertical="center"/>
    </xf>
    <xf numFmtId="4" fontId="42" fillId="0" borderId="13" xfId="0" applyNumberFormat="1" applyFont="1" applyBorder="1" applyAlignment="1">
      <alignment horizontal="right" vertical="center"/>
    </xf>
    <xf numFmtId="4" fontId="42" fillId="0" borderId="14" xfId="0" applyNumberFormat="1" applyFont="1" applyBorder="1" applyAlignment="1">
      <alignment horizontal="right" vertical="center"/>
    </xf>
    <xf numFmtId="179" fontId="42" fillId="0" borderId="13" xfId="0" applyNumberFormat="1" applyFont="1" applyFill="1" applyBorder="1" applyAlignment="1">
      <alignment horizontal="right" vertical="center"/>
    </xf>
    <xf numFmtId="179" fontId="42" fillId="0" borderId="14" xfId="0" applyNumberFormat="1" applyFont="1" applyFill="1" applyBorder="1" applyAlignment="1">
      <alignment horizontal="right" vertical="center"/>
    </xf>
    <xf numFmtId="0" fontId="52" fillId="0" borderId="0" xfId="0" applyFont="1" applyAlignment="1">
      <alignment horizontal="center" vertical="center"/>
    </xf>
    <xf numFmtId="3" fontId="10" fillId="0" borderId="13" xfId="0" applyNumberFormat="1" applyFont="1" applyBorder="1" applyAlignment="1">
      <alignment vertical="center"/>
    </xf>
    <xf numFmtId="3" fontId="10" fillId="0" borderId="14" xfId="0" applyNumberFormat="1" applyFont="1" applyBorder="1" applyAlignment="1">
      <alignment vertical="center"/>
    </xf>
    <xf numFmtId="178" fontId="10" fillId="0" borderId="13" xfId="0" applyNumberFormat="1" applyFont="1" applyBorder="1" applyAlignment="1">
      <alignment vertical="center"/>
    </xf>
    <xf numFmtId="178" fontId="10" fillId="0" borderId="14" xfId="0" applyNumberFormat="1" applyFont="1" applyBorder="1" applyAlignment="1">
      <alignment vertical="center"/>
    </xf>
    <xf numFmtId="3" fontId="10" fillId="2" borderId="13" xfId="0" applyNumberFormat="1" applyFont="1" applyFill="1" applyBorder="1" applyAlignment="1">
      <alignment vertical="center"/>
    </xf>
    <xf numFmtId="3" fontId="10" fillId="2" borderId="14" xfId="0" applyNumberFormat="1" applyFont="1" applyFill="1" applyBorder="1" applyAlignment="1">
      <alignment vertical="center"/>
    </xf>
    <xf numFmtId="178" fontId="10" fillId="2" borderId="13" xfId="0" applyNumberFormat="1" applyFont="1" applyFill="1" applyBorder="1" applyAlignment="1">
      <alignment vertical="center"/>
    </xf>
    <xf numFmtId="178" fontId="10" fillId="2" borderId="14" xfId="0" applyNumberFormat="1" applyFont="1" applyFill="1" applyBorder="1" applyAlignment="1">
      <alignment vertical="center"/>
    </xf>
    <xf numFmtId="3" fontId="10" fillId="0" borderId="13" xfId="0" applyNumberFormat="1" applyFont="1" applyFill="1" applyBorder="1" applyAlignment="1">
      <alignment vertical="center"/>
    </xf>
    <xf numFmtId="3" fontId="10" fillId="0" borderId="14" xfId="0" applyNumberFormat="1" applyFont="1" applyFill="1" applyBorder="1" applyAlignment="1">
      <alignment vertical="center"/>
    </xf>
    <xf numFmtId="179" fontId="10" fillId="0" borderId="13" xfId="0" applyNumberFormat="1" applyFont="1" applyFill="1" applyBorder="1" applyAlignment="1">
      <alignment vertical="center"/>
    </xf>
    <xf numFmtId="179" fontId="10" fillId="0" borderId="14" xfId="0" applyNumberFormat="1" applyFont="1" applyFill="1" applyBorder="1" applyAlignment="1">
      <alignment vertical="center"/>
    </xf>
    <xf numFmtId="0" fontId="29" fillId="0" borderId="0" xfId="0" applyFont="1" applyAlignment="1">
      <alignment horizontal="center" vertical="center" shrinkToFit="1"/>
    </xf>
    <xf numFmtId="3" fontId="22" fillId="2" borderId="13" xfId="0" applyNumberFormat="1" applyFont="1" applyFill="1" applyBorder="1" applyAlignment="1">
      <alignment horizontal="center" vertical="center"/>
    </xf>
    <xf numFmtId="3" fontId="22" fillId="2" borderId="0" xfId="0" applyNumberFormat="1" applyFont="1" applyFill="1" applyBorder="1" applyAlignment="1">
      <alignment horizontal="center" vertical="center"/>
    </xf>
    <xf numFmtId="178" fontId="22" fillId="2" borderId="13" xfId="0" applyNumberFormat="1" applyFont="1" applyFill="1" applyBorder="1" applyAlignment="1">
      <alignment horizontal="center" vertical="center"/>
    </xf>
    <xf numFmtId="178" fontId="22" fillId="2" borderId="0" xfId="0" applyNumberFormat="1" applyFont="1" applyFill="1" applyBorder="1" applyAlignment="1">
      <alignment horizontal="center" vertical="center"/>
    </xf>
    <xf numFmtId="178" fontId="22" fillId="2" borderId="14" xfId="0" applyNumberFormat="1" applyFont="1" applyFill="1" applyBorder="1" applyAlignment="1">
      <alignment horizontal="center" vertical="center"/>
    </xf>
    <xf numFmtId="0" fontId="22" fillId="2" borderId="1" xfId="0" applyFont="1" applyFill="1" applyBorder="1" applyAlignment="1">
      <alignment horizontal="right" vertical="center"/>
    </xf>
    <xf numFmtId="0" fontId="22" fillId="2" borderId="3" xfId="0" applyFont="1" applyFill="1" applyBorder="1" applyAlignment="1">
      <alignment horizontal="right" vertical="center"/>
    </xf>
    <xf numFmtId="178" fontId="33" fillId="0" borderId="1" xfId="0" applyNumberFormat="1" applyFont="1" applyFill="1" applyBorder="1" applyAlignment="1">
      <alignment horizontal="center" vertical="center"/>
    </xf>
    <xf numFmtId="178" fontId="33" fillId="0" borderId="3"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178" fontId="42" fillId="0" borderId="13" xfId="0" applyNumberFormat="1" applyFont="1" applyFill="1" applyBorder="1" applyAlignment="1">
      <alignment vertical="center"/>
    </xf>
    <xf numFmtId="178" fontId="42" fillId="0" borderId="14" xfId="0" applyNumberFormat="1" applyFont="1" applyFill="1" applyBorder="1" applyAlignment="1">
      <alignment vertical="center"/>
    </xf>
    <xf numFmtId="3" fontId="42" fillId="0" borderId="13" xfId="0" applyNumberFormat="1" applyFont="1" applyFill="1" applyBorder="1" applyAlignment="1">
      <alignment vertical="center"/>
    </xf>
    <xf numFmtId="3" fontId="42" fillId="0" borderId="14" xfId="0" applyNumberFormat="1"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28575</xdr:colOff>
      <xdr:row>2</xdr:row>
      <xdr:rowOff>38100</xdr:rowOff>
    </xdr:from>
    <xdr:to>
      <xdr:col>4</xdr:col>
      <xdr:colOff>28575</xdr:colOff>
      <xdr:row>7</xdr:row>
      <xdr:rowOff>0</xdr:rowOff>
    </xdr:to>
    <xdr:sp macro="" textlink="">
      <xdr:nvSpPr>
        <xdr:cNvPr id="49243" name="AutoShape 2">
          <a:extLst>
            <a:ext uri="{FF2B5EF4-FFF2-40B4-BE49-F238E27FC236}">
              <a16:creationId xmlns:a16="http://schemas.microsoft.com/office/drawing/2014/main" id="{00000000-0008-0000-1800-00005BC00000}"/>
            </a:ext>
          </a:extLst>
        </xdr:cNvPr>
        <xdr:cNvSpPr>
          <a:spLocks noChangeArrowheads="1"/>
        </xdr:cNvSpPr>
      </xdr:nvSpPr>
      <xdr:spPr bwMode="auto">
        <a:xfrm rot="5400000">
          <a:off x="438150" y="476250"/>
          <a:ext cx="72390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23</xdr:row>
      <xdr:rowOff>85725</xdr:rowOff>
    </xdr:from>
    <xdr:to>
      <xdr:col>12</xdr:col>
      <xdr:colOff>520063</xdr:colOff>
      <xdr:row>23</xdr:row>
      <xdr:rowOff>85725</xdr:rowOff>
    </xdr:to>
    <xdr:cxnSp macro="">
      <xdr:nvCxnSpPr>
        <xdr:cNvPr id="7" name="直線コネクタ 6">
          <a:extLst>
            <a:ext uri="{FF2B5EF4-FFF2-40B4-BE49-F238E27FC236}">
              <a16:creationId xmlns:a16="http://schemas.microsoft.com/office/drawing/2014/main" id="{00000000-0008-0000-4D00-000007000000}"/>
            </a:ext>
          </a:extLst>
        </xdr:cNvPr>
        <xdr:cNvCxnSpPr/>
      </xdr:nvCxnSpPr>
      <xdr:spPr>
        <a:xfrm>
          <a:off x="361950" y="4972050"/>
          <a:ext cx="46634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293369</xdr:colOff>
      <xdr:row>3</xdr:row>
      <xdr:rowOff>47625</xdr:rowOff>
    </xdr:from>
    <xdr:to>
      <xdr:col>15</xdr:col>
      <xdr:colOff>165778</xdr:colOff>
      <xdr:row>4</xdr:row>
      <xdr:rowOff>161925</xdr:rowOff>
    </xdr:to>
    <xdr:sp macro="" textlink="">
      <xdr:nvSpPr>
        <xdr:cNvPr id="2" name="円/楕円 1">
          <a:extLst>
            <a:ext uri="{FF2B5EF4-FFF2-40B4-BE49-F238E27FC236}">
              <a16:creationId xmlns:a16="http://schemas.microsoft.com/office/drawing/2014/main" id="{00000000-0008-0000-4E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283845</xdr:colOff>
      <xdr:row>3</xdr:row>
      <xdr:rowOff>76200</xdr:rowOff>
    </xdr:from>
    <xdr:to>
      <xdr:col>13</xdr:col>
      <xdr:colOff>156254</xdr:colOff>
      <xdr:row>5</xdr:row>
      <xdr:rowOff>9525</xdr:rowOff>
    </xdr:to>
    <xdr:sp macro="" textlink="">
      <xdr:nvSpPr>
        <xdr:cNvPr id="3" name="円/楕円 2">
          <a:extLst>
            <a:ext uri="{FF2B5EF4-FFF2-40B4-BE49-F238E27FC236}">
              <a16:creationId xmlns:a16="http://schemas.microsoft.com/office/drawing/2014/main" id="{00000000-0008-0000-4E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293369</xdr:colOff>
      <xdr:row>3</xdr:row>
      <xdr:rowOff>47625</xdr:rowOff>
    </xdr:from>
    <xdr:to>
      <xdr:col>15</xdr:col>
      <xdr:colOff>165778</xdr:colOff>
      <xdr:row>4</xdr:row>
      <xdr:rowOff>161925</xdr:rowOff>
    </xdr:to>
    <xdr:sp macro="" textlink="">
      <xdr:nvSpPr>
        <xdr:cNvPr id="2" name="円/楕円 1">
          <a:extLst>
            <a:ext uri="{FF2B5EF4-FFF2-40B4-BE49-F238E27FC236}">
              <a16:creationId xmlns:a16="http://schemas.microsoft.com/office/drawing/2014/main" id="{00000000-0008-0000-51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283845</xdr:colOff>
      <xdr:row>3</xdr:row>
      <xdr:rowOff>76200</xdr:rowOff>
    </xdr:from>
    <xdr:to>
      <xdr:col>13</xdr:col>
      <xdr:colOff>156254</xdr:colOff>
      <xdr:row>5</xdr:row>
      <xdr:rowOff>9525</xdr:rowOff>
    </xdr:to>
    <xdr:sp macro="" textlink="">
      <xdr:nvSpPr>
        <xdr:cNvPr id="3" name="円/楕円 2">
          <a:extLst>
            <a:ext uri="{FF2B5EF4-FFF2-40B4-BE49-F238E27FC236}">
              <a16:creationId xmlns:a16="http://schemas.microsoft.com/office/drawing/2014/main" id="{00000000-0008-0000-51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295274</xdr:colOff>
      <xdr:row>3</xdr:row>
      <xdr:rowOff>47625</xdr:rowOff>
    </xdr:from>
    <xdr:to>
      <xdr:col>15</xdr:col>
      <xdr:colOff>161925</xdr:colOff>
      <xdr:row>4</xdr:row>
      <xdr:rowOff>161925</xdr:rowOff>
    </xdr:to>
    <xdr:sp macro="" textlink="">
      <xdr:nvSpPr>
        <xdr:cNvPr id="2" name="円/楕円 1">
          <a:extLst>
            <a:ext uri="{FF2B5EF4-FFF2-40B4-BE49-F238E27FC236}">
              <a16:creationId xmlns:a16="http://schemas.microsoft.com/office/drawing/2014/main" id="{00000000-0008-0000-52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285750</xdr:colOff>
      <xdr:row>3</xdr:row>
      <xdr:rowOff>76200</xdr:rowOff>
    </xdr:from>
    <xdr:to>
      <xdr:col>13</xdr:col>
      <xdr:colOff>152401</xdr:colOff>
      <xdr:row>5</xdr:row>
      <xdr:rowOff>9525</xdr:rowOff>
    </xdr:to>
    <xdr:sp macro="" textlink="">
      <xdr:nvSpPr>
        <xdr:cNvPr id="3" name="円/楕円 2">
          <a:extLst>
            <a:ext uri="{FF2B5EF4-FFF2-40B4-BE49-F238E27FC236}">
              <a16:creationId xmlns:a16="http://schemas.microsoft.com/office/drawing/2014/main" id="{00000000-0008-0000-52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293369</xdr:colOff>
      <xdr:row>3</xdr:row>
      <xdr:rowOff>47625</xdr:rowOff>
    </xdr:from>
    <xdr:to>
      <xdr:col>15</xdr:col>
      <xdr:colOff>165778</xdr:colOff>
      <xdr:row>4</xdr:row>
      <xdr:rowOff>161925</xdr:rowOff>
    </xdr:to>
    <xdr:sp macro="" textlink="">
      <xdr:nvSpPr>
        <xdr:cNvPr id="2" name="円/楕円 1">
          <a:extLst>
            <a:ext uri="{FF2B5EF4-FFF2-40B4-BE49-F238E27FC236}">
              <a16:creationId xmlns:a16="http://schemas.microsoft.com/office/drawing/2014/main" id="{00000000-0008-0000-53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283845</xdr:colOff>
      <xdr:row>3</xdr:row>
      <xdr:rowOff>76200</xdr:rowOff>
    </xdr:from>
    <xdr:to>
      <xdr:col>13</xdr:col>
      <xdr:colOff>156254</xdr:colOff>
      <xdr:row>5</xdr:row>
      <xdr:rowOff>9525</xdr:rowOff>
    </xdr:to>
    <xdr:sp macro="" textlink="">
      <xdr:nvSpPr>
        <xdr:cNvPr id="3" name="円/楕円 2">
          <a:extLst>
            <a:ext uri="{FF2B5EF4-FFF2-40B4-BE49-F238E27FC236}">
              <a16:creationId xmlns:a16="http://schemas.microsoft.com/office/drawing/2014/main" id="{00000000-0008-0000-53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295274</xdr:colOff>
      <xdr:row>3</xdr:row>
      <xdr:rowOff>47625</xdr:rowOff>
    </xdr:from>
    <xdr:to>
      <xdr:col>15</xdr:col>
      <xdr:colOff>161925</xdr:colOff>
      <xdr:row>4</xdr:row>
      <xdr:rowOff>161925</xdr:rowOff>
    </xdr:to>
    <xdr:sp macro="" textlink="">
      <xdr:nvSpPr>
        <xdr:cNvPr id="2" name="円/楕円 1">
          <a:extLst>
            <a:ext uri="{FF2B5EF4-FFF2-40B4-BE49-F238E27FC236}">
              <a16:creationId xmlns:a16="http://schemas.microsoft.com/office/drawing/2014/main" id="{00000000-0008-0000-54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285750</xdr:colOff>
      <xdr:row>3</xdr:row>
      <xdr:rowOff>76200</xdr:rowOff>
    </xdr:from>
    <xdr:to>
      <xdr:col>13</xdr:col>
      <xdr:colOff>152401</xdr:colOff>
      <xdr:row>5</xdr:row>
      <xdr:rowOff>9525</xdr:rowOff>
    </xdr:to>
    <xdr:sp macro="" textlink="">
      <xdr:nvSpPr>
        <xdr:cNvPr id="3" name="円/楕円 2">
          <a:extLst>
            <a:ext uri="{FF2B5EF4-FFF2-40B4-BE49-F238E27FC236}">
              <a16:creationId xmlns:a16="http://schemas.microsoft.com/office/drawing/2014/main" id="{00000000-0008-0000-54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295274</xdr:colOff>
      <xdr:row>3</xdr:row>
      <xdr:rowOff>47625</xdr:rowOff>
    </xdr:from>
    <xdr:to>
      <xdr:col>15</xdr:col>
      <xdr:colOff>161925</xdr:colOff>
      <xdr:row>4</xdr:row>
      <xdr:rowOff>161925</xdr:rowOff>
    </xdr:to>
    <xdr:sp macro="" textlink="">
      <xdr:nvSpPr>
        <xdr:cNvPr id="2" name="円/楕円 1">
          <a:extLst>
            <a:ext uri="{FF2B5EF4-FFF2-40B4-BE49-F238E27FC236}">
              <a16:creationId xmlns:a16="http://schemas.microsoft.com/office/drawing/2014/main" id="{00000000-0008-0000-55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285750</xdr:colOff>
      <xdr:row>3</xdr:row>
      <xdr:rowOff>76200</xdr:rowOff>
    </xdr:from>
    <xdr:to>
      <xdr:col>13</xdr:col>
      <xdr:colOff>152401</xdr:colOff>
      <xdr:row>5</xdr:row>
      <xdr:rowOff>9525</xdr:rowOff>
    </xdr:to>
    <xdr:sp macro="" textlink="">
      <xdr:nvSpPr>
        <xdr:cNvPr id="3" name="円/楕円 2">
          <a:extLst>
            <a:ext uri="{FF2B5EF4-FFF2-40B4-BE49-F238E27FC236}">
              <a16:creationId xmlns:a16="http://schemas.microsoft.com/office/drawing/2014/main" id="{00000000-0008-0000-55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295274</xdr:colOff>
      <xdr:row>3</xdr:row>
      <xdr:rowOff>47625</xdr:rowOff>
    </xdr:from>
    <xdr:to>
      <xdr:col>15</xdr:col>
      <xdr:colOff>161925</xdr:colOff>
      <xdr:row>4</xdr:row>
      <xdr:rowOff>161925</xdr:rowOff>
    </xdr:to>
    <xdr:sp macro="" textlink="">
      <xdr:nvSpPr>
        <xdr:cNvPr id="2" name="円/楕円 1">
          <a:extLst>
            <a:ext uri="{FF2B5EF4-FFF2-40B4-BE49-F238E27FC236}">
              <a16:creationId xmlns:a16="http://schemas.microsoft.com/office/drawing/2014/main" id="{00000000-0008-0000-56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285750</xdr:colOff>
      <xdr:row>3</xdr:row>
      <xdr:rowOff>76200</xdr:rowOff>
    </xdr:from>
    <xdr:to>
      <xdr:col>13</xdr:col>
      <xdr:colOff>152401</xdr:colOff>
      <xdr:row>5</xdr:row>
      <xdr:rowOff>9525</xdr:rowOff>
    </xdr:to>
    <xdr:sp macro="" textlink="">
      <xdr:nvSpPr>
        <xdr:cNvPr id="3" name="円/楕円 2">
          <a:extLst>
            <a:ext uri="{FF2B5EF4-FFF2-40B4-BE49-F238E27FC236}">
              <a16:creationId xmlns:a16="http://schemas.microsoft.com/office/drawing/2014/main" id="{00000000-0008-0000-56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293369</xdr:colOff>
      <xdr:row>3</xdr:row>
      <xdr:rowOff>47625</xdr:rowOff>
    </xdr:from>
    <xdr:to>
      <xdr:col>15</xdr:col>
      <xdr:colOff>165778</xdr:colOff>
      <xdr:row>4</xdr:row>
      <xdr:rowOff>161925</xdr:rowOff>
    </xdr:to>
    <xdr:sp macro="" textlink="">
      <xdr:nvSpPr>
        <xdr:cNvPr id="2" name="円/楕円 1">
          <a:extLst>
            <a:ext uri="{FF2B5EF4-FFF2-40B4-BE49-F238E27FC236}">
              <a16:creationId xmlns:a16="http://schemas.microsoft.com/office/drawing/2014/main" id="{00000000-0008-0000-5700-000002000000}"/>
            </a:ext>
          </a:extLst>
        </xdr:cNvPr>
        <xdr:cNvSpPr/>
      </xdr:nvSpPr>
      <xdr:spPr>
        <a:xfrm>
          <a:off x="6562724" y="590550"/>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twoCellAnchor>
    <xdr:from>
      <xdr:col>12</xdr:col>
      <xdr:colOff>283845</xdr:colOff>
      <xdr:row>3</xdr:row>
      <xdr:rowOff>76200</xdr:rowOff>
    </xdr:from>
    <xdr:to>
      <xdr:col>13</xdr:col>
      <xdr:colOff>156254</xdr:colOff>
      <xdr:row>5</xdr:row>
      <xdr:rowOff>9525</xdr:rowOff>
    </xdr:to>
    <xdr:sp macro="" textlink="">
      <xdr:nvSpPr>
        <xdr:cNvPr id="3" name="円/楕円 2">
          <a:extLst>
            <a:ext uri="{FF2B5EF4-FFF2-40B4-BE49-F238E27FC236}">
              <a16:creationId xmlns:a16="http://schemas.microsoft.com/office/drawing/2014/main" id="{00000000-0008-0000-5700-000003000000}"/>
            </a:ext>
          </a:extLst>
        </xdr:cNvPr>
        <xdr:cNvSpPr/>
      </xdr:nvSpPr>
      <xdr:spPr>
        <a:xfrm>
          <a:off x="5657850" y="619125"/>
          <a:ext cx="314326" cy="295275"/>
        </a:xfrm>
        <a:prstGeom prst="ellipse">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28</xdr:row>
      <xdr:rowOff>28575</xdr:rowOff>
    </xdr:from>
    <xdr:ext cx="552450" cy="302660"/>
    <xdr:sp macro="" textlink="">
      <xdr:nvSpPr>
        <xdr:cNvPr id="2" name="テキスト ボックス 1">
          <a:extLst>
            <a:ext uri="{FF2B5EF4-FFF2-40B4-BE49-F238E27FC236}">
              <a16:creationId xmlns:a16="http://schemas.microsoft.com/office/drawing/2014/main" id="{00000000-0008-0000-2100-000002000000}"/>
            </a:ext>
          </a:extLst>
        </xdr:cNvPr>
        <xdr:cNvSpPr txBox="1"/>
      </xdr:nvSpPr>
      <xdr:spPr>
        <a:xfrm>
          <a:off x="47625" y="4362450"/>
          <a:ext cx="552450" cy="302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ＭＳ ゴシック" pitchFamily="49" charset="-128"/>
              <a:ea typeface="ＭＳ ゴシック" pitchFamily="49" charset="-128"/>
            </a:rPr>
            <a:t>区分</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438150</xdr:colOff>
      <xdr:row>74</xdr:row>
      <xdr:rowOff>190500</xdr:rowOff>
    </xdr:from>
    <xdr:to>
      <xdr:col>12</xdr:col>
      <xdr:colOff>247650</xdr:colOff>
      <xdr:row>76</xdr:row>
      <xdr:rowOff>38100</xdr:rowOff>
    </xdr:to>
    <xdr:sp macro="" textlink="">
      <xdr:nvSpPr>
        <xdr:cNvPr id="2" name="円/楕円 2">
          <a:extLst>
            <a:ext uri="{FF2B5EF4-FFF2-40B4-BE49-F238E27FC236}">
              <a16:creationId xmlns:a16="http://schemas.microsoft.com/office/drawing/2014/main" id="{00000000-0008-0000-2200-000002000000}"/>
            </a:ext>
          </a:extLst>
        </xdr:cNvPr>
        <xdr:cNvSpPr/>
      </xdr:nvSpPr>
      <xdr:spPr>
        <a:xfrm>
          <a:off x="4962525" y="14258925"/>
          <a:ext cx="25717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304800</xdr:colOff>
      <xdr:row>22</xdr:row>
      <xdr:rowOff>180975</xdr:rowOff>
    </xdr:from>
    <xdr:to>
      <xdr:col>9</xdr:col>
      <xdr:colOff>209550</xdr:colOff>
      <xdr:row>24</xdr:row>
      <xdr:rowOff>28575</xdr:rowOff>
    </xdr:to>
    <xdr:sp macro="" textlink="">
      <xdr:nvSpPr>
        <xdr:cNvPr id="3" name="円/楕円 3">
          <a:extLst>
            <a:ext uri="{FF2B5EF4-FFF2-40B4-BE49-F238E27FC236}">
              <a16:creationId xmlns:a16="http://schemas.microsoft.com/office/drawing/2014/main" id="{00000000-0008-0000-2200-000003000000}"/>
            </a:ext>
          </a:extLst>
        </xdr:cNvPr>
        <xdr:cNvSpPr/>
      </xdr:nvSpPr>
      <xdr:spPr>
        <a:xfrm>
          <a:off x="3676650" y="3609975"/>
          <a:ext cx="257175"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28</xdr:row>
      <xdr:rowOff>0</xdr:rowOff>
    </xdr:from>
    <xdr:to>
      <xdr:col>1</xdr:col>
      <xdr:colOff>438150</xdr:colOff>
      <xdr:row>31</xdr:row>
      <xdr:rowOff>171450</xdr:rowOff>
    </xdr:to>
    <xdr:sp macro="" textlink="">
      <xdr:nvSpPr>
        <xdr:cNvPr id="2233" name="Line 1">
          <a:extLst>
            <a:ext uri="{FF2B5EF4-FFF2-40B4-BE49-F238E27FC236}">
              <a16:creationId xmlns:a16="http://schemas.microsoft.com/office/drawing/2014/main" id="{00000000-0008-0000-2400-0000B9080000}"/>
            </a:ext>
          </a:extLst>
        </xdr:cNvPr>
        <xdr:cNvSpPr>
          <a:spLocks noChangeShapeType="1"/>
        </xdr:cNvSpPr>
      </xdr:nvSpPr>
      <xdr:spPr bwMode="auto">
        <a:xfrm>
          <a:off x="19050" y="5419725"/>
          <a:ext cx="866775"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47</xdr:row>
      <xdr:rowOff>85725</xdr:rowOff>
    </xdr:from>
    <xdr:to>
      <xdr:col>8</xdr:col>
      <xdr:colOff>312379</xdr:colOff>
      <xdr:row>47</xdr:row>
      <xdr:rowOff>85725</xdr:rowOff>
    </xdr:to>
    <xdr:cxnSp macro="">
      <xdr:nvCxnSpPr>
        <xdr:cNvPr id="2" name="直線コネクタ 1">
          <a:extLst>
            <a:ext uri="{FF2B5EF4-FFF2-40B4-BE49-F238E27FC236}">
              <a16:creationId xmlns:a16="http://schemas.microsoft.com/office/drawing/2014/main" id="{00000000-0008-0000-3100-000002000000}"/>
            </a:ext>
          </a:extLst>
        </xdr:cNvPr>
        <xdr:cNvCxnSpPr/>
      </xdr:nvCxnSpPr>
      <xdr:spPr>
        <a:xfrm>
          <a:off x="857250" y="9220200"/>
          <a:ext cx="288412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205740</xdr:colOff>
      <xdr:row>49</xdr:row>
      <xdr:rowOff>66675</xdr:rowOff>
    </xdr:from>
    <xdr:to>
      <xdr:col>10</xdr:col>
      <xdr:colOff>243840</xdr:colOff>
      <xdr:row>49</xdr:row>
      <xdr:rowOff>66675</xdr:rowOff>
    </xdr:to>
    <xdr:cxnSp macro="">
      <xdr:nvCxnSpPr>
        <xdr:cNvPr id="2" name="直線コネクタ 1">
          <a:extLst>
            <a:ext uri="{FF2B5EF4-FFF2-40B4-BE49-F238E27FC236}">
              <a16:creationId xmlns:a16="http://schemas.microsoft.com/office/drawing/2014/main" id="{00000000-0008-0000-3200-000002000000}"/>
            </a:ext>
          </a:extLst>
        </xdr:cNvPr>
        <xdr:cNvCxnSpPr/>
      </xdr:nvCxnSpPr>
      <xdr:spPr>
        <a:xfrm flipV="1">
          <a:off x="653415" y="5800725"/>
          <a:ext cx="340995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43</xdr:row>
      <xdr:rowOff>85725</xdr:rowOff>
    </xdr:from>
    <xdr:to>
      <xdr:col>8</xdr:col>
      <xdr:colOff>312379</xdr:colOff>
      <xdr:row>43</xdr:row>
      <xdr:rowOff>85725</xdr:rowOff>
    </xdr:to>
    <xdr:cxnSp macro="">
      <xdr:nvCxnSpPr>
        <xdr:cNvPr id="3" name="直線コネクタ 2">
          <a:extLst>
            <a:ext uri="{FF2B5EF4-FFF2-40B4-BE49-F238E27FC236}">
              <a16:creationId xmlns:a16="http://schemas.microsoft.com/office/drawing/2014/main" id="{00000000-0008-0000-3600-000003000000}"/>
            </a:ext>
          </a:extLst>
        </xdr:cNvPr>
        <xdr:cNvCxnSpPr/>
      </xdr:nvCxnSpPr>
      <xdr:spPr>
        <a:xfrm>
          <a:off x="895350" y="8315325"/>
          <a:ext cx="3000375"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205740</xdr:colOff>
      <xdr:row>27</xdr:row>
      <xdr:rowOff>66675</xdr:rowOff>
    </xdr:from>
    <xdr:to>
      <xdr:col>10</xdr:col>
      <xdr:colOff>243840</xdr:colOff>
      <xdr:row>27</xdr:row>
      <xdr:rowOff>66675</xdr:rowOff>
    </xdr:to>
    <xdr:cxnSp macro="">
      <xdr:nvCxnSpPr>
        <xdr:cNvPr id="6" name="直線コネクタ 5">
          <a:extLst>
            <a:ext uri="{FF2B5EF4-FFF2-40B4-BE49-F238E27FC236}">
              <a16:creationId xmlns:a16="http://schemas.microsoft.com/office/drawing/2014/main" id="{00000000-0008-0000-3800-000006000000}"/>
            </a:ext>
          </a:extLst>
        </xdr:cNvPr>
        <xdr:cNvCxnSpPr/>
      </xdr:nvCxnSpPr>
      <xdr:spPr>
        <a:xfrm flipV="1">
          <a:off x="685800" y="8210550"/>
          <a:ext cx="3448050" cy="95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37</xdr:row>
      <xdr:rowOff>85725</xdr:rowOff>
    </xdr:from>
    <xdr:to>
      <xdr:col>11</xdr:col>
      <xdr:colOff>266700</xdr:colOff>
      <xdr:row>37</xdr:row>
      <xdr:rowOff>85725</xdr:rowOff>
    </xdr:to>
    <xdr:cxnSp macro="">
      <xdr:nvCxnSpPr>
        <xdr:cNvPr id="5" name="直線コネクタ 4">
          <a:extLst>
            <a:ext uri="{FF2B5EF4-FFF2-40B4-BE49-F238E27FC236}">
              <a16:creationId xmlns:a16="http://schemas.microsoft.com/office/drawing/2014/main" id="{00000000-0008-0000-4B00-000005000000}"/>
            </a:ext>
          </a:extLst>
        </xdr:cNvPr>
        <xdr:cNvCxnSpPr/>
      </xdr:nvCxnSpPr>
      <xdr:spPr>
        <a:xfrm>
          <a:off x="419100" y="8134350"/>
          <a:ext cx="4352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20&#36984;&#25369;&#22519;&#34892;/&#8251;2017&#34886;&#38498;&#36984;/&#65288;&#39640;&#27211;&#65289;&#25919;&#20826;&#12539;&#31435;&#20505;&#35036;&#20104;&#23450;&#32773;&#35500;&#26126;&#20250;/&#23626;&#20986;&#26360;&#39006;&#20316;&#25104;&#12477;&#12501;&#12488;&#65288;&#28168;&#65289;/&#65288;H291022&#34886;&#32207;&#36984;&#25369;&#29992;&#25919;&#20826;&#23626;&#20986;&#29256;&#65289;H29shugiin_syoruisakuseisofuto_sei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入力シート"/>
      <sheetName val="開票立会人入力シート"/>
      <sheetName val="様式１"/>
      <sheetName val="様式２届出要件該当確認書（１号該当）"/>
      <sheetName val="様式３（添付１）"/>
      <sheetName val="様式４（添付２）"/>
      <sheetName val="様式５届出要件該当確認書（２号該当）"/>
      <sheetName val="様式６"/>
      <sheetName val="様式７"/>
      <sheetName val="様式８"/>
      <sheetName val="様式９"/>
      <sheetName val="様式１０"/>
      <sheetName val="様式１１"/>
      <sheetName val="様式１２"/>
      <sheetName val="様式１３"/>
      <sheetName val="様式１４"/>
      <sheetName val="様式１５"/>
      <sheetName val="様式１６"/>
      <sheetName val="様式１７"/>
      <sheetName val="様式１８"/>
      <sheetName val="様式１９"/>
      <sheetName val="様式２０"/>
      <sheetName val="様式２１"/>
      <sheetName val="様式２２"/>
      <sheetName val="様式２３"/>
      <sheetName val="様式２４"/>
      <sheetName val="様式２５"/>
      <sheetName val="様式２６"/>
      <sheetName val="様式２７"/>
      <sheetName val="様式２８"/>
      <sheetName val="様式２９"/>
      <sheetName val="様式３０"/>
      <sheetName val="様式３１"/>
      <sheetName val="政見１"/>
      <sheetName val="政見２"/>
      <sheetName val="政見３"/>
      <sheetName val="政見４"/>
      <sheetName val="政見５"/>
      <sheetName val="政見６"/>
      <sheetName val="政見７－１"/>
      <sheetName val="政見７－２"/>
      <sheetName val="政見７－３"/>
      <sheetName val="政見８"/>
      <sheetName val="政見９"/>
      <sheetName val="政見１０"/>
      <sheetName val="政見１１"/>
      <sheetName val="政見１２"/>
      <sheetName val="政見１３"/>
      <sheetName val="公営１"/>
      <sheetName val="公営２"/>
      <sheetName val="公営３その１"/>
      <sheetName val="公営３内訳１"/>
      <sheetName val="公営３その２"/>
      <sheetName val="公営３内訳２"/>
      <sheetName val="公営４"/>
      <sheetName val="公営５"/>
      <sheetName val="公営６"/>
      <sheetName val="公営７"/>
      <sheetName val="公営８"/>
      <sheetName val="公営９"/>
      <sheetName val="公営１０"/>
      <sheetName val="公営１１"/>
      <sheetName val="公営１２"/>
      <sheetName val="公営１３"/>
      <sheetName val="公営１４"/>
      <sheetName val="公営１５"/>
      <sheetName val="公営１６"/>
      <sheetName val="公営１７"/>
      <sheetName val="公営１８"/>
      <sheetName val="公営１９"/>
      <sheetName val="公営２０"/>
      <sheetName val="公営２１"/>
      <sheetName val="公営２２"/>
      <sheetName val="公営２３"/>
      <sheetName val="公営２４"/>
      <sheetName val="公営２５"/>
      <sheetName val="公営２６"/>
      <sheetName val="公営２７"/>
      <sheetName val="公営２８"/>
      <sheetName val="公営２９"/>
      <sheetName val="公営３０"/>
      <sheetName val="公営３１"/>
      <sheetName val="公営３２"/>
      <sheetName val="公営３３"/>
      <sheetName val="公営３４"/>
      <sheetName val="公営３５"/>
      <sheetName val="公営３６"/>
      <sheetName val="公営３７"/>
      <sheetName val="契約１"/>
      <sheetName val="契約２"/>
      <sheetName val="契約３"/>
      <sheetName val="契約４"/>
      <sheetName val="契約５"/>
      <sheetName val="契約６"/>
      <sheetName val="契約７"/>
      <sheetName val="契約８"/>
      <sheetName val="契約９"/>
      <sheetName val="契約１０"/>
      <sheetName val="参考様式"/>
    </sheetNames>
    <sheetDataSet>
      <sheetData sheetId="0"/>
      <sheetData sheetId="1">
        <row r="14">
          <cell r="C14"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xml"/><Relationship Id="rId1" Type="http://schemas.openxmlformats.org/officeDocument/2006/relationships/printerSettings" Target="../printerSettings/printerSettings26.bin"/><Relationship Id="rId4" Type="http://schemas.openxmlformats.org/officeDocument/2006/relationships/comments" Target="../comments15.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xml"/><Relationship Id="rId1" Type="http://schemas.openxmlformats.org/officeDocument/2006/relationships/printerSettings" Target="../printerSettings/printerSettings35.bin"/><Relationship Id="rId4" Type="http://schemas.openxmlformats.org/officeDocument/2006/relationships/comments" Target="../comments21.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3.xml"/><Relationship Id="rId1" Type="http://schemas.openxmlformats.org/officeDocument/2006/relationships/printerSettings" Target="../printerSettings/printerSettings36.bin"/><Relationship Id="rId4" Type="http://schemas.openxmlformats.org/officeDocument/2006/relationships/comments" Target="../comments22.xml"/></Relationships>
</file>

<file path=xl/worksheets/_rels/sheet3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4.xml"/><Relationship Id="rId1" Type="http://schemas.openxmlformats.org/officeDocument/2006/relationships/printerSettings" Target="../printerSettings/printerSettings38.bin"/><Relationship Id="rId4" Type="http://schemas.openxmlformats.org/officeDocument/2006/relationships/comments" Target="../comments24.xml"/></Relationships>
</file>

<file path=xl/worksheets/_rels/sheet39.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5.xml"/><Relationship Id="rId1" Type="http://schemas.openxmlformats.org/officeDocument/2006/relationships/printerSettings" Target="../printerSettings/printerSettings51.bin"/><Relationship Id="rId4" Type="http://schemas.openxmlformats.org/officeDocument/2006/relationships/comments" Target="../comments37.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6.xml"/><Relationship Id="rId1" Type="http://schemas.openxmlformats.org/officeDocument/2006/relationships/printerSettings" Target="../printerSettings/printerSettings52.bin"/><Relationship Id="rId4" Type="http://schemas.openxmlformats.org/officeDocument/2006/relationships/comments" Target="../comments38.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7.xml"/><Relationship Id="rId1" Type="http://schemas.openxmlformats.org/officeDocument/2006/relationships/printerSettings" Target="../printerSettings/printerSettings56.bin"/><Relationship Id="rId4" Type="http://schemas.openxmlformats.org/officeDocument/2006/relationships/comments" Target="../comments42.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43.xml"/><Relationship Id="rId2" Type="http://schemas.openxmlformats.org/officeDocument/2006/relationships/vmlDrawing" Target="../drawings/vmlDrawing43.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8.xml"/><Relationship Id="rId1" Type="http://schemas.openxmlformats.org/officeDocument/2006/relationships/printerSettings" Target="../printerSettings/printerSettings58.bin"/><Relationship Id="rId4" Type="http://schemas.openxmlformats.org/officeDocument/2006/relationships/comments" Target="../comments44.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45.xml"/><Relationship Id="rId2" Type="http://schemas.openxmlformats.org/officeDocument/2006/relationships/vmlDrawing" Target="../drawings/vmlDrawing45.v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drawing" Target="../drawings/drawing9.xml"/><Relationship Id="rId1" Type="http://schemas.openxmlformats.org/officeDocument/2006/relationships/printerSettings" Target="../printerSettings/printerSettings77.bin"/><Relationship Id="rId4" Type="http://schemas.openxmlformats.org/officeDocument/2006/relationships/comments" Target="../comments63.xml"/></Relationships>
</file>

<file path=xl/worksheets/_rels/sheet78.xml.rels><?xml version="1.0" encoding="UTF-8" standalone="yes"?>
<Relationships xmlns="http://schemas.openxmlformats.org/package/2006/relationships"><Relationship Id="rId3" Type="http://schemas.openxmlformats.org/officeDocument/2006/relationships/comments" Target="../comments64.xml"/><Relationship Id="rId2" Type="http://schemas.openxmlformats.org/officeDocument/2006/relationships/vmlDrawing" Target="../drawings/vmlDrawing64.v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3" Type="http://schemas.openxmlformats.org/officeDocument/2006/relationships/vmlDrawing" Target="../drawings/vmlDrawing65.vml"/><Relationship Id="rId2" Type="http://schemas.openxmlformats.org/officeDocument/2006/relationships/drawing" Target="../drawings/drawing10.xml"/><Relationship Id="rId1" Type="http://schemas.openxmlformats.org/officeDocument/2006/relationships/printerSettings" Target="../printerSettings/printerSettings79.bin"/><Relationship Id="rId4" Type="http://schemas.openxmlformats.org/officeDocument/2006/relationships/comments" Target="../comments6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view="pageBreakPreview" zoomScale="70" zoomScaleNormal="100" zoomScaleSheetLayoutView="70" workbookViewId="0">
      <selection activeCell="J10" sqref="J10"/>
    </sheetView>
  </sheetViews>
  <sheetFormatPr defaultColWidth="13.625" defaultRowHeight="21.75" customHeight="1"/>
  <cols>
    <col min="1" max="5" width="13.625" customWidth="1"/>
    <col min="6" max="6" width="8.375" customWidth="1"/>
    <col min="7" max="8" width="13.625" customWidth="1"/>
    <col min="9" max="9" width="15.875" customWidth="1"/>
    <col min="10" max="11" width="13.625" customWidth="1"/>
    <col min="12" max="12" width="8.375" customWidth="1"/>
    <col min="13" max="17" width="13.625" customWidth="1"/>
    <col min="18" max="18" width="8.375" customWidth="1"/>
  </cols>
  <sheetData>
    <row r="1" spans="1:18" ht="9" customHeight="1"/>
    <row r="2" spans="1:18" ht="26.25" customHeight="1">
      <c r="A2" s="782" t="s">
        <v>1303</v>
      </c>
      <c r="B2" s="782"/>
      <c r="C2" s="782"/>
      <c r="D2" s="782"/>
      <c r="E2" s="782"/>
      <c r="F2" s="782"/>
      <c r="G2" s="782"/>
      <c r="H2" s="782"/>
      <c r="I2" s="782"/>
      <c r="J2" s="782"/>
      <c r="K2" s="782"/>
      <c r="L2" s="782"/>
      <c r="M2" s="782"/>
      <c r="N2" s="782"/>
      <c r="O2" s="782"/>
      <c r="P2" s="782"/>
      <c r="Q2" s="782"/>
      <c r="R2" s="782"/>
    </row>
    <row r="3" spans="1:18" ht="27" customHeight="1">
      <c r="A3" s="782"/>
      <c r="B3" s="782"/>
      <c r="C3" s="782"/>
      <c r="D3" s="782"/>
      <c r="E3" s="782"/>
      <c r="F3" s="782"/>
      <c r="G3" s="782"/>
      <c r="H3" s="782"/>
      <c r="I3" s="782"/>
      <c r="J3" s="782"/>
      <c r="K3" s="782"/>
      <c r="L3" s="782"/>
      <c r="M3" s="782"/>
      <c r="N3" s="782"/>
      <c r="O3" s="782"/>
      <c r="P3" s="782"/>
      <c r="Q3" s="782"/>
      <c r="R3" s="782"/>
    </row>
    <row r="4" spans="1:18" ht="24" customHeight="1">
      <c r="A4" s="412" t="s">
        <v>816</v>
      </c>
      <c r="B4" s="411"/>
      <c r="C4" s="411"/>
      <c r="D4" s="411"/>
      <c r="E4" s="411"/>
      <c r="F4" s="411"/>
      <c r="G4" s="411"/>
      <c r="H4" s="411"/>
      <c r="I4" s="411"/>
      <c r="J4" s="411"/>
      <c r="K4" s="411"/>
      <c r="L4" s="410"/>
    </row>
    <row r="5" spans="1:18" ht="21.75" customHeight="1">
      <c r="A5" s="408" t="s">
        <v>815</v>
      </c>
    </row>
    <row r="6" spans="1:18" ht="21.75" customHeight="1">
      <c r="A6" s="409" t="s">
        <v>814</v>
      </c>
      <c r="B6" s="58"/>
      <c r="C6" s="58"/>
      <c r="D6" s="58"/>
      <c r="E6" s="58"/>
      <c r="F6" s="58"/>
      <c r="G6" s="58"/>
      <c r="H6" s="58"/>
      <c r="I6" s="58"/>
      <c r="J6" s="58"/>
      <c r="K6" s="58"/>
      <c r="L6" s="58"/>
    </row>
    <row r="7" spans="1:18" ht="21.75" customHeight="1">
      <c r="A7" s="407" t="s">
        <v>1537</v>
      </c>
      <c r="B7" s="58"/>
      <c r="C7" s="58"/>
      <c r="D7" s="58"/>
      <c r="E7" s="58"/>
      <c r="F7" s="58"/>
      <c r="G7" s="58"/>
      <c r="H7" s="58"/>
      <c r="I7" s="58"/>
      <c r="J7" s="58"/>
      <c r="K7" s="58"/>
      <c r="L7" s="58"/>
    </row>
    <row r="8" spans="1:18" ht="21.75" customHeight="1">
      <c r="A8" s="407" t="s">
        <v>1538</v>
      </c>
      <c r="B8" s="58"/>
      <c r="C8" s="58"/>
      <c r="D8" s="58"/>
      <c r="E8" s="58"/>
      <c r="F8" s="58"/>
      <c r="G8" s="58"/>
      <c r="H8" s="58"/>
      <c r="I8" s="58"/>
      <c r="J8" s="58"/>
      <c r="K8" s="58"/>
      <c r="L8" s="58"/>
    </row>
    <row r="9" spans="1:18" ht="21.75" customHeight="1">
      <c r="A9" s="407" t="s">
        <v>813</v>
      </c>
      <c r="B9" s="58"/>
      <c r="C9" s="58"/>
      <c r="D9" s="58"/>
      <c r="E9" s="58"/>
      <c r="F9" s="58"/>
      <c r="G9" s="58"/>
      <c r="H9" s="58"/>
      <c r="I9" s="58"/>
      <c r="J9" s="58"/>
      <c r="K9" s="58"/>
      <c r="L9" s="58"/>
    </row>
    <row r="10" spans="1:18" ht="21.75" customHeight="1">
      <c r="A10" s="407" t="s">
        <v>812</v>
      </c>
      <c r="B10" s="23"/>
      <c r="C10" s="23"/>
      <c r="D10" s="23"/>
      <c r="E10" s="23"/>
      <c r="F10" s="23"/>
      <c r="G10" s="23"/>
      <c r="H10" s="23"/>
      <c r="I10" s="23"/>
      <c r="J10" s="23"/>
      <c r="K10" s="23"/>
      <c r="L10" s="23"/>
    </row>
    <row r="11" spans="1:18" ht="15" customHeight="1" thickBot="1">
      <c r="A11" s="9"/>
    </row>
    <row r="12" spans="1:18" ht="22.5" customHeight="1" thickBot="1">
      <c r="A12" s="783" t="s">
        <v>182</v>
      </c>
      <c r="B12" s="784"/>
      <c r="C12" s="784"/>
      <c r="D12" s="784"/>
      <c r="E12" s="784"/>
      <c r="F12" s="784"/>
      <c r="G12" s="784"/>
      <c r="H12" s="784"/>
      <c r="I12" s="784"/>
      <c r="J12" s="784"/>
      <c r="K12" s="784"/>
      <c r="L12" s="784"/>
      <c r="M12" s="784"/>
      <c r="N12" s="784"/>
      <c r="O12" s="784"/>
      <c r="P12" s="784"/>
      <c r="Q12" s="784"/>
      <c r="R12" s="785"/>
    </row>
    <row r="13" spans="1:18" ht="22.5" customHeight="1">
      <c r="A13" s="406"/>
      <c r="B13" s="806" t="s">
        <v>685</v>
      </c>
      <c r="C13" s="807"/>
      <c r="D13" s="807"/>
      <c r="E13" s="807"/>
      <c r="F13" s="808"/>
      <c r="G13" s="734" t="s">
        <v>1271</v>
      </c>
      <c r="H13" s="815" t="s">
        <v>1229</v>
      </c>
      <c r="I13" s="815"/>
      <c r="J13" s="815"/>
      <c r="K13" s="815"/>
      <c r="L13" s="816"/>
      <c r="M13" s="406" t="s">
        <v>765</v>
      </c>
      <c r="N13" s="817" t="s">
        <v>764</v>
      </c>
      <c r="O13" s="818"/>
      <c r="P13" s="818"/>
      <c r="Q13" s="818"/>
      <c r="R13" s="819"/>
    </row>
    <row r="14" spans="1:18" ht="22.5" customHeight="1">
      <c r="A14" s="404"/>
      <c r="B14" s="789" t="s">
        <v>459</v>
      </c>
      <c r="C14" s="790"/>
      <c r="D14" s="790"/>
      <c r="E14" s="790"/>
      <c r="F14" s="791"/>
      <c r="G14" s="733" t="s">
        <v>1272</v>
      </c>
      <c r="H14" s="793" t="s">
        <v>1284</v>
      </c>
      <c r="I14" s="793"/>
      <c r="J14" s="793"/>
      <c r="K14" s="793"/>
      <c r="L14" s="794"/>
      <c r="M14" s="735" t="s">
        <v>761</v>
      </c>
      <c r="N14" s="820" t="s">
        <v>760</v>
      </c>
      <c r="O14" s="821"/>
      <c r="P14" s="821"/>
      <c r="Q14" s="821"/>
      <c r="R14" s="822"/>
    </row>
    <row r="15" spans="1:18" ht="22.5" customHeight="1">
      <c r="A15" s="404" t="s">
        <v>809</v>
      </c>
      <c r="B15" s="790" t="s">
        <v>808</v>
      </c>
      <c r="C15" s="790"/>
      <c r="D15" s="790"/>
      <c r="E15" s="790"/>
      <c r="F15" s="790"/>
      <c r="G15" s="413" t="s">
        <v>1273</v>
      </c>
      <c r="H15" s="795" t="s">
        <v>1285</v>
      </c>
      <c r="I15" s="795"/>
      <c r="J15" s="795"/>
      <c r="K15" s="795"/>
      <c r="L15" s="796"/>
      <c r="M15" s="404" t="s">
        <v>759</v>
      </c>
      <c r="N15" s="823" t="s">
        <v>758</v>
      </c>
      <c r="O15" s="824"/>
      <c r="P15" s="824"/>
      <c r="Q15" s="824"/>
      <c r="R15" s="825"/>
    </row>
    <row r="16" spans="1:18" ht="22.5" customHeight="1">
      <c r="A16" s="404" t="s">
        <v>805</v>
      </c>
      <c r="B16" s="790" t="s">
        <v>686</v>
      </c>
      <c r="C16" s="790"/>
      <c r="D16" s="790"/>
      <c r="E16" s="790"/>
      <c r="F16" s="790"/>
      <c r="G16" s="405" t="s">
        <v>1274</v>
      </c>
      <c r="H16" s="778" t="s">
        <v>1286</v>
      </c>
      <c r="I16" s="779"/>
      <c r="J16" s="779"/>
      <c r="K16" s="779"/>
      <c r="L16" s="780"/>
      <c r="M16" s="404" t="s">
        <v>757</v>
      </c>
      <c r="N16" s="755" t="s">
        <v>756</v>
      </c>
      <c r="O16" s="756"/>
      <c r="P16" s="756"/>
      <c r="Q16" s="756"/>
      <c r="R16" s="757"/>
    </row>
    <row r="17" spans="1:18" ht="22.5" customHeight="1">
      <c r="A17" s="404" t="s">
        <v>802</v>
      </c>
      <c r="B17" s="789" t="s">
        <v>536</v>
      </c>
      <c r="C17" s="790"/>
      <c r="D17" s="790"/>
      <c r="E17" s="790"/>
      <c r="F17" s="791"/>
      <c r="G17" s="413" t="s">
        <v>1275</v>
      </c>
      <c r="H17" s="767" t="s">
        <v>1287</v>
      </c>
      <c r="I17" s="768"/>
      <c r="J17" s="768"/>
      <c r="K17" s="768"/>
      <c r="L17" s="769"/>
      <c r="M17" s="448" t="s">
        <v>755</v>
      </c>
      <c r="N17" s="803" t="s">
        <v>754</v>
      </c>
      <c r="O17" s="804"/>
      <c r="P17" s="804"/>
      <c r="Q17" s="804"/>
      <c r="R17" s="805"/>
    </row>
    <row r="18" spans="1:18" ht="22.5" customHeight="1">
      <c r="A18" s="404" t="s">
        <v>798</v>
      </c>
      <c r="B18" s="789" t="s">
        <v>543</v>
      </c>
      <c r="C18" s="790"/>
      <c r="D18" s="790"/>
      <c r="E18" s="790"/>
      <c r="F18" s="791"/>
      <c r="G18" s="413" t="s">
        <v>1276</v>
      </c>
      <c r="H18" s="778" t="s">
        <v>1134</v>
      </c>
      <c r="I18" s="779"/>
      <c r="J18" s="779"/>
      <c r="K18" s="779"/>
      <c r="L18" s="780"/>
      <c r="M18" s="404" t="s">
        <v>753</v>
      </c>
      <c r="N18" s="755" t="s">
        <v>752</v>
      </c>
      <c r="O18" s="756"/>
      <c r="P18" s="756"/>
      <c r="Q18" s="756"/>
      <c r="R18" s="757"/>
    </row>
    <row r="19" spans="1:18" ht="22.5" customHeight="1" thickBot="1">
      <c r="A19" s="404" t="s">
        <v>796</v>
      </c>
      <c r="B19" s="789" t="s">
        <v>557</v>
      </c>
      <c r="C19" s="790"/>
      <c r="D19" s="790"/>
      <c r="E19" s="790"/>
      <c r="F19" s="791"/>
      <c r="G19" s="413" t="s">
        <v>1277</v>
      </c>
      <c r="H19" s="797" t="s">
        <v>1288</v>
      </c>
      <c r="I19" s="798"/>
      <c r="J19" s="798"/>
      <c r="K19" s="798"/>
      <c r="L19" s="799"/>
      <c r="M19" s="404" t="s">
        <v>750</v>
      </c>
      <c r="N19" s="755" t="s">
        <v>749</v>
      </c>
      <c r="O19" s="756"/>
      <c r="P19" s="756"/>
      <c r="Q19" s="756"/>
      <c r="R19" s="757"/>
    </row>
    <row r="20" spans="1:18" ht="22.5" customHeight="1">
      <c r="A20" s="404" t="s">
        <v>794</v>
      </c>
      <c r="B20" s="789" t="s">
        <v>791</v>
      </c>
      <c r="C20" s="790"/>
      <c r="D20" s="790"/>
      <c r="E20" s="790"/>
      <c r="F20" s="791"/>
      <c r="G20" s="406" t="s">
        <v>700</v>
      </c>
      <c r="H20" s="770" t="s">
        <v>691</v>
      </c>
      <c r="I20" s="771"/>
      <c r="J20" s="771"/>
      <c r="K20" s="771"/>
      <c r="L20" s="772"/>
      <c r="M20" s="703" t="s">
        <v>748</v>
      </c>
      <c r="N20" s="755" t="s">
        <v>1016</v>
      </c>
      <c r="O20" s="756"/>
      <c r="P20" s="756"/>
      <c r="Q20" s="756"/>
      <c r="R20" s="757"/>
    </row>
    <row r="21" spans="1:18" ht="22.5" customHeight="1">
      <c r="A21" s="404" t="s">
        <v>792</v>
      </c>
      <c r="B21" s="789" t="s">
        <v>569</v>
      </c>
      <c r="C21" s="790"/>
      <c r="D21" s="790"/>
      <c r="E21" s="790"/>
      <c r="F21" s="791"/>
      <c r="G21" s="404" t="s">
        <v>49</v>
      </c>
      <c r="H21" s="778" t="s">
        <v>692</v>
      </c>
      <c r="I21" s="779"/>
      <c r="J21" s="779"/>
      <c r="K21" s="779"/>
      <c r="L21" s="780"/>
      <c r="M21" s="404" t="s">
        <v>747</v>
      </c>
      <c r="N21" s="755" t="s">
        <v>746</v>
      </c>
      <c r="O21" s="756"/>
      <c r="P21" s="756"/>
      <c r="Q21" s="756"/>
      <c r="R21" s="757"/>
    </row>
    <row r="22" spans="1:18" ht="22.5" customHeight="1">
      <c r="A22" s="404" t="s">
        <v>789</v>
      </c>
      <c r="B22" s="809" t="s">
        <v>785</v>
      </c>
      <c r="C22" s="810"/>
      <c r="D22" s="810"/>
      <c r="E22" s="810"/>
      <c r="F22" s="811"/>
      <c r="G22" s="413" t="s">
        <v>449</v>
      </c>
      <c r="H22" s="778" t="s">
        <v>693</v>
      </c>
      <c r="I22" s="779"/>
      <c r="J22" s="779"/>
      <c r="K22" s="779"/>
      <c r="L22" s="780"/>
      <c r="M22" s="404" t="s">
        <v>745</v>
      </c>
      <c r="N22" s="755" t="s">
        <v>744</v>
      </c>
      <c r="O22" s="756"/>
      <c r="P22" s="756"/>
      <c r="Q22" s="756"/>
      <c r="R22" s="757"/>
    </row>
    <row r="23" spans="1:18" ht="22.5" customHeight="1">
      <c r="A23" s="404" t="s">
        <v>786</v>
      </c>
      <c r="B23" s="789" t="s">
        <v>782</v>
      </c>
      <c r="C23" s="790"/>
      <c r="D23" s="790"/>
      <c r="E23" s="790"/>
      <c r="F23" s="791"/>
      <c r="G23" s="405" t="s">
        <v>383</v>
      </c>
      <c r="H23" s="778" t="s">
        <v>385</v>
      </c>
      <c r="I23" s="779"/>
      <c r="J23" s="779"/>
      <c r="K23" s="779"/>
      <c r="L23" s="780"/>
      <c r="M23" s="404" t="s">
        <v>743</v>
      </c>
      <c r="N23" s="755" t="s">
        <v>742</v>
      </c>
      <c r="O23" s="756"/>
      <c r="P23" s="756"/>
      <c r="Q23" s="756"/>
      <c r="R23" s="757"/>
    </row>
    <row r="24" spans="1:18" ht="22.5" customHeight="1">
      <c r="A24" s="404" t="s">
        <v>783</v>
      </c>
      <c r="B24" s="789" t="s">
        <v>777</v>
      </c>
      <c r="C24" s="790"/>
      <c r="D24" s="790"/>
      <c r="E24" s="790"/>
      <c r="F24" s="791"/>
      <c r="G24" s="405" t="s">
        <v>450</v>
      </c>
      <c r="H24" s="778" t="s">
        <v>451</v>
      </c>
      <c r="I24" s="779"/>
      <c r="J24" s="779"/>
      <c r="K24" s="779"/>
      <c r="L24" s="780"/>
      <c r="M24" s="404" t="s">
        <v>741</v>
      </c>
      <c r="N24" s="755" t="s">
        <v>740</v>
      </c>
      <c r="O24" s="756"/>
      <c r="P24" s="756"/>
      <c r="Q24" s="756"/>
      <c r="R24" s="757"/>
    </row>
    <row r="25" spans="1:18" ht="22.5" customHeight="1">
      <c r="A25" s="404" t="s">
        <v>778</v>
      </c>
      <c r="B25" s="812" t="s">
        <v>612</v>
      </c>
      <c r="C25" s="813"/>
      <c r="D25" s="813"/>
      <c r="E25" s="813"/>
      <c r="F25" s="814"/>
      <c r="G25" s="413" t="s">
        <v>384</v>
      </c>
      <c r="H25" s="778" t="s">
        <v>386</v>
      </c>
      <c r="I25" s="779"/>
      <c r="J25" s="779"/>
      <c r="K25" s="779"/>
      <c r="L25" s="780"/>
      <c r="M25" s="404" t="s">
        <v>739</v>
      </c>
      <c r="N25" s="755" t="s">
        <v>738</v>
      </c>
      <c r="O25" s="756"/>
      <c r="P25" s="756"/>
      <c r="Q25" s="756"/>
      <c r="R25" s="757"/>
    </row>
    <row r="26" spans="1:18" ht="22.5" customHeight="1">
      <c r="A26" s="404" t="s">
        <v>774</v>
      </c>
      <c r="B26" s="786" t="s">
        <v>687</v>
      </c>
      <c r="C26" s="787"/>
      <c r="D26" s="787"/>
      <c r="E26" s="787"/>
      <c r="F26" s="788"/>
      <c r="G26" s="404" t="s">
        <v>50</v>
      </c>
      <c r="H26" s="778" t="s">
        <v>694</v>
      </c>
      <c r="I26" s="779"/>
      <c r="J26" s="779"/>
      <c r="K26" s="779"/>
      <c r="L26" s="780"/>
      <c r="M26" s="404" t="s">
        <v>737</v>
      </c>
      <c r="N26" s="755" t="s">
        <v>736</v>
      </c>
      <c r="O26" s="756"/>
      <c r="P26" s="756"/>
      <c r="Q26" s="756"/>
      <c r="R26" s="757"/>
    </row>
    <row r="27" spans="1:18" ht="22.5" customHeight="1">
      <c r="A27" s="404" t="s">
        <v>771</v>
      </c>
      <c r="B27" s="786" t="s">
        <v>766</v>
      </c>
      <c r="C27" s="787"/>
      <c r="D27" s="787"/>
      <c r="E27" s="787"/>
      <c r="F27" s="788"/>
      <c r="G27" s="404" t="s">
        <v>51</v>
      </c>
      <c r="H27" s="778" t="s">
        <v>695</v>
      </c>
      <c r="I27" s="779"/>
      <c r="J27" s="779"/>
      <c r="K27" s="779"/>
      <c r="L27" s="780"/>
      <c r="M27" s="448" t="s">
        <v>811</v>
      </c>
      <c r="N27" s="755" t="s">
        <v>697</v>
      </c>
      <c r="O27" s="756"/>
      <c r="P27" s="756"/>
      <c r="Q27" s="756"/>
      <c r="R27" s="757"/>
    </row>
    <row r="28" spans="1:18" ht="22.5" customHeight="1">
      <c r="A28" s="404" t="s">
        <v>767</v>
      </c>
      <c r="B28" s="786" t="s">
        <v>762</v>
      </c>
      <c r="C28" s="787"/>
      <c r="D28" s="787"/>
      <c r="E28" s="787"/>
      <c r="F28" s="788"/>
      <c r="G28" s="404" t="s">
        <v>52</v>
      </c>
      <c r="H28" s="755" t="s">
        <v>696</v>
      </c>
      <c r="I28" s="756"/>
      <c r="J28" s="756"/>
      <c r="K28" s="756"/>
      <c r="L28" s="757"/>
      <c r="M28" s="404" t="s">
        <v>810</v>
      </c>
      <c r="N28" s="755" t="s">
        <v>698</v>
      </c>
      <c r="O28" s="756"/>
      <c r="P28" s="756"/>
      <c r="Q28" s="756"/>
      <c r="R28" s="757"/>
    </row>
    <row r="29" spans="1:18" ht="22.5" customHeight="1">
      <c r="A29" s="404" t="s">
        <v>1063</v>
      </c>
      <c r="B29" s="778" t="s">
        <v>688</v>
      </c>
      <c r="C29" s="779"/>
      <c r="D29" s="779"/>
      <c r="E29" s="779"/>
      <c r="F29" s="780"/>
      <c r="G29" s="404" t="s">
        <v>53</v>
      </c>
      <c r="H29" s="755" t="s">
        <v>230</v>
      </c>
      <c r="I29" s="756"/>
      <c r="J29" s="756"/>
      <c r="K29" s="756"/>
      <c r="L29" s="757"/>
      <c r="M29" s="404" t="s">
        <v>807</v>
      </c>
      <c r="N29" s="755" t="s">
        <v>806</v>
      </c>
      <c r="O29" s="756"/>
      <c r="P29" s="756"/>
      <c r="Q29" s="756"/>
      <c r="R29" s="757"/>
    </row>
    <row r="30" spans="1:18" ht="22.5" customHeight="1">
      <c r="A30" s="404" t="s">
        <v>1064</v>
      </c>
      <c r="B30" s="800" t="s">
        <v>689</v>
      </c>
      <c r="C30" s="801"/>
      <c r="D30" s="801"/>
      <c r="E30" s="801"/>
      <c r="F30" s="802"/>
      <c r="G30" s="404" t="s">
        <v>54</v>
      </c>
      <c r="H30" s="755" t="s">
        <v>801</v>
      </c>
      <c r="I30" s="756"/>
      <c r="J30" s="756"/>
      <c r="K30" s="756"/>
      <c r="L30" s="757"/>
      <c r="M30" s="404" t="s">
        <v>804</v>
      </c>
      <c r="N30" s="755" t="s">
        <v>803</v>
      </c>
      <c r="O30" s="756"/>
      <c r="P30" s="756"/>
      <c r="Q30" s="756"/>
      <c r="R30" s="757"/>
    </row>
    <row r="31" spans="1:18" ht="22.5" customHeight="1">
      <c r="A31" s="404" t="s">
        <v>1065</v>
      </c>
      <c r="B31" s="778" t="s">
        <v>690</v>
      </c>
      <c r="C31" s="779"/>
      <c r="D31" s="779"/>
      <c r="E31" s="779"/>
      <c r="F31" s="780"/>
      <c r="G31" s="404" t="s">
        <v>55</v>
      </c>
      <c r="H31" s="755" t="s">
        <v>797</v>
      </c>
      <c r="I31" s="756"/>
      <c r="J31" s="756"/>
      <c r="K31" s="756"/>
      <c r="L31" s="757"/>
      <c r="M31" s="404" t="s">
        <v>800</v>
      </c>
      <c r="N31" s="755" t="s">
        <v>799</v>
      </c>
      <c r="O31" s="756"/>
      <c r="P31" s="756"/>
      <c r="Q31" s="756"/>
      <c r="R31" s="757"/>
    </row>
    <row r="32" spans="1:18" ht="22.5" customHeight="1" thickBot="1">
      <c r="A32" s="404" t="s">
        <v>1066</v>
      </c>
      <c r="B32" s="778" t="s">
        <v>751</v>
      </c>
      <c r="C32" s="779"/>
      <c r="D32" s="779"/>
      <c r="E32" s="779"/>
      <c r="F32" s="780"/>
      <c r="G32" s="404" t="s">
        <v>56</v>
      </c>
      <c r="H32" s="755" t="s">
        <v>795</v>
      </c>
      <c r="I32" s="756"/>
      <c r="J32" s="756"/>
      <c r="K32" s="756"/>
      <c r="L32" s="757"/>
      <c r="M32" s="736" t="s">
        <v>1291</v>
      </c>
      <c r="N32" s="764" t="s">
        <v>1292</v>
      </c>
      <c r="O32" s="765"/>
      <c r="P32" s="765"/>
      <c r="Q32" s="765"/>
      <c r="R32" s="766"/>
    </row>
    <row r="33" spans="1:18" ht="22.5" customHeight="1">
      <c r="A33" s="448" t="s">
        <v>1067</v>
      </c>
      <c r="B33" s="767" t="s">
        <v>662</v>
      </c>
      <c r="C33" s="768"/>
      <c r="D33" s="768"/>
      <c r="E33" s="768"/>
      <c r="F33" s="769"/>
      <c r="G33" s="404" t="s">
        <v>57</v>
      </c>
      <c r="H33" s="755" t="s">
        <v>793</v>
      </c>
      <c r="I33" s="756"/>
      <c r="J33" s="756"/>
      <c r="K33" s="756"/>
      <c r="L33" s="757"/>
      <c r="M33" s="406" t="s">
        <v>109</v>
      </c>
      <c r="N33" s="761" t="s">
        <v>179</v>
      </c>
      <c r="O33" s="762"/>
      <c r="P33" s="762"/>
      <c r="Q33" s="762"/>
      <c r="R33" s="763"/>
    </row>
    <row r="34" spans="1:18" ht="22.5" customHeight="1">
      <c r="A34" s="413" t="s">
        <v>1306</v>
      </c>
      <c r="B34" s="767" t="s">
        <v>1068</v>
      </c>
      <c r="C34" s="768"/>
      <c r="D34" s="768"/>
      <c r="E34" s="768"/>
      <c r="F34" s="769"/>
      <c r="G34" s="404" t="s">
        <v>231</v>
      </c>
      <c r="H34" s="755" t="s">
        <v>790</v>
      </c>
      <c r="I34" s="756"/>
      <c r="J34" s="756"/>
      <c r="K34" s="756"/>
      <c r="L34" s="757"/>
      <c r="M34" s="404" t="s">
        <v>110</v>
      </c>
      <c r="N34" s="758" t="s">
        <v>452</v>
      </c>
      <c r="O34" s="759"/>
      <c r="P34" s="759"/>
      <c r="Q34" s="759"/>
      <c r="R34" s="760"/>
    </row>
    <row r="35" spans="1:18" ht="22.5" customHeight="1" thickBot="1">
      <c r="A35" s="732" t="s">
        <v>1304</v>
      </c>
      <c r="B35" s="792" t="s">
        <v>1305</v>
      </c>
      <c r="C35" s="792"/>
      <c r="D35" s="792"/>
      <c r="E35" s="792"/>
      <c r="F35" s="792"/>
      <c r="G35" s="404" t="s">
        <v>172</v>
      </c>
      <c r="H35" s="755" t="s">
        <v>788</v>
      </c>
      <c r="I35" s="756"/>
      <c r="J35" s="756"/>
      <c r="K35" s="756"/>
      <c r="L35" s="757"/>
      <c r="M35" s="404" t="s">
        <v>111</v>
      </c>
      <c r="N35" s="758" t="s">
        <v>453</v>
      </c>
      <c r="O35" s="759"/>
      <c r="P35" s="759"/>
      <c r="Q35" s="759"/>
      <c r="R35" s="760"/>
    </row>
    <row r="36" spans="1:18" ht="22.5" customHeight="1">
      <c r="A36" s="406" t="s">
        <v>1265</v>
      </c>
      <c r="B36" s="770" t="s">
        <v>1278</v>
      </c>
      <c r="C36" s="771"/>
      <c r="D36" s="771"/>
      <c r="E36" s="771"/>
      <c r="F36" s="772"/>
      <c r="G36" s="404" t="s">
        <v>173</v>
      </c>
      <c r="H36" s="755" t="s">
        <v>784</v>
      </c>
      <c r="I36" s="756"/>
      <c r="J36" s="756"/>
      <c r="K36" s="756"/>
      <c r="L36" s="757"/>
      <c r="M36" s="404" t="s">
        <v>112</v>
      </c>
      <c r="N36" s="758" t="s">
        <v>454</v>
      </c>
      <c r="O36" s="759"/>
      <c r="P36" s="759"/>
      <c r="Q36" s="759"/>
      <c r="R36" s="760"/>
    </row>
    <row r="37" spans="1:18" ht="22.5" customHeight="1">
      <c r="A37" s="404" t="s">
        <v>1266</v>
      </c>
      <c r="B37" s="778" t="s">
        <v>1279</v>
      </c>
      <c r="C37" s="779"/>
      <c r="D37" s="779"/>
      <c r="E37" s="779"/>
      <c r="F37" s="780"/>
      <c r="G37" s="404" t="s">
        <v>174</v>
      </c>
      <c r="H37" s="755" t="s">
        <v>781</v>
      </c>
      <c r="I37" s="756"/>
      <c r="J37" s="756"/>
      <c r="K37" s="756"/>
      <c r="L37" s="757"/>
      <c r="M37" s="404" t="s">
        <v>113</v>
      </c>
      <c r="N37" s="755" t="s">
        <v>787</v>
      </c>
      <c r="O37" s="756"/>
      <c r="P37" s="756"/>
      <c r="Q37" s="756"/>
      <c r="R37" s="757"/>
    </row>
    <row r="38" spans="1:18" ht="22.5" customHeight="1">
      <c r="A38" s="404" t="s">
        <v>1267</v>
      </c>
      <c r="B38" s="778" t="s">
        <v>1280</v>
      </c>
      <c r="C38" s="779"/>
      <c r="D38" s="779"/>
      <c r="E38" s="779"/>
      <c r="F38" s="780"/>
      <c r="G38" s="404" t="s">
        <v>175</v>
      </c>
      <c r="H38" s="755" t="s">
        <v>776</v>
      </c>
      <c r="I38" s="756"/>
      <c r="J38" s="756"/>
      <c r="K38" s="756"/>
      <c r="L38" s="757"/>
      <c r="M38" s="404" t="s">
        <v>177</v>
      </c>
      <c r="N38" s="755" t="s">
        <v>181</v>
      </c>
      <c r="O38" s="756"/>
      <c r="P38" s="756"/>
      <c r="Q38" s="756"/>
      <c r="R38" s="757"/>
    </row>
    <row r="39" spans="1:18" ht="22.5" customHeight="1">
      <c r="A39" s="405" t="s">
        <v>1268</v>
      </c>
      <c r="B39" s="778" t="s">
        <v>1281</v>
      </c>
      <c r="C39" s="779"/>
      <c r="D39" s="779"/>
      <c r="E39" s="779"/>
      <c r="F39" s="780"/>
      <c r="G39" s="404" t="s">
        <v>176</v>
      </c>
      <c r="H39" s="755" t="s">
        <v>773</v>
      </c>
      <c r="I39" s="756"/>
      <c r="J39" s="756"/>
      <c r="K39" s="756"/>
      <c r="L39" s="757"/>
      <c r="M39" s="404" t="s">
        <v>780</v>
      </c>
      <c r="N39" s="755" t="s">
        <v>779</v>
      </c>
      <c r="O39" s="756"/>
      <c r="P39" s="756"/>
      <c r="Q39" s="756"/>
      <c r="R39" s="757"/>
    </row>
    <row r="40" spans="1:18" ht="21.75" customHeight="1">
      <c r="A40" s="405" t="s">
        <v>1269</v>
      </c>
      <c r="B40" s="778" t="s">
        <v>1282</v>
      </c>
      <c r="C40" s="779"/>
      <c r="D40" s="779"/>
      <c r="E40" s="779"/>
      <c r="F40" s="780"/>
      <c r="G40" s="405" t="s">
        <v>178</v>
      </c>
      <c r="H40" s="755" t="s">
        <v>1015</v>
      </c>
      <c r="I40" s="756"/>
      <c r="J40" s="756"/>
      <c r="K40" s="756"/>
      <c r="L40" s="757"/>
      <c r="M40" s="404" t="s">
        <v>775</v>
      </c>
      <c r="N40" s="755" t="s">
        <v>1289</v>
      </c>
      <c r="O40" s="756"/>
      <c r="P40" s="756"/>
      <c r="Q40" s="756"/>
      <c r="R40" s="757"/>
    </row>
    <row r="41" spans="1:18" ht="21.75" customHeight="1" thickBot="1">
      <c r="A41" s="704" t="s">
        <v>1270</v>
      </c>
      <c r="B41" s="776" t="s">
        <v>1283</v>
      </c>
      <c r="C41" s="776"/>
      <c r="D41" s="776"/>
      <c r="E41" s="776"/>
      <c r="F41" s="777"/>
      <c r="G41" s="705" t="s">
        <v>770</v>
      </c>
      <c r="H41" s="773" t="s">
        <v>769</v>
      </c>
      <c r="I41" s="774"/>
      <c r="J41" s="774"/>
      <c r="K41" s="774"/>
      <c r="L41" s="775"/>
      <c r="M41" s="404" t="s">
        <v>772</v>
      </c>
      <c r="N41" s="755" t="s">
        <v>1290</v>
      </c>
      <c r="O41" s="756"/>
      <c r="P41" s="756"/>
      <c r="Q41" s="756"/>
      <c r="R41" s="757"/>
    </row>
    <row r="42" spans="1:18" ht="21" customHeight="1" thickBot="1">
      <c r="M42" s="705" t="s">
        <v>768</v>
      </c>
      <c r="N42" s="773" t="s">
        <v>180</v>
      </c>
      <c r="O42" s="774"/>
      <c r="P42" s="774"/>
      <c r="Q42" s="774"/>
      <c r="R42" s="775"/>
    </row>
    <row r="43" spans="1:18" ht="27" customHeight="1">
      <c r="A43" s="781" t="s">
        <v>735</v>
      </c>
      <c r="B43" s="781"/>
      <c r="C43" s="781"/>
      <c r="D43" s="781"/>
      <c r="E43" s="781"/>
      <c r="F43" s="781"/>
      <c r="G43" s="781"/>
      <c r="H43" s="781"/>
      <c r="I43" s="781"/>
      <c r="J43" s="781"/>
      <c r="K43" s="781"/>
      <c r="L43" s="781"/>
      <c r="M43" s="781"/>
      <c r="N43" s="781"/>
      <c r="O43" s="781"/>
      <c r="P43" s="781"/>
      <c r="Q43" s="781"/>
      <c r="R43" s="781"/>
    </row>
    <row r="44" spans="1:18" ht="21.75" customHeight="1">
      <c r="M44" s="726"/>
      <c r="N44" s="726"/>
      <c r="O44" s="726"/>
      <c r="P44" s="726"/>
      <c r="Q44" s="726"/>
      <c r="R44" s="726"/>
    </row>
  </sheetData>
  <mergeCells count="91">
    <mergeCell ref="H13:L13"/>
    <mergeCell ref="N13:R13"/>
    <mergeCell ref="N27:R27"/>
    <mergeCell ref="N26:R26"/>
    <mergeCell ref="N20:R20"/>
    <mergeCell ref="N21:R21"/>
    <mergeCell ref="N22:R22"/>
    <mergeCell ref="N23:R23"/>
    <mergeCell ref="H20:L20"/>
    <mergeCell ref="H22:L22"/>
    <mergeCell ref="H23:L23"/>
    <mergeCell ref="H24:L24"/>
    <mergeCell ref="H25:L25"/>
    <mergeCell ref="H21:L21"/>
    <mergeCell ref="N14:R14"/>
    <mergeCell ref="N15:R15"/>
    <mergeCell ref="N16:R16"/>
    <mergeCell ref="N17:R17"/>
    <mergeCell ref="N19:R19"/>
    <mergeCell ref="B13:F13"/>
    <mergeCell ref="H34:L34"/>
    <mergeCell ref="B15:F15"/>
    <mergeCell ref="B16:F16"/>
    <mergeCell ref="B22:F22"/>
    <mergeCell ref="B21:F21"/>
    <mergeCell ref="B18:F18"/>
    <mergeCell ref="B20:F20"/>
    <mergeCell ref="B19:F19"/>
    <mergeCell ref="B28:F28"/>
    <mergeCell ref="H26:L26"/>
    <mergeCell ref="B26:F26"/>
    <mergeCell ref="B25:F25"/>
    <mergeCell ref="B35:F35"/>
    <mergeCell ref="B14:F14"/>
    <mergeCell ref="H14:L14"/>
    <mergeCell ref="H15:L15"/>
    <mergeCell ref="H16:L16"/>
    <mergeCell ref="H17:L17"/>
    <mergeCell ref="H18:L18"/>
    <mergeCell ref="H19:L19"/>
    <mergeCell ref="B24:F24"/>
    <mergeCell ref="B32:F32"/>
    <mergeCell ref="B29:F29"/>
    <mergeCell ref="B30:F30"/>
    <mergeCell ref="H28:L28"/>
    <mergeCell ref="B23:F23"/>
    <mergeCell ref="H32:L32"/>
    <mergeCell ref="H30:L30"/>
    <mergeCell ref="B38:F38"/>
    <mergeCell ref="B39:F39"/>
    <mergeCell ref="A43:R43"/>
    <mergeCell ref="A2:R3"/>
    <mergeCell ref="N40:R40"/>
    <mergeCell ref="N41:R41"/>
    <mergeCell ref="B31:F31"/>
    <mergeCell ref="A12:R12"/>
    <mergeCell ref="B33:F33"/>
    <mergeCell ref="H27:L27"/>
    <mergeCell ref="H29:L29"/>
    <mergeCell ref="B27:F27"/>
    <mergeCell ref="B37:F37"/>
    <mergeCell ref="B17:F17"/>
    <mergeCell ref="H33:L33"/>
    <mergeCell ref="H31:L31"/>
    <mergeCell ref="H35:L35"/>
    <mergeCell ref="H36:L36"/>
    <mergeCell ref="B34:F34"/>
    <mergeCell ref="B36:F36"/>
    <mergeCell ref="N42:R42"/>
    <mergeCell ref="N39:R39"/>
    <mergeCell ref="N38:R38"/>
    <mergeCell ref="N36:R36"/>
    <mergeCell ref="N37:R37"/>
    <mergeCell ref="B41:F41"/>
    <mergeCell ref="H37:L37"/>
    <mergeCell ref="H40:L40"/>
    <mergeCell ref="H41:L41"/>
    <mergeCell ref="H38:L38"/>
    <mergeCell ref="H39:L39"/>
    <mergeCell ref="B40:F40"/>
    <mergeCell ref="N25:R25"/>
    <mergeCell ref="N24:R24"/>
    <mergeCell ref="N18:R18"/>
    <mergeCell ref="N34:R34"/>
    <mergeCell ref="N35:R35"/>
    <mergeCell ref="N33:R33"/>
    <mergeCell ref="N32:R32"/>
    <mergeCell ref="N31:R31"/>
    <mergeCell ref="N30:R30"/>
    <mergeCell ref="N29:R29"/>
    <mergeCell ref="N28:R28"/>
  </mergeCells>
  <phoneticPr fontId="3"/>
  <hyperlinks>
    <hyperlink ref="B13:F13" location="入力シート!A1" display="入力シート" xr:uid="{00000000-0004-0000-0000-000000000000}"/>
    <hyperlink ref="B14:F14" location="開票立会人入力シート!Print_Area" display="開票立会人入力シート" xr:uid="{00000000-0004-0000-0000-000001000000}"/>
    <hyperlink ref="B15:F15" location="届出１!Print_Area" display="候補者届出書（本人届出）" xr:uid="{00000000-0004-0000-0000-000002000000}"/>
    <hyperlink ref="B16:F16" location="届出２!A1" display="宣誓書" xr:uid="{00000000-0004-0000-0000-000003000000}"/>
    <hyperlink ref="B17:F17" location="届出３!A1" display="所属党派証明書" xr:uid="{00000000-0004-0000-0000-000004000000}"/>
    <hyperlink ref="B18:F18" location="届出４!A1" display="通称認定申請書" xr:uid="{00000000-0004-0000-0000-000005000000}"/>
    <hyperlink ref="B19:F19" location="届出５!A1" display="選挙立会人となるべき者の届出書" xr:uid="{00000000-0004-0000-0000-000006000000}"/>
    <hyperlink ref="B20:F20" location="届出６!A1" display="（選挙立会人となるべき者の）承諾書" xr:uid="{00000000-0004-0000-0000-000007000000}"/>
    <hyperlink ref="B21:F21" location="届出７!A1" display="開票立会人となるべき者の届出書" xr:uid="{00000000-0004-0000-0000-000008000000}"/>
    <hyperlink ref="B22:F22" location="届出８!A1" display="（開票立会人となるべき者の）承諾書" xr:uid="{00000000-0004-0000-0000-000009000000}"/>
    <hyperlink ref="B23:F23" location="届出９!A1" display="選挙事務所設置届出書（候補者用）" xr:uid="{00000000-0004-0000-0000-00000A000000}"/>
    <hyperlink ref="B24:F24" location="公営１０!A1" display="選挙事務所異動届出書（候補者用）" xr:uid="{00000000-0004-0000-0000-00000B000000}"/>
    <hyperlink ref="B25:F25" location="届出１１!A1" display="出納責任者選任届" xr:uid="{00000000-0004-0000-0000-00000C000000}"/>
    <hyperlink ref="B26:F26" location="届出１２!A1" display="出納責任者異動届" xr:uid="{00000000-0004-0000-0000-00000D000000}"/>
    <hyperlink ref="B27:F27" location="届出１３!A1" display="出納責任者職務代行者（廃止）届" xr:uid="{00000000-0004-0000-0000-00000E000000}"/>
    <hyperlink ref="B28:F28" location="届出１４!A1" display="（報酬を支給する選挙運動のために使用する者の）届出書" xr:uid="{00000000-0004-0000-0000-00000F000000}"/>
    <hyperlink ref="B31:F31" location="届出１７!A1" display="選挙公報掲載文撤回申請書" xr:uid="{00000000-0004-0000-0000-000010000000}"/>
    <hyperlink ref="B32:F32" location="届出１８!A1" display="選挙運動のために頒布するビラ届出書" xr:uid="{00000000-0004-0000-0000-000011000000}"/>
    <hyperlink ref="B33:F33" location="届出１９!A1" display="個人演説会開催申出書" xr:uid="{00000000-0004-0000-0000-000012000000}"/>
    <hyperlink ref="B36:F36" location="政見様式１!A1" display="政見放送申込書" xr:uid="{00000000-0004-0000-0000-000014000000}"/>
    <hyperlink ref="B37:F37" location="政見様式２!A1" display="経歴書" xr:uid="{00000000-0004-0000-0000-000015000000}"/>
    <hyperlink ref="B38:F38" location="'政見様式３五人要件該当確認書（１号該当）'!A1" display="五人要件文書" xr:uid="{00000000-0004-0000-0000-000016000000}"/>
    <hyperlink ref="B39:F39" location="'政見様式３（添付１）'!A1" display="承諾書" xr:uid="{00000000-0004-0000-0000-000017000000}"/>
    <hyperlink ref="B40:F40" location="'政見様式３（添付２）'!A1" display="宣誓書" xr:uid="{00000000-0004-0000-0000-000018000000}"/>
    <hyperlink ref="B41:F41" location="'政見様式４要件該当確認書（２号該当）'!A1" display="参議院選挙区選出議員の選挙における政見放送に係る要件該当確認書" xr:uid="{00000000-0004-0000-0000-000019000000}"/>
    <hyperlink ref="B29:F29" location="届出１５!A1" display="選挙公報掲載申請書" xr:uid="{00000000-0004-0000-0000-00001B000000}"/>
    <hyperlink ref="B30:F30" location="届出１６!A1" display="選挙公報掲載文修正申請書" xr:uid="{00000000-0004-0000-0000-00001C000000}"/>
    <hyperlink ref="H16:L16" location="政見７!A1" display="政見放送収録約定書" xr:uid="{00000000-0004-0000-0000-00001D000000}"/>
    <hyperlink ref="H17:L17" location="政見８!A1" display="政見放送用録音・録画の契約届出書" xr:uid="{00000000-0004-0000-0000-00001E000000}"/>
    <hyperlink ref="H14:L14" location="'政見様式６－１'!A1" display="録音物使用申請書" xr:uid="{00000000-0004-0000-0000-00001F000000}"/>
    <hyperlink ref="H15:L15" location="'政見６－２'!A1" display="録音用原稿用紙" xr:uid="{00000000-0004-0000-0000-000020000000}"/>
    <hyperlink ref="H18:L18" location="政見９!A1" display="政見放送用録音・録画証明書" xr:uid="{00000000-0004-0000-0000-000021000000}"/>
    <hyperlink ref="H19:L19" location="政見１０!A1" display="請求書" xr:uid="{00000000-0004-0000-0000-000022000000}"/>
    <hyperlink ref="H20:L20" location="公営１!A1" display="選挙運動用自動車の使用の契約届出書" xr:uid="{00000000-0004-0000-0000-000023000000}"/>
    <hyperlink ref="H21:L21" location="公営２!A1" display="選挙運動用自動車使用証明書（自動車）" xr:uid="{00000000-0004-0000-0000-000024000000}"/>
    <hyperlink ref="H22:L22" location="公営３その１!A1" display="請求書（選挙運動用自動車の使用）" xr:uid="{00000000-0004-0000-0000-000025000000}"/>
    <hyperlink ref="H23:L23" location="公営３内訳１!A1" display="公営3別紙内訳１　請求内訳書（運送契約）" xr:uid="{00000000-0004-0000-0000-000026000000}"/>
    <hyperlink ref="H24:L24" location="公営３その２!A1" display="請求書（運送契約以外の場合）" xr:uid="{00000000-0004-0000-0000-000027000000}"/>
    <hyperlink ref="H25:L25" location="公営３内訳２!A1" display="公営3別紙内訳２　請求内訳書（運送契約以外の場合）" xr:uid="{00000000-0004-0000-0000-000028000000}"/>
    <hyperlink ref="H26:L26" location="公営４!A1" display="自動車燃料代確認申請書" xr:uid="{00000000-0004-0000-0000-000029000000}"/>
    <hyperlink ref="H27:L27" location="公営５!A1" display="自動車燃料代確認書" xr:uid="{00000000-0004-0000-0000-00002A000000}"/>
    <hyperlink ref="H28:L28" location="公営６!A1" display="選挙運動用自動車使用証明書（燃料）" xr:uid="{00000000-0004-0000-0000-00002B000000}"/>
    <hyperlink ref="H29:L29" location="公営７!A1" display="選挙運動用自動車使用証明書（運転手）" xr:uid="{00000000-0004-0000-0000-00002C000000}"/>
    <hyperlink ref="H30:L30" location="公営８!A1" display="通常葉書作成契約届出書" xr:uid="{00000000-0004-0000-0000-00002D000000}"/>
    <hyperlink ref="H31:L31" location="公営９!A1" display="通常葉書作成枚数確認申請書" xr:uid="{00000000-0004-0000-0000-00002E000000}"/>
    <hyperlink ref="H32:L32" location="公営１０!A1" display="通常葉書作成枚数確認書" xr:uid="{00000000-0004-0000-0000-00002F000000}"/>
    <hyperlink ref="H33:L33" location="公営１１!A1" display="通常葉書作成証明書" xr:uid="{00000000-0004-0000-0000-000030000000}"/>
    <hyperlink ref="H34:L34" location="公営１２!A1" display="請求書（通常葉書の作成）" xr:uid="{00000000-0004-0000-0000-000031000000}"/>
    <hyperlink ref="H35:L35" location="公営１３!A1" display="ビラ作成契約届出書" xr:uid="{00000000-0004-0000-0000-000032000000}"/>
    <hyperlink ref="H36:L36" location="公営１４!A1" display="ビラ作成枚数確認申請書" xr:uid="{00000000-0004-0000-0000-000033000000}"/>
    <hyperlink ref="H37:L37" location="公営１５!A1" display="ビラ作成枚数確認書" xr:uid="{00000000-0004-0000-0000-000034000000}"/>
    <hyperlink ref="H38:L38" location="公営１６!A1" display="ビラ作成証明書" xr:uid="{00000000-0004-0000-0000-000035000000}"/>
    <hyperlink ref="H39:L39" location="公営１７!A1" display="請求書（ビラの作成）" xr:uid="{00000000-0004-0000-0000-000036000000}"/>
    <hyperlink ref="H40:L40" location="公営１７別紙内訳!A1" display="公営17請求内訳" xr:uid="{00000000-0004-0000-0000-000037000000}"/>
    <hyperlink ref="H41:L41" location="公営１８!A1" display="選挙事務所用立札・看板作成契約届出書" xr:uid="{00000000-0004-0000-0000-000038000000}"/>
    <hyperlink ref="N14:R14" location="公営２０!A1" display="選挙事務所用立札・看板作成枚数確認書" xr:uid="{00000000-0004-0000-0000-00003A000000}"/>
    <hyperlink ref="N15:R15" location="公営２１!A1" display="選挙事務所用立札・看板作成証明書" xr:uid="{00000000-0004-0000-0000-00003B000000}"/>
    <hyperlink ref="N16:R16" location="公営２２!A1" display="請求書（選挙事務所用立札・看板の作成）" xr:uid="{00000000-0004-0000-0000-00003C000000}"/>
    <hyperlink ref="N17:R17" location="公営２３!A1" display="自動車等取付用立札・看板作成契約届出書" xr:uid="{00000000-0004-0000-0000-00003D000000}"/>
    <hyperlink ref="N18:R18" location="公営２４!A1" display="自動車等取付用立札・看板作成枚数確認申請書" xr:uid="{00000000-0004-0000-0000-00003E000000}"/>
    <hyperlink ref="N19:R19" location="公営２５!A1" display="自動車等取付用立札・看板作成枚数確認書" xr:uid="{00000000-0004-0000-0000-00003F000000}"/>
    <hyperlink ref="N20:R20" location="公営２６!A1" display="自動車等取付用立札・看板作成証明書" xr:uid="{00000000-0004-0000-0000-000040000000}"/>
    <hyperlink ref="N21:R21" location="公営２７!A1" display="請求書（自動車等取付用立札・看板の作成）" xr:uid="{00000000-0004-0000-0000-000041000000}"/>
    <hyperlink ref="N22:R22" location="公営２８!A1" display="個人演説会場用立札・看板作成契約届出書" xr:uid="{00000000-0004-0000-0000-000042000000}"/>
    <hyperlink ref="N23:R23" location="公営２９!A1" display="個人演説会場用立札・看板作成枚数確認申請書" xr:uid="{00000000-0004-0000-0000-000043000000}"/>
    <hyperlink ref="N24:R24" location="公営３０!A1" display="個人演説会場用立札・看板作成枚数確認書" xr:uid="{00000000-0004-0000-0000-000044000000}"/>
    <hyperlink ref="N25:R25" location="公営３１!A1" display="個人演説会場用立札・看板作成証明書" xr:uid="{00000000-0004-0000-0000-000045000000}"/>
    <hyperlink ref="N26:R26" location="公営３２!A1" display="請求書（個人演説会場用立札・看板の作成）" xr:uid="{00000000-0004-0000-0000-000046000000}"/>
    <hyperlink ref="N27:R27" location="公営３３!A1" display="ポスター作成契約届出書" xr:uid="{00000000-0004-0000-0000-000047000000}"/>
    <hyperlink ref="N28:R28" location="公営３４!A1" display="ポスター作成枚数確認申請書" xr:uid="{00000000-0004-0000-0000-000048000000}"/>
    <hyperlink ref="N29:R29" location="公営３５!A1" display="ポスター作成枚数確認書" xr:uid="{00000000-0004-0000-0000-000049000000}"/>
    <hyperlink ref="N30:R30" location="公営３６!A1" display="ポスター作成証明書" xr:uid="{00000000-0004-0000-0000-00004A000000}"/>
    <hyperlink ref="N31:R31" location="公営３７!A1" display="請求書（ポスターの作成）" xr:uid="{00000000-0004-0000-0000-00004B000000}"/>
    <hyperlink ref="N32:R32" location="公営３７別紙内訳!A1" display="公営37請求内訳" xr:uid="{00000000-0004-0000-0000-00004C000000}"/>
    <hyperlink ref="N33:R33" location="契約１!A1" display="運送契約書例（一般運送契約用）" xr:uid="{00000000-0004-0000-0000-00004D000000}"/>
    <hyperlink ref="N34:R34" location="契約２!A1" display="車輌賃貸借契約書例（自動車の借入れ契約用）" xr:uid="{00000000-0004-0000-0000-00004E000000}"/>
    <hyperlink ref="N35:R35" location="契約３!A1" display="選挙運動用自動車燃料供給契約書例（燃料供給の契約用）" xr:uid="{00000000-0004-0000-0000-00004F000000}"/>
    <hyperlink ref="N36:R36" location="契約４!A1" display="自動車運転契約書例（運転手の雇用契約用）" xr:uid="{00000000-0004-0000-0000-000050000000}"/>
    <hyperlink ref="N37:R37" location="契約５!A1" display="選挙運動用通常葉書作成契約書例" xr:uid="{00000000-0004-0000-0000-000051000000}"/>
    <hyperlink ref="N38:R38" location="契約６!A1" display="選挙運動用ビラ作成契約書例" xr:uid="{00000000-0004-0000-0000-000052000000}"/>
    <hyperlink ref="N39:R39" location="契約７!A1" display="選挙事務所用立札・看板作成契約書例" xr:uid="{00000000-0004-0000-0000-000053000000}"/>
    <hyperlink ref="N40:R40" location="契約８!A1" display="選挙運動用自動車等取付用立札・看板作成契約書例" xr:uid="{00000000-0004-0000-0000-000054000000}"/>
    <hyperlink ref="N41:R41" location="契約９!A1" display="個人演説会場用立札・看板作成契約書例" xr:uid="{00000000-0004-0000-0000-000055000000}"/>
    <hyperlink ref="N42:R42" location="契約１０!A1" display="選挙運動用ポスター作成契約書例" xr:uid="{00000000-0004-0000-0000-000056000000}"/>
    <hyperlink ref="B34:F34" location="参考様式!A1" display="候補者届出事項の異動届出書" xr:uid="{C6142995-595A-4AD1-B834-E90DE2C5C246}"/>
    <hyperlink ref="B35:F35" location="参考様式2!A1" display="代理人証明書（委任状）" xr:uid="{EBE32D1F-DF23-4662-A754-E6E54CA2B496}"/>
    <hyperlink ref="H13:L13" location="政見様式５!A1" display="政見放送手話通訳士派遣申込書" xr:uid="{F32D128B-2802-4C08-8272-0CA24DFD47CA}"/>
    <hyperlink ref="N13:R13" location="公営１９!A1" display="選挙事務所用立札・看板作成枚数確認申請書" xr:uid="{E76E05B8-DEEE-4B20-9671-9DC89B60A791}"/>
  </hyperlinks>
  <pageMargins left="0.78740157480314965" right="0.59055118110236227" top="0.39370078740157483" bottom="0.19685039370078741" header="0.31496062992125984" footer="0.11811023622047245"/>
  <pageSetup paperSize="8" scale="84" orientation="landscape" horizontalDpi="200" verticalDpi="2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880"/>
  <sheetViews>
    <sheetView view="pageBreakPreview" zoomScaleNormal="100" zoomScaleSheetLayoutView="100" workbookViewId="0">
      <selection activeCell="B39" sqref="B39:C39"/>
    </sheetView>
  </sheetViews>
  <sheetFormatPr defaultColWidth="5.875" defaultRowHeight="14.25"/>
  <cols>
    <col min="1" max="13" width="5.875" style="114" customWidth="1"/>
    <col min="14" max="14" width="6.75" style="114" customWidth="1"/>
    <col min="15" max="16384" width="5.875" style="114"/>
  </cols>
  <sheetData>
    <row r="1" spans="1:14">
      <c r="N1" s="138" t="s">
        <v>456</v>
      </c>
    </row>
    <row r="5" spans="1:14" ht="28.5">
      <c r="A5" s="921" t="s">
        <v>569</v>
      </c>
      <c r="B5" s="921"/>
      <c r="C5" s="921"/>
      <c r="D5" s="921"/>
      <c r="E5" s="921"/>
      <c r="F5" s="921"/>
      <c r="G5" s="921"/>
      <c r="H5" s="921"/>
      <c r="I5" s="921"/>
      <c r="J5" s="921"/>
      <c r="K5" s="921"/>
      <c r="L5" s="921"/>
      <c r="M5" s="921"/>
      <c r="N5" s="921"/>
    </row>
    <row r="9" spans="1:14" ht="14.25" customHeight="1">
      <c r="G9" s="114" t="s">
        <v>558</v>
      </c>
    </row>
    <row r="10" spans="1:14" ht="14.25" customHeight="1"/>
    <row r="11" spans="1:14" ht="18.75" customHeight="1">
      <c r="G11" s="114" t="s">
        <v>533</v>
      </c>
      <c r="H11" s="142"/>
      <c r="I11" s="395">
        <f>開票立会人入力シート!K3</f>
        <v>0</v>
      </c>
      <c r="J11" s="142"/>
      <c r="K11" s="142"/>
    </row>
    <row r="12" spans="1:14" ht="18.75" customHeight="1">
      <c r="H12" s="142"/>
      <c r="I12" s="142"/>
      <c r="J12" s="142"/>
      <c r="K12" s="142"/>
    </row>
    <row r="13" spans="1:14" ht="18.75" customHeight="1">
      <c r="G13" s="114" t="s">
        <v>483</v>
      </c>
      <c r="H13" s="142"/>
      <c r="I13" s="714">
        <f>開票立会人入力シート!H3</f>
        <v>0</v>
      </c>
      <c r="J13" s="714"/>
      <c r="K13" s="714">
        <f>開票立会人入力シート!J3</f>
        <v>0</v>
      </c>
      <c r="L13" s="191"/>
    </row>
    <row r="14" spans="1:14" ht="18.75" customHeight="1">
      <c r="H14" s="142"/>
      <c r="I14" s="141"/>
      <c r="J14" s="142"/>
      <c r="K14" s="142"/>
    </row>
    <row r="15" spans="1:14" ht="14.25" customHeight="1">
      <c r="G15" s="114" t="s">
        <v>534</v>
      </c>
      <c r="I15" s="141">
        <f>開票立会人入力シート!G3</f>
        <v>0</v>
      </c>
      <c r="J15" s="141"/>
      <c r="K15" s="141">
        <f>開票立会人入力シート!I3</f>
        <v>0</v>
      </c>
    </row>
    <row r="16" spans="1:14" ht="14.25" customHeight="1">
      <c r="I16" s="141"/>
      <c r="J16" s="141"/>
      <c r="K16" s="141"/>
    </row>
    <row r="17" spans="1:13" ht="14.25" customHeight="1">
      <c r="H17" s="144" t="s">
        <v>562</v>
      </c>
      <c r="I17" s="935" t="str">
        <f>開票立会人入力シート!R3</f>
        <v>S//</v>
      </c>
      <c r="J17" s="936"/>
      <c r="K17" s="936"/>
      <c r="L17" s="144" t="s">
        <v>561</v>
      </c>
      <c r="M17" s="145"/>
    </row>
    <row r="18" spans="1:13" ht="14.25" customHeight="1"/>
    <row r="19" spans="1:13" ht="18.75" customHeight="1">
      <c r="G19" s="142"/>
    </row>
    <row r="20" spans="1:13" ht="14.25" customHeight="1"/>
    <row r="21" spans="1:13" ht="14.25" customHeight="1">
      <c r="A21" s="114" t="s">
        <v>559</v>
      </c>
      <c r="C21" s="141" t="str">
        <f>入力シート!C1</f>
        <v>令和4年7月10日執行参議院青森県選挙区選出議員選挙</v>
      </c>
    </row>
    <row r="22" spans="1:13" ht="14.25" customHeight="1">
      <c r="C22" s="141"/>
    </row>
    <row r="23" spans="1:13" ht="18.75" customHeight="1">
      <c r="G23" s="142"/>
      <c r="J23" s="142"/>
    </row>
    <row r="24" spans="1:13" ht="18.75" customHeight="1">
      <c r="A24" s="114" t="s">
        <v>570</v>
      </c>
      <c r="F24" s="141" t="str">
        <f>開票立会人入力シート!B3</f>
        <v>青森市</v>
      </c>
      <c r="G24" s="142"/>
      <c r="H24" s="114" t="s">
        <v>571</v>
      </c>
      <c r="J24" s="142"/>
    </row>
    <row r="25" spans="1:13" ht="18.75" customHeight="1">
      <c r="G25" s="142"/>
      <c r="J25" s="142"/>
    </row>
    <row r="27" spans="1:13" ht="14.25" customHeight="1">
      <c r="A27" s="114" t="s">
        <v>563</v>
      </c>
    </row>
    <row r="30" spans="1:13">
      <c r="B30" s="931" t="str">
        <f>開票立会人入力シート!D3</f>
        <v>令和-118年1月0日</v>
      </c>
      <c r="C30" s="932"/>
      <c r="D30" s="932"/>
    </row>
    <row r="33" spans="1:14">
      <c r="B33" s="114" t="s">
        <v>725</v>
      </c>
      <c r="J33" s="141">
        <f>入力シート!C29</f>
        <v>0</v>
      </c>
      <c r="N33" s="114" t="s">
        <v>564</v>
      </c>
    </row>
    <row r="34" spans="1:14">
      <c r="I34" s="141"/>
    </row>
    <row r="36" spans="1:14" ht="21">
      <c r="D36" s="133"/>
      <c r="E36" s="133"/>
      <c r="F36" s="134" t="s">
        <v>534</v>
      </c>
      <c r="G36" s="133"/>
      <c r="I36" s="928">
        <f>入力シート!C8</f>
        <v>0</v>
      </c>
      <c r="J36" s="928"/>
      <c r="K36" s="927">
        <f>入力シート!C10</f>
        <v>0</v>
      </c>
      <c r="L36" s="927"/>
    </row>
    <row r="37" spans="1:14" ht="21">
      <c r="D37" s="133"/>
      <c r="E37" s="133"/>
      <c r="F37" s="134"/>
      <c r="G37" s="133"/>
      <c r="I37" s="135"/>
      <c r="J37" s="135"/>
      <c r="K37" s="136"/>
      <c r="L37" s="136"/>
    </row>
    <row r="38" spans="1:14" ht="21">
      <c r="D38" s="133"/>
      <c r="E38" s="133"/>
      <c r="F38" s="134"/>
      <c r="G38" s="133"/>
      <c r="I38" s="135"/>
      <c r="J38" s="135"/>
      <c r="K38" s="136"/>
      <c r="L38" s="136"/>
    </row>
    <row r="39" spans="1:14" ht="14.25" customHeight="1">
      <c r="B39" s="934" t="str">
        <f>開票立会人入力シート!B3</f>
        <v>青森市</v>
      </c>
      <c r="C39" s="934"/>
      <c r="D39" s="155" t="s">
        <v>577</v>
      </c>
      <c r="E39" s="133"/>
      <c r="F39" s="134"/>
      <c r="G39" s="133"/>
      <c r="H39" s="140" t="s">
        <v>515</v>
      </c>
      <c r="J39" s="156"/>
      <c r="L39" s="153"/>
    </row>
    <row r="40" spans="1:14">
      <c r="A40" s="137"/>
    </row>
    <row r="41" spans="1:14">
      <c r="K41" s="157"/>
      <c r="L41" s="157"/>
      <c r="M41" s="138"/>
    </row>
    <row r="44" spans="1:14">
      <c r="A44" s="289" t="s">
        <v>1333</v>
      </c>
    </row>
    <row r="45" spans="1:14">
      <c r="A45" s="289" t="s">
        <v>1334</v>
      </c>
    </row>
    <row r="46" spans="1:14">
      <c r="A46" s="289" t="s">
        <v>1342</v>
      </c>
    </row>
    <row r="47" spans="1:14">
      <c r="A47" s="289" t="s">
        <v>1343</v>
      </c>
    </row>
    <row r="48" spans="1:14">
      <c r="N48" s="138" t="s">
        <v>456</v>
      </c>
    </row>
    <row r="52" spans="1:14" ht="28.5">
      <c r="A52" s="921" t="s">
        <v>569</v>
      </c>
      <c r="B52" s="921"/>
      <c r="C52" s="921"/>
      <c r="D52" s="921"/>
      <c r="E52" s="921"/>
      <c r="F52" s="921"/>
      <c r="G52" s="921"/>
      <c r="H52" s="921"/>
      <c r="I52" s="921"/>
      <c r="J52" s="921"/>
      <c r="K52" s="921"/>
      <c r="L52" s="921"/>
      <c r="M52" s="921"/>
      <c r="N52" s="921"/>
    </row>
    <row r="56" spans="1:14">
      <c r="G56" s="114" t="s">
        <v>558</v>
      </c>
    </row>
    <row r="58" spans="1:14" ht="18.75">
      <c r="G58" s="114" t="s">
        <v>533</v>
      </c>
      <c r="H58" s="142"/>
      <c r="I58" s="395">
        <f>開票立会人入力シート!K4</f>
        <v>0</v>
      </c>
      <c r="J58" s="142"/>
      <c r="K58" s="142"/>
    </row>
    <row r="59" spans="1:14" ht="18.75">
      <c r="H59" s="142"/>
      <c r="I59" s="142"/>
      <c r="J59" s="142"/>
      <c r="K59" s="142"/>
    </row>
    <row r="60" spans="1:14" ht="18.75">
      <c r="G60" s="114" t="s">
        <v>483</v>
      </c>
      <c r="H60" s="142"/>
      <c r="I60" s="141">
        <f>開票立会人入力シート!H4</f>
        <v>0</v>
      </c>
      <c r="J60" s="142"/>
      <c r="K60" s="141">
        <f>開票立会人入力シート!J4</f>
        <v>0</v>
      </c>
    </row>
    <row r="61" spans="1:14" ht="18.75">
      <c r="H61" s="142"/>
      <c r="I61" s="141"/>
      <c r="J61" s="142"/>
      <c r="K61" s="142"/>
    </row>
    <row r="62" spans="1:14">
      <c r="G62" s="114" t="s">
        <v>534</v>
      </c>
      <c r="I62" s="141">
        <f>開票立会人入力シート!G4</f>
        <v>0</v>
      </c>
      <c r="J62" s="141"/>
      <c r="K62" s="141">
        <f>開票立会人入力シート!I4</f>
        <v>0</v>
      </c>
    </row>
    <row r="63" spans="1:14">
      <c r="I63" s="141"/>
      <c r="J63" s="141"/>
      <c r="K63" s="141"/>
    </row>
    <row r="64" spans="1:14">
      <c r="H64" s="144" t="s">
        <v>562</v>
      </c>
      <c r="I64" s="937" t="str">
        <f>開票立会人入力シート!R4</f>
        <v>S//</v>
      </c>
      <c r="J64" s="938"/>
      <c r="K64" s="938"/>
      <c r="L64" s="144" t="s">
        <v>561</v>
      </c>
      <c r="M64" s="145"/>
    </row>
    <row r="66" spans="1:14" ht="18.75">
      <c r="G66" s="142"/>
    </row>
    <row r="68" spans="1:14">
      <c r="A68" s="114" t="s">
        <v>559</v>
      </c>
      <c r="C68" s="141" t="str">
        <f>入力シート!C1</f>
        <v>令和4年7月10日執行参議院青森県選挙区選出議員選挙</v>
      </c>
    </row>
    <row r="69" spans="1:14">
      <c r="C69" s="141"/>
    </row>
    <row r="70" spans="1:14" ht="18.75">
      <c r="G70" s="142"/>
      <c r="J70" s="142"/>
    </row>
    <row r="71" spans="1:14" ht="18.75">
      <c r="A71" s="114" t="s">
        <v>570</v>
      </c>
      <c r="F71" s="141" t="str">
        <f>開票立会人入力シート!B4</f>
        <v>弘前市</v>
      </c>
      <c r="G71" s="142"/>
      <c r="H71" s="114" t="s">
        <v>571</v>
      </c>
      <c r="J71" s="142"/>
    </row>
    <row r="72" spans="1:14" ht="18.75">
      <c r="G72" s="142"/>
      <c r="J72" s="142"/>
    </row>
    <row r="74" spans="1:14">
      <c r="A74" s="114" t="s">
        <v>563</v>
      </c>
    </row>
    <row r="77" spans="1:14">
      <c r="B77" s="931" t="str">
        <f>開票立会人入力シート!D4</f>
        <v>令和-118年1月0日</v>
      </c>
      <c r="C77" s="932"/>
      <c r="D77" s="932"/>
    </row>
    <row r="80" spans="1:14">
      <c r="B80" s="114" t="s">
        <v>725</v>
      </c>
      <c r="J80" s="141">
        <f>入力シート!C29</f>
        <v>0</v>
      </c>
      <c r="N80" s="114" t="s">
        <v>564</v>
      </c>
    </row>
    <row r="81" spans="1:14">
      <c r="I81" s="141"/>
    </row>
    <row r="83" spans="1:14" ht="21">
      <c r="D83" s="133"/>
      <c r="E83" s="133"/>
      <c r="F83" s="134" t="s">
        <v>534</v>
      </c>
      <c r="G83" s="133"/>
      <c r="I83" s="927">
        <f>入力シート!C8</f>
        <v>0</v>
      </c>
      <c r="J83" s="927"/>
      <c r="K83" s="928">
        <f>入力シート!C10</f>
        <v>0</v>
      </c>
      <c r="L83" s="928"/>
    </row>
    <row r="84" spans="1:14" ht="21">
      <c r="D84" s="133"/>
      <c r="E84" s="133"/>
      <c r="F84" s="134"/>
      <c r="G84" s="133"/>
      <c r="I84" s="135"/>
      <c r="J84" s="135"/>
      <c r="K84" s="136"/>
      <c r="L84" s="136"/>
    </row>
    <row r="85" spans="1:14" ht="21">
      <c r="D85" s="133"/>
      <c r="E85" s="133"/>
      <c r="F85" s="134"/>
      <c r="G85" s="133"/>
      <c r="I85" s="135"/>
      <c r="J85" s="135"/>
      <c r="K85" s="136"/>
      <c r="L85" s="136"/>
    </row>
    <row r="86" spans="1:14">
      <c r="B86" s="934" t="str">
        <f>開票立会人入力シート!B4</f>
        <v>弘前市</v>
      </c>
      <c r="C86" s="934"/>
      <c r="D86" s="155" t="s">
        <v>577</v>
      </c>
      <c r="E86" s="133"/>
      <c r="F86" s="134"/>
      <c r="G86" s="133"/>
      <c r="H86" s="140" t="s">
        <v>515</v>
      </c>
      <c r="J86" s="156"/>
      <c r="L86" s="153"/>
    </row>
    <row r="87" spans="1:14">
      <c r="A87" s="137"/>
    </row>
    <row r="88" spans="1:14">
      <c r="K88" s="157"/>
      <c r="L88" s="157"/>
      <c r="M88" s="138"/>
    </row>
    <row r="91" spans="1:14">
      <c r="A91" s="289" t="s">
        <v>1333</v>
      </c>
    </row>
    <row r="92" spans="1:14">
      <c r="A92" s="289" t="s">
        <v>1334</v>
      </c>
    </row>
    <row r="93" spans="1:14">
      <c r="A93" s="289" t="s">
        <v>1342</v>
      </c>
    </row>
    <row r="94" spans="1:14">
      <c r="A94" s="289" t="s">
        <v>1343</v>
      </c>
    </row>
    <row r="95" spans="1:14">
      <c r="N95" s="138" t="s">
        <v>456</v>
      </c>
    </row>
    <row r="99" spans="1:14" ht="28.5">
      <c r="A99" s="921" t="s">
        <v>569</v>
      </c>
      <c r="B99" s="921"/>
      <c r="C99" s="921"/>
      <c r="D99" s="921"/>
      <c r="E99" s="921"/>
      <c r="F99" s="921"/>
      <c r="G99" s="921"/>
      <c r="H99" s="921"/>
      <c r="I99" s="921"/>
      <c r="J99" s="921"/>
      <c r="K99" s="921"/>
      <c r="L99" s="921"/>
      <c r="M99" s="921"/>
      <c r="N99" s="921"/>
    </row>
    <row r="103" spans="1:14">
      <c r="G103" s="114" t="s">
        <v>558</v>
      </c>
    </row>
    <row r="105" spans="1:14" ht="18.75">
      <c r="G105" s="114" t="s">
        <v>533</v>
      </c>
      <c r="H105" s="142"/>
      <c r="I105" s="395">
        <f>開票立会人入力シート!K5</f>
        <v>0</v>
      </c>
      <c r="J105" s="142"/>
      <c r="K105" s="142"/>
    </row>
    <row r="106" spans="1:14" ht="18.75">
      <c r="H106" s="142"/>
      <c r="I106" s="142"/>
      <c r="J106" s="142"/>
      <c r="K106" s="142"/>
    </row>
    <row r="107" spans="1:14" ht="18.75">
      <c r="G107" s="114" t="s">
        <v>483</v>
      </c>
      <c r="H107" s="142"/>
      <c r="I107" s="141">
        <f>開票立会人入力シート!H5</f>
        <v>0</v>
      </c>
      <c r="J107" s="142"/>
      <c r="K107" s="141">
        <f>開票立会人入力シート!J5</f>
        <v>0</v>
      </c>
    </row>
    <row r="108" spans="1:14" ht="18.75">
      <c r="H108" s="142"/>
      <c r="I108" s="141"/>
      <c r="J108" s="142"/>
      <c r="K108" s="142"/>
    </row>
    <row r="109" spans="1:14">
      <c r="G109" s="114" t="s">
        <v>534</v>
      </c>
      <c r="I109" s="141">
        <f>開票立会人入力シート!G5</f>
        <v>0</v>
      </c>
      <c r="J109" s="141"/>
      <c r="K109" s="141">
        <f>開票立会人入力シート!I5</f>
        <v>0</v>
      </c>
    </row>
    <row r="110" spans="1:14">
      <c r="I110" s="141"/>
      <c r="J110" s="141"/>
      <c r="K110" s="141"/>
    </row>
    <row r="111" spans="1:14">
      <c r="H111" s="144" t="s">
        <v>562</v>
      </c>
      <c r="I111" s="937" t="str">
        <f>開票立会人入力シート!R5</f>
        <v>S//</v>
      </c>
      <c r="J111" s="938"/>
      <c r="K111" s="938"/>
      <c r="L111" s="144" t="s">
        <v>561</v>
      </c>
      <c r="M111" s="145"/>
    </row>
    <row r="113" spans="1:14" ht="18.75">
      <c r="G113" s="142"/>
    </row>
    <row r="115" spans="1:14">
      <c r="A115" s="114" t="s">
        <v>559</v>
      </c>
      <c r="C115" s="141" t="str">
        <f>入力シート!C1</f>
        <v>令和4年7月10日執行参議院青森県選挙区選出議員選挙</v>
      </c>
    </row>
    <row r="116" spans="1:14">
      <c r="C116" s="141"/>
    </row>
    <row r="117" spans="1:14" ht="18.75">
      <c r="G117" s="142"/>
      <c r="J117" s="142"/>
    </row>
    <row r="118" spans="1:14" ht="18.75">
      <c r="A118" s="114" t="s">
        <v>570</v>
      </c>
      <c r="F118" s="141" t="str">
        <f>開票立会人入力シート!B5</f>
        <v>八戸市</v>
      </c>
      <c r="G118" s="142"/>
      <c r="H118" s="114" t="s">
        <v>571</v>
      </c>
      <c r="J118" s="142"/>
    </row>
    <row r="119" spans="1:14" ht="18.75">
      <c r="G119" s="142"/>
      <c r="J119" s="142"/>
    </row>
    <row r="121" spans="1:14">
      <c r="A121" s="114" t="s">
        <v>563</v>
      </c>
    </row>
    <row r="124" spans="1:14">
      <c r="B124" s="931" t="str">
        <f>開票立会人入力シート!D5</f>
        <v>令和-118年1月0日</v>
      </c>
      <c r="C124" s="932"/>
      <c r="D124" s="932"/>
    </row>
    <row r="127" spans="1:14">
      <c r="B127" s="114" t="s">
        <v>725</v>
      </c>
      <c r="J127" s="141">
        <f>入力シート!C29</f>
        <v>0</v>
      </c>
      <c r="N127" s="114" t="s">
        <v>564</v>
      </c>
    </row>
    <row r="128" spans="1:14">
      <c r="I128" s="141"/>
    </row>
    <row r="130" spans="1:14" ht="21">
      <c r="D130" s="133"/>
      <c r="E130" s="133"/>
      <c r="F130" s="134" t="s">
        <v>534</v>
      </c>
      <c r="G130" s="133"/>
      <c r="I130" s="927">
        <f>入力シート!C8</f>
        <v>0</v>
      </c>
      <c r="J130" s="927"/>
      <c r="K130" s="928">
        <f>入力シート!C10</f>
        <v>0</v>
      </c>
      <c r="L130" s="928"/>
    </row>
    <row r="131" spans="1:14" ht="21">
      <c r="D131" s="133"/>
      <c r="E131" s="133"/>
      <c r="F131" s="134"/>
      <c r="G131" s="133"/>
      <c r="I131" s="135"/>
      <c r="J131" s="135"/>
      <c r="K131" s="136"/>
      <c r="L131" s="136"/>
    </row>
    <row r="132" spans="1:14" ht="21">
      <c r="D132" s="133"/>
      <c r="E132" s="133"/>
      <c r="F132" s="134"/>
      <c r="G132" s="133"/>
      <c r="I132" s="135"/>
      <c r="J132" s="135"/>
      <c r="K132" s="136"/>
      <c r="L132" s="136"/>
    </row>
    <row r="133" spans="1:14">
      <c r="B133" s="934" t="str">
        <f>開票立会人入力シート!B5</f>
        <v>八戸市</v>
      </c>
      <c r="C133" s="934"/>
      <c r="D133" s="155" t="s">
        <v>577</v>
      </c>
      <c r="E133" s="133"/>
      <c r="F133" s="134"/>
      <c r="G133" s="133"/>
      <c r="H133" s="140" t="s">
        <v>515</v>
      </c>
      <c r="J133" s="156"/>
      <c r="L133" s="153"/>
    </row>
    <row r="134" spans="1:14">
      <c r="A134" s="137"/>
    </row>
    <row r="135" spans="1:14">
      <c r="K135" s="157"/>
      <c r="L135" s="157"/>
      <c r="M135" s="138"/>
    </row>
    <row r="138" spans="1:14">
      <c r="A138" s="289" t="s">
        <v>1333</v>
      </c>
    </row>
    <row r="139" spans="1:14">
      <c r="A139" s="289" t="s">
        <v>1334</v>
      </c>
    </row>
    <row r="140" spans="1:14">
      <c r="A140" s="289" t="s">
        <v>1342</v>
      </c>
    </row>
    <row r="141" spans="1:14">
      <c r="A141" s="289" t="s">
        <v>1343</v>
      </c>
    </row>
    <row r="142" spans="1:14">
      <c r="N142" s="138" t="s">
        <v>456</v>
      </c>
    </row>
    <row r="146" spans="1:14" ht="28.5">
      <c r="A146" s="921" t="s">
        <v>569</v>
      </c>
      <c r="B146" s="921"/>
      <c r="C146" s="921"/>
      <c r="D146" s="921"/>
      <c r="E146" s="921"/>
      <c r="F146" s="921"/>
      <c r="G146" s="921"/>
      <c r="H146" s="921"/>
      <c r="I146" s="921"/>
      <c r="J146" s="921"/>
      <c r="K146" s="921"/>
      <c r="L146" s="921"/>
      <c r="M146" s="921"/>
      <c r="N146" s="921"/>
    </row>
    <row r="150" spans="1:14">
      <c r="G150" s="114" t="s">
        <v>558</v>
      </c>
    </row>
    <row r="152" spans="1:14" ht="18.75">
      <c r="G152" s="114" t="s">
        <v>533</v>
      </c>
      <c r="H152" s="142"/>
      <c r="I152" s="395">
        <f>開票立会人入力シート!K6</f>
        <v>0</v>
      </c>
      <c r="J152" s="142"/>
      <c r="K152" s="142"/>
    </row>
    <row r="153" spans="1:14" ht="18.75">
      <c r="H153" s="142"/>
      <c r="I153" s="142"/>
      <c r="J153" s="142"/>
      <c r="K153" s="142"/>
    </row>
    <row r="154" spans="1:14" ht="18.75">
      <c r="G154" s="114" t="s">
        <v>483</v>
      </c>
      <c r="H154" s="142"/>
      <c r="I154" s="141">
        <f>開票立会人入力シート!H6</f>
        <v>0</v>
      </c>
      <c r="J154" s="142"/>
      <c r="K154" s="141">
        <f>開票立会人入力シート!J6</f>
        <v>0</v>
      </c>
    </row>
    <row r="155" spans="1:14" ht="18.75">
      <c r="H155" s="142"/>
      <c r="I155" s="141"/>
      <c r="J155" s="142"/>
      <c r="K155" s="142"/>
    </row>
    <row r="156" spans="1:14">
      <c r="G156" s="114" t="s">
        <v>534</v>
      </c>
      <c r="I156" s="141">
        <f>開票立会人入力シート!G6</f>
        <v>0</v>
      </c>
      <c r="J156" s="141"/>
      <c r="K156" s="141">
        <f>開票立会人入力シート!I6</f>
        <v>0</v>
      </c>
    </row>
    <row r="157" spans="1:14">
      <c r="I157" s="141"/>
      <c r="J157" s="141"/>
      <c r="K157" s="141"/>
    </row>
    <row r="158" spans="1:14">
      <c r="H158" s="144" t="s">
        <v>562</v>
      </c>
      <c r="I158" s="937" t="str">
        <f>開票立会人入力シート!R6</f>
        <v>S//</v>
      </c>
      <c r="J158" s="938"/>
      <c r="K158" s="938"/>
      <c r="L158" s="144" t="s">
        <v>561</v>
      </c>
      <c r="M158" s="145"/>
    </row>
    <row r="160" spans="1:14" ht="18.75">
      <c r="G160" s="142"/>
    </row>
    <row r="162" spans="1:14">
      <c r="A162" s="114" t="s">
        <v>559</v>
      </c>
      <c r="C162" s="141" t="str">
        <f>入力シート!C1</f>
        <v>令和4年7月10日執行参議院青森県選挙区選出議員選挙</v>
      </c>
    </row>
    <row r="163" spans="1:14">
      <c r="C163" s="141"/>
    </row>
    <row r="164" spans="1:14" ht="18.75">
      <c r="G164" s="142"/>
      <c r="J164" s="142"/>
    </row>
    <row r="165" spans="1:14" ht="18.75">
      <c r="A165" s="114" t="s">
        <v>570</v>
      </c>
      <c r="F165" s="141" t="str">
        <f>開票立会人入力シート!B6</f>
        <v>黒石市</v>
      </c>
      <c r="G165" s="142"/>
      <c r="H165" s="114" t="s">
        <v>571</v>
      </c>
      <c r="J165" s="142"/>
    </row>
    <row r="166" spans="1:14" ht="18.75">
      <c r="G166" s="142"/>
      <c r="J166" s="142"/>
    </row>
    <row r="168" spans="1:14">
      <c r="A168" s="114" t="s">
        <v>563</v>
      </c>
    </row>
    <row r="171" spans="1:14">
      <c r="B171" s="931" t="str">
        <f>開票立会人入力シート!D6</f>
        <v>令和-118年1月0日</v>
      </c>
      <c r="C171" s="932"/>
      <c r="D171" s="932"/>
    </row>
    <row r="174" spans="1:14">
      <c r="B174" s="114" t="s">
        <v>725</v>
      </c>
      <c r="J174" s="141">
        <f>入力シート!C29</f>
        <v>0</v>
      </c>
      <c r="N174" s="114" t="s">
        <v>564</v>
      </c>
    </row>
    <row r="175" spans="1:14">
      <c r="I175" s="141"/>
    </row>
    <row r="177" spans="1:14" ht="21">
      <c r="D177" s="133"/>
      <c r="E177" s="133"/>
      <c r="F177" s="134" t="s">
        <v>534</v>
      </c>
      <c r="G177" s="133"/>
      <c r="I177" s="927">
        <f>入力シート!C8</f>
        <v>0</v>
      </c>
      <c r="J177" s="927"/>
      <c r="K177" s="928">
        <f>入力シート!C10</f>
        <v>0</v>
      </c>
      <c r="L177" s="928"/>
    </row>
    <row r="178" spans="1:14" ht="21">
      <c r="D178" s="133"/>
      <c r="E178" s="133"/>
      <c r="F178" s="134"/>
      <c r="G178" s="133"/>
      <c r="I178" s="135"/>
      <c r="J178" s="135"/>
      <c r="K178" s="136"/>
      <c r="L178" s="136"/>
    </row>
    <row r="179" spans="1:14" ht="21">
      <c r="D179" s="133"/>
      <c r="E179" s="133"/>
      <c r="F179" s="134"/>
      <c r="G179" s="133"/>
      <c r="I179" s="135"/>
      <c r="J179" s="135"/>
      <c r="K179" s="136"/>
      <c r="L179" s="136"/>
    </row>
    <row r="180" spans="1:14">
      <c r="B180" s="934" t="str">
        <f>開票立会人入力シート!B6</f>
        <v>黒石市</v>
      </c>
      <c r="C180" s="934"/>
      <c r="D180" s="155" t="s">
        <v>577</v>
      </c>
      <c r="E180" s="133"/>
      <c r="F180" s="134"/>
      <c r="G180" s="133"/>
      <c r="H180" s="140" t="s">
        <v>515</v>
      </c>
      <c r="J180" s="156"/>
      <c r="L180" s="153"/>
    </row>
    <row r="181" spans="1:14">
      <c r="A181" s="137"/>
    </row>
    <row r="182" spans="1:14">
      <c r="K182" s="157"/>
      <c r="L182" s="157"/>
      <c r="M182" s="138"/>
    </row>
    <row r="185" spans="1:14">
      <c r="A185" s="289" t="s">
        <v>1333</v>
      </c>
    </row>
    <row r="186" spans="1:14">
      <c r="A186" s="289" t="s">
        <v>1334</v>
      </c>
    </row>
    <row r="187" spans="1:14">
      <c r="A187" s="289" t="s">
        <v>1342</v>
      </c>
    </row>
    <row r="188" spans="1:14">
      <c r="A188" s="289" t="s">
        <v>1343</v>
      </c>
    </row>
    <row r="189" spans="1:14">
      <c r="N189" s="138" t="s">
        <v>456</v>
      </c>
    </row>
    <row r="193" spans="1:14" ht="28.5">
      <c r="A193" s="921" t="s">
        <v>569</v>
      </c>
      <c r="B193" s="921"/>
      <c r="C193" s="921"/>
      <c r="D193" s="921"/>
      <c r="E193" s="921"/>
      <c r="F193" s="921"/>
      <c r="G193" s="921"/>
      <c r="H193" s="921"/>
      <c r="I193" s="921"/>
      <c r="J193" s="921"/>
      <c r="K193" s="921"/>
      <c r="L193" s="921"/>
      <c r="M193" s="921"/>
      <c r="N193" s="921"/>
    </row>
    <row r="197" spans="1:14">
      <c r="G197" s="114" t="s">
        <v>558</v>
      </c>
    </row>
    <row r="199" spans="1:14" ht="18.75">
      <c r="G199" s="114" t="s">
        <v>533</v>
      </c>
      <c r="H199" s="142"/>
      <c r="I199" s="395">
        <f>開票立会人入力シート!K7</f>
        <v>0</v>
      </c>
      <c r="J199" s="142"/>
      <c r="K199" s="142"/>
    </row>
    <row r="200" spans="1:14" ht="18.75">
      <c r="H200" s="142"/>
      <c r="I200" s="142"/>
      <c r="J200" s="142"/>
      <c r="K200" s="142"/>
    </row>
    <row r="201" spans="1:14" ht="18.75">
      <c r="G201" s="114" t="s">
        <v>483</v>
      </c>
      <c r="H201" s="142"/>
      <c r="I201" s="141">
        <f>開票立会人入力シート!H7</f>
        <v>0</v>
      </c>
      <c r="J201" s="142"/>
      <c r="K201" s="141">
        <f>開票立会人入力シート!J7</f>
        <v>0</v>
      </c>
    </row>
    <row r="202" spans="1:14" ht="18.75">
      <c r="H202" s="142"/>
      <c r="I202" s="141"/>
      <c r="J202" s="142"/>
      <c r="K202" s="142"/>
    </row>
    <row r="203" spans="1:14">
      <c r="G203" s="114" t="s">
        <v>534</v>
      </c>
      <c r="I203" s="141">
        <f>開票立会人入力シート!G7</f>
        <v>0</v>
      </c>
      <c r="J203" s="141"/>
      <c r="K203" s="141">
        <f>開票立会人入力シート!I7</f>
        <v>0</v>
      </c>
    </row>
    <row r="204" spans="1:14">
      <c r="I204" s="141"/>
      <c r="J204" s="141"/>
      <c r="K204" s="141"/>
    </row>
    <row r="205" spans="1:14">
      <c r="H205" s="144" t="s">
        <v>562</v>
      </c>
      <c r="I205" s="937" t="str">
        <f>開票立会人入力シート!R7</f>
        <v>S//</v>
      </c>
      <c r="J205" s="938"/>
      <c r="K205" s="938"/>
      <c r="L205" s="144" t="s">
        <v>561</v>
      </c>
      <c r="M205" s="145"/>
    </row>
    <row r="207" spans="1:14" ht="18.75">
      <c r="G207" s="142"/>
    </row>
    <row r="209" spans="1:14">
      <c r="A209" s="114" t="s">
        <v>559</v>
      </c>
      <c r="C209" s="141" t="str">
        <f>入力シート!C1</f>
        <v>令和4年7月10日執行参議院青森県選挙区選出議員選挙</v>
      </c>
    </row>
    <row r="210" spans="1:14">
      <c r="C210" s="141"/>
    </row>
    <row r="211" spans="1:14" ht="18.75">
      <c r="G211" s="142"/>
      <c r="J211" s="142"/>
    </row>
    <row r="212" spans="1:14" ht="18.75">
      <c r="A212" s="114" t="s">
        <v>570</v>
      </c>
      <c r="F212" s="141" t="str">
        <f>開票立会人入力シート!B7</f>
        <v>五所川原市</v>
      </c>
      <c r="G212" s="142"/>
      <c r="H212" s="140" t="s">
        <v>571</v>
      </c>
      <c r="J212" s="142"/>
    </row>
    <row r="213" spans="1:14" ht="18.75">
      <c r="G213" s="142"/>
      <c r="J213" s="142"/>
    </row>
    <row r="215" spans="1:14">
      <c r="A215" s="114" t="s">
        <v>563</v>
      </c>
    </row>
    <row r="218" spans="1:14">
      <c r="B218" s="931" t="str">
        <f>開票立会人入力シート!D7</f>
        <v>令和-118年1月0日</v>
      </c>
      <c r="C218" s="932"/>
      <c r="D218" s="932"/>
    </row>
    <row r="221" spans="1:14">
      <c r="B221" s="114" t="s">
        <v>725</v>
      </c>
      <c r="J221" s="141">
        <f>入力シート!C29</f>
        <v>0</v>
      </c>
      <c r="N221" s="114" t="s">
        <v>564</v>
      </c>
    </row>
    <row r="222" spans="1:14">
      <c r="I222" s="141"/>
    </row>
    <row r="224" spans="1:14" ht="21">
      <c r="D224" s="133"/>
      <c r="E224" s="133"/>
      <c r="F224" s="134" t="s">
        <v>534</v>
      </c>
      <c r="G224" s="133"/>
      <c r="I224" s="927">
        <f>入力シート!C8</f>
        <v>0</v>
      </c>
      <c r="J224" s="927"/>
      <c r="K224" s="928">
        <f>入力シート!C10</f>
        <v>0</v>
      </c>
      <c r="L224" s="928"/>
    </row>
    <row r="225" spans="1:14" ht="21">
      <c r="D225" s="133"/>
      <c r="E225" s="133"/>
      <c r="F225" s="134"/>
      <c r="G225" s="133"/>
      <c r="I225" s="135"/>
      <c r="J225" s="135"/>
      <c r="K225" s="136"/>
      <c r="L225" s="136"/>
    </row>
    <row r="226" spans="1:14" ht="21">
      <c r="D226" s="133"/>
      <c r="E226" s="133"/>
      <c r="F226" s="134"/>
      <c r="G226" s="133"/>
      <c r="I226" s="135"/>
      <c r="J226" s="135"/>
      <c r="K226" s="136"/>
      <c r="L226" s="136"/>
    </row>
    <row r="227" spans="1:14">
      <c r="B227" s="934" t="str">
        <f>開票立会人入力シート!B7</f>
        <v>五所川原市</v>
      </c>
      <c r="C227" s="934"/>
      <c r="D227" s="155" t="s">
        <v>577</v>
      </c>
      <c r="E227" s="133"/>
      <c r="F227" s="134"/>
      <c r="G227" s="133"/>
      <c r="H227" s="140" t="s">
        <v>515</v>
      </c>
      <c r="J227" s="156"/>
      <c r="L227" s="153"/>
    </row>
    <row r="228" spans="1:14">
      <c r="A228" s="137"/>
    </row>
    <row r="229" spans="1:14">
      <c r="K229" s="157"/>
      <c r="L229" s="157"/>
      <c r="M229" s="138"/>
    </row>
    <row r="232" spans="1:14">
      <c r="A232" s="289" t="s">
        <v>1333</v>
      </c>
    </row>
    <row r="233" spans="1:14">
      <c r="A233" s="289" t="s">
        <v>1334</v>
      </c>
    </row>
    <row r="234" spans="1:14">
      <c r="A234" s="289" t="s">
        <v>1342</v>
      </c>
    </row>
    <row r="235" spans="1:14">
      <c r="A235" s="289" t="s">
        <v>1343</v>
      </c>
    </row>
    <row r="236" spans="1:14">
      <c r="N236" s="138" t="s">
        <v>456</v>
      </c>
    </row>
    <row r="240" spans="1:14" ht="28.5">
      <c r="A240" s="921" t="s">
        <v>569</v>
      </c>
      <c r="B240" s="921"/>
      <c r="C240" s="921"/>
      <c r="D240" s="921"/>
      <c r="E240" s="921"/>
      <c r="F240" s="921"/>
      <c r="G240" s="921"/>
      <c r="H240" s="921"/>
      <c r="I240" s="921"/>
      <c r="J240" s="921"/>
      <c r="K240" s="921"/>
      <c r="L240" s="921"/>
      <c r="M240" s="921"/>
      <c r="N240" s="921"/>
    </row>
    <row r="244" spans="1:13">
      <c r="G244" s="114" t="s">
        <v>558</v>
      </c>
    </row>
    <row r="246" spans="1:13" ht="18.75">
      <c r="G246" s="114" t="s">
        <v>533</v>
      </c>
      <c r="H246" s="142"/>
      <c r="I246" s="395">
        <f>開票立会人入力シート!K8</f>
        <v>0</v>
      </c>
      <c r="J246" s="142"/>
      <c r="K246" s="142"/>
    </row>
    <row r="247" spans="1:13" ht="18.75">
      <c r="H247" s="142"/>
      <c r="I247" s="142"/>
      <c r="J247" s="142"/>
      <c r="K247" s="142"/>
    </row>
    <row r="248" spans="1:13" ht="18.75">
      <c r="G248" s="114" t="s">
        <v>483</v>
      </c>
      <c r="H248" s="142"/>
      <c r="I248" s="141">
        <f>開票立会人入力シート!H8</f>
        <v>0</v>
      </c>
      <c r="J248" s="142"/>
      <c r="K248" s="141">
        <f>開票立会人入力シート!J8</f>
        <v>0</v>
      </c>
    </row>
    <row r="249" spans="1:13" ht="18.75">
      <c r="H249" s="142"/>
      <c r="I249" s="141"/>
      <c r="J249" s="142"/>
      <c r="K249" s="142"/>
    </row>
    <row r="250" spans="1:13">
      <c r="G250" s="114" t="s">
        <v>534</v>
      </c>
      <c r="I250" s="141">
        <f>開票立会人入力シート!G8</f>
        <v>0</v>
      </c>
      <c r="J250" s="141"/>
      <c r="K250" s="141">
        <f>開票立会人入力シート!I8</f>
        <v>0</v>
      </c>
    </row>
    <row r="251" spans="1:13">
      <c r="I251" s="141"/>
      <c r="J251" s="141"/>
      <c r="K251" s="141"/>
    </row>
    <row r="252" spans="1:13">
      <c r="H252" s="144" t="s">
        <v>562</v>
      </c>
      <c r="I252" s="937" t="str">
        <f>開票立会人入力シート!R8</f>
        <v>S//</v>
      </c>
      <c r="J252" s="938"/>
      <c r="K252" s="938"/>
      <c r="L252" s="144" t="s">
        <v>561</v>
      </c>
      <c r="M252" s="145"/>
    </row>
    <row r="254" spans="1:13" ht="18.75">
      <c r="G254" s="142"/>
    </row>
    <row r="256" spans="1:13">
      <c r="A256" s="114" t="s">
        <v>559</v>
      </c>
      <c r="C256" s="141" t="str">
        <f>入力シート!C1</f>
        <v>令和4年7月10日執行参議院青森県選挙区選出議員選挙</v>
      </c>
    </row>
    <row r="257" spans="1:14">
      <c r="C257" s="141"/>
    </row>
    <row r="258" spans="1:14" ht="18.75">
      <c r="G258" s="142"/>
      <c r="J258" s="142"/>
    </row>
    <row r="259" spans="1:14" ht="18.75">
      <c r="A259" s="114" t="s">
        <v>570</v>
      </c>
      <c r="F259" s="141" t="str">
        <f>開票立会人入力シート!B8</f>
        <v>十和田市</v>
      </c>
      <c r="G259" s="142"/>
      <c r="H259" s="114" t="s">
        <v>571</v>
      </c>
      <c r="J259" s="142"/>
    </row>
    <row r="260" spans="1:14" ht="18.75">
      <c r="G260" s="142"/>
      <c r="J260" s="142"/>
    </row>
    <row r="262" spans="1:14">
      <c r="A262" s="114" t="s">
        <v>563</v>
      </c>
    </row>
    <row r="265" spans="1:14">
      <c r="B265" s="931" t="str">
        <f>開票立会人入力シート!D8</f>
        <v>令和-118年1月0日</v>
      </c>
      <c r="C265" s="932"/>
      <c r="D265" s="932"/>
    </row>
    <row r="268" spans="1:14">
      <c r="B268" s="114" t="s">
        <v>725</v>
      </c>
      <c r="J268" s="141">
        <f>入力シート!C29</f>
        <v>0</v>
      </c>
      <c r="N268" s="114" t="s">
        <v>564</v>
      </c>
    </row>
    <row r="269" spans="1:14">
      <c r="I269" s="141"/>
    </row>
    <row r="271" spans="1:14" ht="21">
      <c r="D271" s="133"/>
      <c r="E271" s="133"/>
      <c r="F271" s="134" t="s">
        <v>534</v>
      </c>
      <c r="G271" s="133"/>
      <c r="I271" s="927">
        <f>入力シート!C8</f>
        <v>0</v>
      </c>
      <c r="J271" s="927"/>
      <c r="K271" s="928">
        <f>入力シート!C10</f>
        <v>0</v>
      </c>
      <c r="L271" s="928"/>
    </row>
    <row r="272" spans="1:14" ht="21">
      <c r="D272" s="133"/>
      <c r="E272" s="133"/>
      <c r="F272" s="134"/>
      <c r="G272" s="133"/>
      <c r="I272" s="135"/>
      <c r="J272" s="135"/>
      <c r="K272" s="136"/>
      <c r="L272" s="136"/>
    </row>
    <row r="273" spans="1:14" ht="21">
      <c r="D273" s="133"/>
      <c r="E273" s="133"/>
      <c r="F273" s="134"/>
      <c r="G273" s="133"/>
      <c r="I273" s="135"/>
      <c r="J273" s="135"/>
      <c r="K273" s="136"/>
      <c r="L273" s="136"/>
    </row>
    <row r="274" spans="1:14">
      <c r="B274" s="934" t="str">
        <f>開票立会人入力シート!B8</f>
        <v>十和田市</v>
      </c>
      <c r="C274" s="934"/>
      <c r="D274" s="155" t="s">
        <v>577</v>
      </c>
      <c r="E274" s="133"/>
      <c r="F274" s="134"/>
      <c r="G274" s="133"/>
      <c r="H274" s="140" t="s">
        <v>515</v>
      </c>
      <c r="J274" s="156"/>
      <c r="L274" s="153"/>
    </row>
    <row r="275" spans="1:14">
      <c r="A275" s="137"/>
    </row>
    <row r="276" spans="1:14">
      <c r="K276" s="157"/>
      <c r="L276" s="157"/>
      <c r="M276" s="138"/>
    </row>
    <row r="279" spans="1:14">
      <c r="A279" s="289" t="s">
        <v>1333</v>
      </c>
    </row>
    <row r="280" spans="1:14">
      <c r="A280" s="289" t="s">
        <v>1334</v>
      </c>
    </row>
    <row r="281" spans="1:14">
      <c r="A281" s="289" t="s">
        <v>1342</v>
      </c>
    </row>
    <row r="282" spans="1:14">
      <c r="A282" s="289" t="s">
        <v>1343</v>
      </c>
    </row>
    <row r="283" spans="1:14">
      <c r="N283" s="138" t="s">
        <v>456</v>
      </c>
    </row>
    <row r="287" spans="1:14" ht="28.5">
      <c r="A287" s="921" t="s">
        <v>569</v>
      </c>
      <c r="B287" s="921"/>
      <c r="C287" s="921"/>
      <c r="D287" s="921"/>
      <c r="E287" s="921"/>
      <c r="F287" s="921"/>
      <c r="G287" s="921"/>
      <c r="H287" s="921"/>
      <c r="I287" s="921"/>
      <c r="J287" s="921"/>
      <c r="K287" s="921"/>
      <c r="L287" s="921"/>
      <c r="M287" s="921"/>
      <c r="N287" s="921"/>
    </row>
    <row r="291" spans="1:13">
      <c r="G291" s="114" t="s">
        <v>558</v>
      </c>
    </row>
    <row r="293" spans="1:13" ht="18.75">
      <c r="G293" s="114" t="s">
        <v>533</v>
      </c>
      <c r="H293" s="142"/>
      <c r="I293" s="395">
        <f>開票立会人入力シート!K9</f>
        <v>0</v>
      </c>
      <c r="J293" s="142"/>
      <c r="K293" s="142"/>
    </row>
    <row r="294" spans="1:13" ht="18.75">
      <c r="H294" s="142"/>
      <c r="I294" s="142"/>
      <c r="J294" s="142"/>
      <c r="K294" s="142"/>
    </row>
    <row r="295" spans="1:13" ht="18.75">
      <c r="G295" s="114" t="s">
        <v>483</v>
      </c>
      <c r="H295" s="142"/>
      <c r="I295" s="141">
        <f>開票立会人入力シート!H9</f>
        <v>0</v>
      </c>
      <c r="J295" s="142"/>
      <c r="K295" s="141">
        <f>開票立会人入力シート!J9</f>
        <v>0</v>
      </c>
    </row>
    <row r="296" spans="1:13" ht="18.75">
      <c r="H296" s="142"/>
      <c r="I296" s="141"/>
      <c r="J296" s="142"/>
      <c r="K296" s="142"/>
    </row>
    <row r="297" spans="1:13">
      <c r="G297" s="114" t="s">
        <v>534</v>
      </c>
      <c r="I297" s="141">
        <f>開票立会人入力シート!G9</f>
        <v>0</v>
      </c>
      <c r="J297" s="141"/>
      <c r="K297" s="141">
        <f>開票立会人入力シート!I9</f>
        <v>0</v>
      </c>
    </row>
    <row r="298" spans="1:13">
      <c r="I298" s="141"/>
      <c r="J298" s="141"/>
      <c r="K298" s="141"/>
    </row>
    <row r="299" spans="1:13">
      <c r="H299" s="144" t="s">
        <v>562</v>
      </c>
      <c r="I299" s="937" t="str">
        <f>開票立会人入力シート!R9</f>
        <v>S//</v>
      </c>
      <c r="J299" s="938"/>
      <c r="K299" s="938"/>
      <c r="L299" s="144" t="s">
        <v>561</v>
      </c>
      <c r="M299" s="145"/>
    </row>
    <row r="301" spans="1:13" ht="18.75">
      <c r="G301" s="142"/>
    </row>
    <row r="303" spans="1:13">
      <c r="A303" s="114" t="s">
        <v>559</v>
      </c>
      <c r="C303" s="141" t="str">
        <f>入力シート!C1</f>
        <v>令和4年7月10日執行参議院青森県選挙区選出議員選挙</v>
      </c>
    </row>
    <row r="304" spans="1:13">
      <c r="C304" s="141"/>
    </row>
    <row r="305" spans="1:14" ht="18.75">
      <c r="G305" s="142"/>
      <c r="J305" s="142"/>
    </row>
    <row r="306" spans="1:14" ht="18.75">
      <c r="A306" s="114" t="s">
        <v>570</v>
      </c>
      <c r="F306" s="141" t="str">
        <f>開票立会人入力シート!B9</f>
        <v>三沢市</v>
      </c>
      <c r="G306" s="142"/>
      <c r="H306" s="114" t="s">
        <v>571</v>
      </c>
      <c r="J306" s="142"/>
    </row>
    <row r="307" spans="1:14" ht="18.75">
      <c r="G307" s="142"/>
      <c r="J307" s="142"/>
    </row>
    <row r="309" spans="1:14">
      <c r="A309" s="114" t="s">
        <v>563</v>
      </c>
    </row>
    <row r="312" spans="1:14">
      <c r="B312" s="931" t="str">
        <f>開票立会人入力シート!D9</f>
        <v>令和-118年1月0日</v>
      </c>
      <c r="C312" s="932"/>
      <c r="D312" s="932"/>
    </row>
    <row r="315" spans="1:14">
      <c r="B315" s="114" t="s">
        <v>725</v>
      </c>
      <c r="J315" s="141">
        <f>入力シート!C29</f>
        <v>0</v>
      </c>
      <c r="N315" s="114" t="s">
        <v>564</v>
      </c>
    </row>
    <row r="316" spans="1:14">
      <c r="I316" s="141"/>
    </row>
    <row r="318" spans="1:14" ht="21">
      <c r="D318" s="133"/>
      <c r="E318" s="133"/>
      <c r="F318" s="134" t="s">
        <v>534</v>
      </c>
      <c r="G318" s="133"/>
      <c r="I318" s="927">
        <f>入力シート!C8</f>
        <v>0</v>
      </c>
      <c r="J318" s="927"/>
      <c r="K318" s="928">
        <f>入力シート!C10</f>
        <v>0</v>
      </c>
      <c r="L318" s="928"/>
    </row>
    <row r="319" spans="1:14" ht="21">
      <c r="D319" s="133"/>
      <c r="E319" s="133"/>
      <c r="F319" s="134"/>
      <c r="G319" s="133"/>
      <c r="I319" s="135"/>
      <c r="J319" s="135"/>
      <c r="K319" s="136"/>
      <c r="L319" s="136"/>
    </row>
    <row r="320" spans="1:14" ht="21">
      <c r="D320" s="133"/>
      <c r="E320" s="133"/>
      <c r="F320" s="134"/>
      <c r="G320" s="133"/>
      <c r="I320" s="135"/>
      <c r="J320" s="135"/>
      <c r="K320" s="136"/>
      <c r="L320" s="136"/>
    </row>
    <row r="321" spans="1:14">
      <c r="B321" s="934" t="str">
        <f>開票立会人入力シート!B9</f>
        <v>三沢市</v>
      </c>
      <c r="C321" s="934"/>
      <c r="D321" s="155" t="s">
        <v>577</v>
      </c>
      <c r="E321" s="133"/>
      <c r="F321" s="134"/>
      <c r="G321" s="133"/>
      <c r="H321" s="140" t="s">
        <v>515</v>
      </c>
      <c r="J321" s="156"/>
      <c r="L321" s="153"/>
    </row>
    <row r="322" spans="1:14">
      <c r="B322" s="138"/>
      <c r="C322" s="138"/>
      <c r="D322" s="155"/>
      <c r="E322" s="133"/>
      <c r="F322" s="134"/>
      <c r="G322" s="133"/>
      <c r="H322" s="140"/>
      <c r="J322" s="156"/>
      <c r="L322" s="153"/>
    </row>
    <row r="323" spans="1:14">
      <c r="B323" s="138"/>
      <c r="C323" s="138"/>
      <c r="D323" s="155"/>
      <c r="E323" s="133"/>
      <c r="F323" s="134"/>
      <c r="G323" s="133"/>
      <c r="H323" s="140"/>
      <c r="J323" s="156"/>
      <c r="L323" s="153"/>
    </row>
    <row r="324" spans="1:14">
      <c r="B324" s="138"/>
      <c r="C324" s="138"/>
      <c r="D324" s="155"/>
      <c r="E324" s="133"/>
      <c r="F324" s="134"/>
      <c r="G324" s="133"/>
      <c r="H324" s="140"/>
      <c r="J324" s="156"/>
      <c r="L324" s="153"/>
    </row>
    <row r="325" spans="1:14">
      <c r="B325" s="138"/>
      <c r="C325" s="138"/>
      <c r="D325" s="155"/>
      <c r="E325" s="133"/>
      <c r="F325" s="134"/>
      <c r="G325" s="133"/>
      <c r="H325" s="140"/>
      <c r="J325" s="156"/>
      <c r="L325" s="153"/>
    </row>
    <row r="326" spans="1:14">
      <c r="A326" s="289" t="s">
        <v>1333</v>
      </c>
    </row>
    <row r="327" spans="1:14">
      <c r="A327" s="289" t="s">
        <v>1334</v>
      </c>
    </row>
    <row r="328" spans="1:14">
      <c r="A328" s="289" t="s">
        <v>1342</v>
      </c>
    </row>
    <row r="329" spans="1:14">
      <c r="A329" s="289" t="s">
        <v>1343</v>
      </c>
    </row>
    <row r="330" spans="1:14">
      <c r="N330" s="138" t="s">
        <v>456</v>
      </c>
    </row>
    <row r="334" spans="1:14" ht="28.5">
      <c r="A334" s="921" t="s">
        <v>569</v>
      </c>
      <c r="B334" s="921"/>
      <c r="C334" s="921"/>
      <c r="D334" s="921"/>
      <c r="E334" s="921"/>
      <c r="F334" s="921"/>
      <c r="G334" s="921"/>
      <c r="H334" s="921"/>
      <c r="I334" s="921"/>
      <c r="J334" s="921"/>
      <c r="K334" s="921"/>
      <c r="L334" s="921"/>
      <c r="M334" s="921"/>
      <c r="N334" s="921"/>
    </row>
    <row r="338" spans="1:13">
      <c r="G338" s="114" t="s">
        <v>558</v>
      </c>
    </row>
    <row r="340" spans="1:13" ht="18.75">
      <c r="G340" s="114" t="s">
        <v>533</v>
      </c>
      <c r="H340" s="142"/>
      <c r="I340" s="402">
        <f>開票立会人入力シート!K10</f>
        <v>0</v>
      </c>
      <c r="J340" s="142"/>
      <c r="K340" s="142"/>
    </row>
    <row r="341" spans="1:13" ht="18.75">
      <c r="H341" s="142"/>
      <c r="I341" s="142"/>
      <c r="J341" s="142"/>
      <c r="K341" s="142"/>
    </row>
    <row r="342" spans="1:13" ht="18.75">
      <c r="G342" s="114" t="s">
        <v>483</v>
      </c>
      <c r="H342" s="142"/>
      <c r="I342" s="141">
        <f>開票立会人入力シート!H10</f>
        <v>0</v>
      </c>
      <c r="J342" s="142"/>
      <c r="K342" s="141">
        <f>開票立会人入力シート!J10</f>
        <v>0</v>
      </c>
    </row>
    <row r="343" spans="1:13" ht="18.75">
      <c r="H343" s="142"/>
      <c r="I343" s="141"/>
      <c r="J343" s="142"/>
      <c r="K343" s="142"/>
    </row>
    <row r="344" spans="1:13">
      <c r="G344" s="114" t="s">
        <v>534</v>
      </c>
      <c r="I344" s="141">
        <f>開票立会人入力シート!G10</f>
        <v>0</v>
      </c>
      <c r="J344" s="141"/>
      <c r="K344" s="141">
        <f>開票立会人入力シート!I10</f>
        <v>0</v>
      </c>
    </row>
    <row r="345" spans="1:13">
      <c r="I345" s="141"/>
      <c r="J345" s="141"/>
      <c r="K345" s="141"/>
    </row>
    <row r="346" spans="1:13">
      <c r="H346" s="144" t="s">
        <v>562</v>
      </c>
      <c r="I346" s="937" t="str">
        <f>開票立会人入力シート!R10</f>
        <v>S//</v>
      </c>
      <c r="J346" s="938"/>
      <c r="K346" s="938"/>
      <c r="L346" s="144" t="s">
        <v>561</v>
      </c>
      <c r="M346" s="145"/>
    </row>
    <row r="348" spans="1:13" ht="18.75">
      <c r="G348" s="142"/>
    </row>
    <row r="350" spans="1:13">
      <c r="A350" s="114" t="s">
        <v>559</v>
      </c>
      <c r="C350" s="141" t="str">
        <f>入力シート!C1</f>
        <v>令和4年7月10日執行参議院青森県選挙区選出議員選挙</v>
      </c>
    </row>
    <row r="351" spans="1:13">
      <c r="C351" s="141"/>
    </row>
    <row r="352" spans="1:13" ht="18.75">
      <c r="G352" s="142"/>
      <c r="J352" s="142"/>
    </row>
    <row r="353" spans="1:14" ht="18.75">
      <c r="A353" s="114" t="s">
        <v>570</v>
      </c>
      <c r="F353" s="141" t="str">
        <f>開票立会人入力シート!B10</f>
        <v>むつ市</v>
      </c>
      <c r="G353" s="142"/>
      <c r="H353" s="114" t="s">
        <v>571</v>
      </c>
      <c r="J353" s="142"/>
    </row>
    <row r="354" spans="1:14" ht="18.75">
      <c r="G354" s="142"/>
      <c r="J354" s="142"/>
    </row>
    <row r="356" spans="1:14">
      <c r="A356" s="114" t="s">
        <v>563</v>
      </c>
    </row>
    <row r="359" spans="1:14">
      <c r="B359" s="931" t="str">
        <f>開票立会人入力シート!D10</f>
        <v>令和-118年1月0日</v>
      </c>
      <c r="C359" s="932"/>
      <c r="D359" s="932"/>
    </row>
    <row r="362" spans="1:14">
      <c r="B362" s="114" t="s">
        <v>725</v>
      </c>
      <c r="J362" s="141">
        <f>入力シート!C29</f>
        <v>0</v>
      </c>
      <c r="N362" s="114" t="s">
        <v>564</v>
      </c>
    </row>
    <row r="363" spans="1:14">
      <c r="I363" s="141"/>
    </row>
    <row r="365" spans="1:14" ht="21">
      <c r="D365" s="133"/>
      <c r="E365" s="133"/>
      <c r="F365" s="134" t="s">
        <v>534</v>
      </c>
      <c r="G365" s="133"/>
      <c r="I365" s="927">
        <f>入力シート!C8</f>
        <v>0</v>
      </c>
      <c r="J365" s="927"/>
      <c r="K365" s="928">
        <f>入力シート!C10</f>
        <v>0</v>
      </c>
      <c r="L365" s="928"/>
    </row>
    <row r="366" spans="1:14" ht="21">
      <c r="D366" s="133"/>
      <c r="E366" s="133"/>
      <c r="F366" s="134"/>
      <c r="G366" s="133"/>
      <c r="I366" s="135"/>
      <c r="J366" s="135"/>
      <c r="K366" s="136"/>
      <c r="L366" s="136"/>
    </row>
    <row r="367" spans="1:14" ht="21">
      <c r="D367" s="133"/>
      <c r="E367" s="133"/>
      <c r="F367" s="134"/>
      <c r="G367" s="133"/>
      <c r="I367" s="135"/>
      <c r="J367" s="135"/>
      <c r="K367" s="136"/>
      <c r="L367" s="136"/>
    </row>
    <row r="368" spans="1:14">
      <c r="B368" s="934" t="str">
        <f>開票立会人入力シート!B10</f>
        <v>むつ市</v>
      </c>
      <c r="C368" s="934"/>
      <c r="D368" s="155" t="s">
        <v>577</v>
      </c>
      <c r="E368" s="133"/>
      <c r="F368" s="134"/>
      <c r="G368" s="133"/>
      <c r="H368" s="140" t="s">
        <v>515</v>
      </c>
      <c r="J368" s="156"/>
      <c r="L368" s="153"/>
    </row>
    <row r="369" spans="1:14">
      <c r="B369" s="138"/>
      <c r="C369" s="138"/>
      <c r="D369" s="155"/>
      <c r="E369" s="133"/>
      <c r="F369" s="134"/>
      <c r="G369" s="133"/>
      <c r="H369" s="140"/>
      <c r="J369" s="156"/>
      <c r="L369" s="153"/>
    </row>
    <row r="370" spans="1:14">
      <c r="B370" s="138"/>
      <c r="C370" s="138"/>
      <c r="D370" s="155"/>
      <c r="E370" s="133"/>
      <c r="F370" s="134"/>
      <c r="G370" s="133"/>
      <c r="H370" s="140"/>
      <c r="J370" s="156"/>
      <c r="L370" s="153"/>
    </row>
    <row r="371" spans="1:14">
      <c r="B371" s="138"/>
      <c r="C371" s="138"/>
      <c r="D371" s="155"/>
      <c r="E371" s="133"/>
      <c r="F371" s="134"/>
      <c r="G371" s="133"/>
      <c r="H371" s="140"/>
      <c r="J371" s="156"/>
      <c r="L371" s="153"/>
    </row>
    <row r="372" spans="1:14">
      <c r="B372" s="138"/>
      <c r="C372" s="138"/>
      <c r="D372" s="155"/>
      <c r="E372" s="133"/>
      <c r="F372" s="134"/>
      <c r="G372" s="133"/>
      <c r="H372" s="140"/>
      <c r="J372" s="156"/>
      <c r="L372" s="153"/>
    </row>
    <row r="373" spans="1:14">
      <c r="A373" s="289" t="s">
        <v>1333</v>
      </c>
    </row>
    <row r="374" spans="1:14">
      <c r="A374" s="289" t="s">
        <v>1334</v>
      </c>
    </row>
    <row r="375" spans="1:14">
      <c r="A375" s="289" t="s">
        <v>1342</v>
      </c>
    </row>
    <row r="376" spans="1:14">
      <c r="A376" s="289" t="s">
        <v>1343</v>
      </c>
    </row>
    <row r="377" spans="1:14">
      <c r="N377" s="138" t="s">
        <v>456</v>
      </c>
    </row>
    <row r="381" spans="1:14" ht="28.5">
      <c r="A381" s="921" t="s">
        <v>569</v>
      </c>
      <c r="B381" s="921"/>
      <c r="C381" s="921"/>
      <c r="D381" s="921"/>
      <c r="E381" s="921"/>
      <c r="F381" s="921"/>
      <c r="G381" s="921"/>
      <c r="H381" s="921"/>
      <c r="I381" s="921"/>
      <c r="J381" s="921"/>
      <c r="K381" s="921"/>
      <c r="L381" s="921"/>
      <c r="M381" s="921"/>
      <c r="N381" s="921"/>
    </row>
    <row r="385" spans="1:13">
      <c r="G385" s="114" t="s">
        <v>558</v>
      </c>
    </row>
    <row r="387" spans="1:13" ht="18.75">
      <c r="G387" s="114" t="s">
        <v>533</v>
      </c>
      <c r="H387" s="142"/>
      <c r="I387" s="395">
        <f>開票立会人入力シート!K11</f>
        <v>0</v>
      </c>
      <c r="J387" s="142"/>
      <c r="K387" s="142"/>
    </row>
    <row r="388" spans="1:13" ht="18.75">
      <c r="H388" s="142"/>
      <c r="I388" s="142"/>
      <c r="J388" s="142"/>
      <c r="K388" s="142"/>
    </row>
    <row r="389" spans="1:13" ht="18.75">
      <c r="G389" s="114" t="s">
        <v>483</v>
      </c>
      <c r="H389" s="142"/>
      <c r="I389" s="141">
        <f>開票立会人入力シート!H11</f>
        <v>0</v>
      </c>
      <c r="J389" s="142"/>
      <c r="K389" s="141">
        <f>開票立会人入力シート!J11</f>
        <v>0</v>
      </c>
    </row>
    <row r="390" spans="1:13" ht="18.75">
      <c r="H390" s="142"/>
      <c r="I390" s="141"/>
      <c r="J390" s="142"/>
      <c r="K390" s="142"/>
    </row>
    <row r="391" spans="1:13">
      <c r="G391" s="114" t="s">
        <v>534</v>
      </c>
      <c r="I391" s="141">
        <f>開票立会人入力シート!G11</f>
        <v>0</v>
      </c>
      <c r="J391" s="141"/>
      <c r="K391" s="141">
        <f>開票立会人入力シート!I11</f>
        <v>0</v>
      </c>
    </row>
    <row r="392" spans="1:13">
      <c r="I392" s="141"/>
      <c r="J392" s="141"/>
      <c r="K392" s="141"/>
    </row>
    <row r="393" spans="1:13">
      <c r="H393" s="144" t="s">
        <v>562</v>
      </c>
      <c r="I393" s="937" t="str">
        <f>開票立会人入力シート!R11</f>
        <v>S//</v>
      </c>
      <c r="J393" s="938"/>
      <c r="K393" s="938"/>
      <c r="L393" s="144" t="s">
        <v>561</v>
      </c>
      <c r="M393" s="145"/>
    </row>
    <row r="395" spans="1:13" ht="18.75">
      <c r="G395" s="142"/>
    </row>
    <row r="397" spans="1:13">
      <c r="A397" s="114" t="s">
        <v>559</v>
      </c>
      <c r="C397" s="141" t="str">
        <f>入力シート!C1</f>
        <v>令和4年7月10日執行参議院青森県選挙区選出議員選挙</v>
      </c>
    </row>
    <row r="398" spans="1:13">
      <c r="C398" s="141"/>
    </row>
    <row r="399" spans="1:13" ht="18.75">
      <c r="G399" s="142"/>
      <c r="J399" s="142"/>
    </row>
    <row r="400" spans="1:13" ht="18.75">
      <c r="A400" s="114" t="s">
        <v>570</v>
      </c>
      <c r="F400" s="141" t="str">
        <f>開票立会人入力シート!B11</f>
        <v>つがる市</v>
      </c>
      <c r="G400" s="142"/>
      <c r="H400" s="114" t="s">
        <v>571</v>
      </c>
      <c r="J400" s="142"/>
    </row>
    <row r="401" spans="1:14" ht="18.75">
      <c r="G401" s="142"/>
      <c r="J401" s="142"/>
    </row>
    <row r="403" spans="1:14">
      <c r="A403" s="114" t="s">
        <v>563</v>
      </c>
    </row>
    <row r="406" spans="1:14">
      <c r="B406" s="931" t="str">
        <f>開票立会人入力シート!D11</f>
        <v>令和-118年1月0日</v>
      </c>
      <c r="C406" s="932"/>
      <c r="D406" s="932"/>
    </row>
    <row r="409" spans="1:14">
      <c r="B409" s="114" t="s">
        <v>725</v>
      </c>
      <c r="J409" s="141">
        <f>入力シート!C29</f>
        <v>0</v>
      </c>
      <c r="N409" s="114" t="s">
        <v>564</v>
      </c>
    </row>
    <row r="410" spans="1:14">
      <c r="I410" s="141"/>
    </row>
    <row r="412" spans="1:14" ht="21">
      <c r="D412" s="133"/>
      <c r="E412" s="133"/>
      <c r="F412" s="134" t="s">
        <v>534</v>
      </c>
      <c r="G412" s="133"/>
      <c r="I412" s="927">
        <f>入力シート!C8</f>
        <v>0</v>
      </c>
      <c r="J412" s="927"/>
      <c r="K412" s="928">
        <f>入力シート!C10</f>
        <v>0</v>
      </c>
      <c r="L412" s="928"/>
    </row>
    <row r="413" spans="1:14" ht="21">
      <c r="D413" s="133"/>
      <c r="E413" s="133"/>
      <c r="F413" s="134"/>
      <c r="G413" s="133"/>
      <c r="I413" s="135"/>
      <c r="J413" s="135"/>
      <c r="K413" s="136"/>
      <c r="L413" s="136"/>
    </row>
    <row r="414" spans="1:14" ht="21">
      <c r="D414" s="133"/>
      <c r="E414" s="133"/>
      <c r="F414" s="134"/>
      <c r="G414" s="133"/>
      <c r="I414" s="135"/>
      <c r="J414" s="135"/>
      <c r="K414" s="136"/>
      <c r="L414" s="136"/>
    </row>
    <row r="415" spans="1:14">
      <c r="B415" s="934" t="str">
        <f>開票立会人入力シート!B11</f>
        <v>つがる市</v>
      </c>
      <c r="C415" s="934"/>
      <c r="D415" s="155" t="s">
        <v>577</v>
      </c>
      <c r="E415" s="133"/>
      <c r="F415" s="134"/>
      <c r="G415" s="133"/>
      <c r="H415" s="140" t="s">
        <v>515</v>
      </c>
      <c r="J415" s="156"/>
      <c r="L415" s="153"/>
    </row>
    <row r="420" spans="1:14">
      <c r="A420" s="289" t="s">
        <v>1333</v>
      </c>
    </row>
    <row r="421" spans="1:14">
      <c r="A421" s="289" t="s">
        <v>1334</v>
      </c>
    </row>
    <row r="422" spans="1:14">
      <c r="A422" s="289" t="s">
        <v>1342</v>
      </c>
    </row>
    <row r="423" spans="1:14">
      <c r="A423" s="289" t="s">
        <v>1343</v>
      </c>
    </row>
    <row r="424" spans="1:14">
      <c r="N424" s="138" t="s">
        <v>456</v>
      </c>
    </row>
    <row r="428" spans="1:14" ht="28.5">
      <c r="A428" s="921" t="s">
        <v>569</v>
      </c>
      <c r="B428" s="921"/>
      <c r="C428" s="921"/>
      <c r="D428" s="921"/>
      <c r="E428" s="921"/>
      <c r="F428" s="921"/>
      <c r="G428" s="921"/>
      <c r="H428" s="921"/>
      <c r="I428" s="921"/>
      <c r="J428" s="921"/>
      <c r="K428" s="921"/>
      <c r="L428" s="921"/>
      <c r="M428" s="921"/>
      <c r="N428" s="921"/>
    </row>
    <row r="432" spans="1:14">
      <c r="G432" s="114" t="s">
        <v>558</v>
      </c>
    </row>
    <row r="434" spans="1:13" ht="18.75">
      <c r="G434" s="114" t="s">
        <v>533</v>
      </c>
      <c r="H434" s="142"/>
      <c r="I434" s="395">
        <f>開票立会人入力シート!K12</f>
        <v>0</v>
      </c>
      <c r="J434" s="142"/>
      <c r="K434" s="142"/>
    </row>
    <row r="435" spans="1:13" ht="18.75">
      <c r="H435" s="142"/>
      <c r="I435" s="142"/>
      <c r="J435" s="142"/>
      <c r="K435" s="142"/>
    </row>
    <row r="436" spans="1:13" ht="18.75">
      <c r="G436" s="114" t="s">
        <v>483</v>
      </c>
      <c r="H436" s="142"/>
      <c r="I436" s="141">
        <f>開票立会人入力シート!H12</f>
        <v>0</v>
      </c>
      <c r="J436" s="142"/>
      <c r="K436" s="141">
        <f>開票立会人入力シート!J12</f>
        <v>0</v>
      </c>
    </row>
    <row r="437" spans="1:13" ht="18.75">
      <c r="H437" s="142"/>
      <c r="I437" s="141"/>
      <c r="J437" s="142"/>
      <c r="K437" s="142"/>
    </row>
    <row r="438" spans="1:13">
      <c r="G438" s="114" t="s">
        <v>534</v>
      </c>
      <c r="I438" s="141">
        <f>開票立会人入力シート!G12</f>
        <v>0</v>
      </c>
      <c r="J438" s="141"/>
      <c r="K438" s="141">
        <f>開票立会人入力シート!I12</f>
        <v>0</v>
      </c>
    </row>
    <row r="439" spans="1:13">
      <c r="I439" s="141"/>
      <c r="J439" s="141"/>
      <c r="K439" s="141"/>
    </row>
    <row r="440" spans="1:13">
      <c r="H440" s="144" t="s">
        <v>562</v>
      </c>
      <c r="I440" s="937" t="str">
        <f>開票立会人入力シート!R12</f>
        <v>S//</v>
      </c>
      <c r="J440" s="938"/>
      <c r="K440" s="938"/>
      <c r="L440" s="144" t="s">
        <v>561</v>
      </c>
      <c r="M440" s="145"/>
    </row>
    <row r="442" spans="1:13" ht="18.75">
      <c r="G442" s="142"/>
    </row>
    <row r="444" spans="1:13">
      <c r="A444" s="114" t="s">
        <v>559</v>
      </c>
      <c r="C444" s="141" t="str">
        <f>入力シート!C1</f>
        <v>令和4年7月10日執行参議院青森県選挙区選出議員選挙</v>
      </c>
    </row>
    <row r="445" spans="1:13">
      <c r="C445" s="141"/>
    </row>
    <row r="446" spans="1:13" ht="18.75">
      <c r="G446" s="142"/>
      <c r="J446" s="142"/>
    </row>
    <row r="447" spans="1:13" ht="18.75">
      <c r="A447" s="114" t="s">
        <v>570</v>
      </c>
      <c r="F447" s="141" t="str">
        <f>開票立会人入力シート!B12</f>
        <v>平川市</v>
      </c>
      <c r="G447" s="142"/>
      <c r="H447" s="114" t="s">
        <v>571</v>
      </c>
      <c r="J447" s="142"/>
    </row>
    <row r="448" spans="1:13" ht="18.75">
      <c r="G448" s="142"/>
      <c r="J448" s="142"/>
    </row>
    <row r="450" spans="1:14">
      <c r="A450" s="114" t="s">
        <v>563</v>
      </c>
    </row>
    <row r="453" spans="1:14">
      <c r="B453" s="931" t="str">
        <f>開票立会人入力シート!D12</f>
        <v>令和-118年1月0日</v>
      </c>
      <c r="C453" s="932"/>
      <c r="D453" s="932"/>
    </row>
    <row r="456" spans="1:14">
      <c r="B456" s="114" t="s">
        <v>725</v>
      </c>
      <c r="J456" s="141">
        <f>入力シート!C29</f>
        <v>0</v>
      </c>
      <c r="N456" s="114" t="s">
        <v>564</v>
      </c>
    </row>
    <row r="457" spans="1:14">
      <c r="I457" s="141"/>
    </row>
    <row r="459" spans="1:14" ht="21">
      <c r="D459" s="133"/>
      <c r="E459" s="133"/>
      <c r="F459" s="134" t="s">
        <v>534</v>
      </c>
      <c r="G459" s="133"/>
      <c r="I459" s="927">
        <f>入力シート!C8</f>
        <v>0</v>
      </c>
      <c r="J459" s="927"/>
      <c r="K459" s="928">
        <f>入力シート!C10</f>
        <v>0</v>
      </c>
      <c r="L459" s="928"/>
    </row>
    <row r="460" spans="1:14" ht="21">
      <c r="D460" s="133"/>
      <c r="E460" s="133"/>
      <c r="F460" s="134"/>
      <c r="G460" s="133"/>
      <c r="I460" s="135"/>
      <c r="J460" s="135"/>
      <c r="K460" s="136"/>
      <c r="L460" s="136"/>
    </row>
    <row r="461" spans="1:14" ht="21">
      <c r="D461" s="133"/>
      <c r="E461" s="133"/>
      <c r="F461" s="134"/>
      <c r="G461" s="133"/>
      <c r="I461" s="135"/>
      <c r="J461" s="135"/>
      <c r="K461" s="136"/>
      <c r="L461" s="136"/>
    </row>
    <row r="462" spans="1:14">
      <c r="B462" s="934" t="str">
        <f>開票立会人入力シート!B12</f>
        <v>平川市</v>
      </c>
      <c r="C462" s="934"/>
      <c r="D462" s="155" t="s">
        <v>577</v>
      </c>
      <c r="E462" s="133"/>
      <c r="F462" s="134"/>
      <c r="G462" s="133"/>
      <c r="H462" s="140" t="s">
        <v>515</v>
      </c>
      <c r="J462" s="156"/>
      <c r="L462" s="153"/>
    </row>
    <row r="467" spans="1:14">
      <c r="A467" s="289" t="s">
        <v>1333</v>
      </c>
    </row>
    <row r="468" spans="1:14">
      <c r="A468" s="289" t="s">
        <v>1334</v>
      </c>
    </row>
    <row r="469" spans="1:14">
      <c r="A469" s="289" t="s">
        <v>1342</v>
      </c>
    </row>
    <row r="470" spans="1:14">
      <c r="A470" s="289" t="s">
        <v>1343</v>
      </c>
    </row>
    <row r="471" spans="1:14">
      <c r="N471" s="138" t="s">
        <v>456</v>
      </c>
    </row>
    <row r="475" spans="1:14" ht="28.5">
      <c r="A475" s="921" t="s">
        <v>569</v>
      </c>
      <c r="B475" s="921"/>
      <c r="C475" s="921"/>
      <c r="D475" s="921"/>
      <c r="E475" s="921"/>
      <c r="F475" s="921"/>
      <c r="G475" s="921"/>
      <c r="H475" s="921"/>
      <c r="I475" s="921"/>
      <c r="J475" s="921"/>
      <c r="K475" s="921"/>
      <c r="L475" s="921"/>
      <c r="M475" s="921"/>
      <c r="N475" s="921"/>
    </row>
    <row r="479" spans="1:14">
      <c r="G479" s="114" t="s">
        <v>558</v>
      </c>
    </row>
    <row r="481" spans="1:13" ht="18.75">
      <c r="G481" s="114" t="s">
        <v>533</v>
      </c>
      <c r="H481" s="142"/>
      <c r="I481" s="395">
        <f>開票立会人入力シート!K13</f>
        <v>0</v>
      </c>
      <c r="J481" s="142"/>
      <c r="K481" s="142"/>
    </row>
    <row r="482" spans="1:13" ht="18.75">
      <c r="H482" s="142"/>
      <c r="I482" s="142"/>
      <c r="J482" s="142"/>
      <c r="K482" s="142"/>
    </row>
    <row r="483" spans="1:13" ht="18.75">
      <c r="G483" s="114" t="s">
        <v>483</v>
      </c>
      <c r="H483" s="142"/>
      <c r="I483" s="141">
        <f>開票立会人入力シート!H13</f>
        <v>0</v>
      </c>
      <c r="J483" s="142"/>
      <c r="K483" s="141">
        <f>開票立会人入力シート!J13</f>
        <v>0</v>
      </c>
    </row>
    <row r="484" spans="1:13" ht="18.75">
      <c r="H484" s="142"/>
      <c r="I484" s="141"/>
      <c r="J484" s="142"/>
      <c r="K484" s="142"/>
    </row>
    <row r="485" spans="1:13">
      <c r="G485" s="114" t="s">
        <v>534</v>
      </c>
      <c r="I485" s="141">
        <f>開票立会人入力シート!G13</f>
        <v>0</v>
      </c>
      <c r="J485" s="141"/>
      <c r="K485" s="141">
        <f>開票立会人入力シート!I13</f>
        <v>0</v>
      </c>
    </row>
    <row r="486" spans="1:13">
      <c r="I486" s="141"/>
      <c r="J486" s="141"/>
      <c r="K486" s="141"/>
    </row>
    <row r="487" spans="1:13">
      <c r="H487" s="144" t="s">
        <v>562</v>
      </c>
      <c r="I487" s="937" t="str">
        <f>開票立会人入力シート!R13</f>
        <v>S//</v>
      </c>
      <c r="J487" s="938"/>
      <c r="K487" s="938"/>
      <c r="L487" s="144" t="s">
        <v>561</v>
      </c>
      <c r="M487" s="145"/>
    </row>
    <row r="489" spans="1:13" ht="18.75">
      <c r="G489" s="142"/>
    </row>
    <row r="491" spans="1:13">
      <c r="A491" s="114" t="s">
        <v>559</v>
      </c>
      <c r="C491" s="141" t="str">
        <f>入力シート!C1</f>
        <v>令和4年7月10日執行参議院青森県選挙区選出議員選挙</v>
      </c>
    </row>
    <row r="492" spans="1:13">
      <c r="C492" s="141"/>
    </row>
    <row r="493" spans="1:13" ht="18.75">
      <c r="G493" s="142"/>
      <c r="J493" s="142"/>
    </row>
    <row r="494" spans="1:13" ht="18.75">
      <c r="A494" s="114" t="s">
        <v>570</v>
      </c>
      <c r="F494" s="141" t="str">
        <f>開票立会人入力シート!B13</f>
        <v>平内町</v>
      </c>
      <c r="G494" s="142"/>
      <c r="H494" s="114" t="s">
        <v>571</v>
      </c>
      <c r="J494" s="142"/>
    </row>
    <row r="495" spans="1:13" ht="18.75">
      <c r="G495" s="142"/>
      <c r="J495" s="142"/>
    </row>
    <row r="497" spans="1:14">
      <c r="A497" s="114" t="s">
        <v>563</v>
      </c>
    </row>
    <row r="500" spans="1:14">
      <c r="B500" s="931" t="str">
        <f>開票立会人入力シート!D13</f>
        <v>令和-118年1月0日</v>
      </c>
      <c r="C500" s="932"/>
      <c r="D500" s="932"/>
    </row>
    <row r="503" spans="1:14">
      <c r="B503" s="114" t="s">
        <v>725</v>
      </c>
      <c r="J503" s="141">
        <f>入力シート!C29</f>
        <v>0</v>
      </c>
      <c r="N503" s="114" t="s">
        <v>564</v>
      </c>
    </row>
    <row r="504" spans="1:14">
      <c r="I504" s="141"/>
    </row>
    <row r="506" spans="1:14" ht="21">
      <c r="D506" s="133"/>
      <c r="E506" s="133"/>
      <c r="F506" s="134" t="s">
        <v>534</v>
      </c>
      <c r="G506" s="133"/>
      <c r="I506" s="927">
        <f>入力シート!C8</f>
        <v>0</v>
      </c>
      <c r="J506" s="927"/>
      <c r="K506" s="928">
        <f>入力シート!C10</f>
        <v>0</v>
      </c>
      <c r="L506" s="928"/>
    </row>
    <row r="507" spans="1:14" ht="21">
      <c r="D507" s="133"/>
      <c r="E507" s="133"/>
      <c r="F507" s="134"/>
      <c r="G507" s="133"/>
      <c r="I507" s="135"/>
      <c r="J507" s="135"/>
      <c r="K507" s="136"/>
      <c r="L507" s="136"/>
    </row>
    <row r="508" spans="1:14" ht="21">
      <c r="D508" s="133"/>
      <c r="E508" s="133"/>
      <c r="F508" s="134"/>
      <c r="G508" s="133"/>
      <c r="I508" s="135"/>
      <c r="J508" s="135"/>
      <c r="K508" s="136"/>
      <c r="L508" s="136"/>
    </row>
    <row r="509" spans="1:14">
      <c r="B509" s="934" t="str">
        <f>開票立会人入力シート!B13</f>
        <v>平内町</v>
      </c>
      <c r="C509" s="934"/>
      <c r="D509" s="155" t="s">
        <v>577</v>
      </c>
      <c r="E509" s="133"/>
      <c r="F509" s="134"/>
      <c r="G509" s="133"/>
      <c r="H509" s="140" t="s">
        <v>515</v>
      </c>
      <c r="J509" s="156"/>
      <c r="L509" s="153"/>
    </row>
    <row r="514" spans="1:14">
      <c r="A514" s="289" t="s">
        <v>1333</v>
      </c>
    </row>
    <row r="515" spans="1:14">
      <c r="A515" s="289" t="s">
        <v>1334</v>
      </c>
    </row>
    <row r="516" spans="1:14">
      <c r="A516" s="289" t="s">
        <v>1342</v>
      </c>
    </row>
    <row r="517" spans="1:14">
      <c r="A517" s="289" t="s">
        <v>1343</v>
      </c>
    </row>
    <row r="518" spans="1:14">
      <c r="N518" s="138" t="s">
        <v>456</v>
      </c>
    </row>
    <row r="522" spans="1:14" ht="28.5">
      <c r="A522" s="921" t="s">
        <v>569</v>
      </c>
      <c r="B522" s="921"/>
      <c r="C522" s="921"/>
      <c r="D522" s="921"/>
      <c r="E522" s="921"/>
      <c r="F522" s="921"/>
      <c r="G522" s="921"/>
      <c r="H522" s="921"/>
      <c r="I522" s="921"/>
      <c r="J522" s="921"/>
      <c r="K522" s="921"/>
      <c r="L522" s="921"/>
      <c r="M522" s="921"/>
      <c r="N522" s="921"/>
    </row>
    <row r="526" spans="1:14">
      <c r="G526" s="114" t="s">
        <v>558</v>
      </c>
    </row>
    <row r="528" spans="1:14" ht="18.75">
      <c r="G528" s="114" t="s">
        <v>533</v>
      </c>
      <c r="H528" s="142"/>
      <c r="I528" s="395">
        <f>開票立会人入力シート!K14</f>
        <v>0</v>
      </c>
      <c r="J528" s="142"/>
      <c r="K528" s="142"/>
    </row>
    <row r="529" spans="1:13" ht="18.75">
      <c r="H529" s="142"/>
      <c r="I529" s="142"/>
      <c r="J529" s="142"/>
      <c r="K529" s="142"/>
    </row>
    <row r="530" spans="1:13" ht="18.75">
      <c r="G530" s="114" t="s">
        <v>483</v>
      </c>
      <c r="H530" s="142"/>
      <c r="I530" s="141">
        <f>開票立会人入力シート!H14</f>
        <v>0</v>
      </c>
      <c r="J530" s="142"/>
      <c r="K530" s="141">
        <f>開票立会人入力シート!J14</f>
        <v>0</v>
      </c>
    </row>
    <row r="531" spans="1:13" ht="18.75">
      <c r="H531" s="142"/>
      <c r="I531" s="141"/>
      <c r="J531" s="142"/>
      <c r="K531" s="142"/>
    </row>
    <row r="532" spans="1:13">
      <c r="G532" s="114" t="s">
        <v>534</v>
      </c>
      <c r="I532" s="141">
        <f>開票立会人入力シート!G14</f>
        <v>0</v>
      </c>
      <c r="J532" s="141"/>
      <c r="K532" s="141">
        <f>開票立会人入力シート!I14</f>
        <v>0</v>
      </c>
    </row>
    <row r="533" spans="1:13">
      <c r="I533" s="141"/>
      <c r="J533" s="141"/>
      <c r="K533" s="141"/>
    </row>
    <row r="534" spans="1:13">
      <c r="H534" s="144" t="s">
        <v>562</v>
      </c>
      <c r="I534" s="937" t="str">
        <f>開票立会人入力シート!R14</f>
        <v>S//</v>
      </c>
      <c r="J534" s="938"/>
      <c r="K534" s="938"/>
      <c r="L534" s="144" t="s">
        <v>561</v>
      </c>
      <c r="M534" s="145"/>
    </row>
    <row r="536" spans="1:13" ht="18.75">
      <c r="G536" s="142"/>
    </row>
    <row r="538" spans="1:13">
      <c r="A538" s="114" t="s">
        <v>559</v>
      </c>
      <c r="C538" s="141" t="str">
        <f>入力シート!C1</f>
        <v>令和4年7月10日執行参議院青森県選挙区選出議員選挙</v>
      </c>
    </row>
    <row r="539" spans="1:13">
      <c r="C539" s="141"/>
    </row>
    <row r="540" spans="1:13" ht="18.75">
      <c r="G540" s="142"/>
      <c r="J540" s="142"/>
    </row>
    <row r="541" spans="1:13" ht="18.75">
      <c r="A541" s="114" t="s">
        <v>570</v>
      </c>
      <c r="F541" s="141" t="str">
        <f>開票立会人入力シート!B14</f>
        <v>今別町</v>
      </c>
      <c r="G541" s="142"/>
      <c r="H541" s="114" t="s">
        <v>571</v>
      </c>
      <c r="J541" s="142"/>
    </row>
    <row r="542" spans="1:13" ht="18.75">
      <c r="G542" s="142"/>
      <c r="J542" s="142"/>
    </row>
    <row r="544" spans="1:13">
      <c r="A544" s="114" t="s">
        <v>563</v>
      </c>
    </row>
    <row r="547" spans="2:14">
      <c r="B547" s="931" t="str">
        <f>開票立会人入力シート!D14</f>
        <v>令和-118年1月0日</v>
      </c>
      <c r="C547" s="932"/>
      <c r="D547" s="932"/>
    </row>
    <row r="550" spans="2:14">
      <c r="B550" s="114" t="s">
        <v>725</v>
      </c>
      <c r="J550" s="141">
        <f>入力シート!C29</f>
        <v>0</v>
      </c>
      <c r="N550" s="114" t="s">
        <v>564</v>
      </c>
    </row>
    <row r="551" spans="2:14">
      <c r="I551" s="141"/>
    </row>
    <row r="553" spans="2:14" ht="21">
      <c r="D553" s="133"/>
      <c r="E553" s="133"/>
      <c r="F553" s="134" t="s">
        <v>534</v>
      </c>
      <c r="G553" s="133"/>
      <c r="I553" s="927">
        <f>入力シート!C8</f>
        <v>0</v>
      </c>
      <c r="J553" s="927"/>
      <c r="K553" s="928">
        <f>入力シート!C10</f>
        <v>0</v>
      </c>
      <c r="L553" s="928"/>
    </row>
    <row r="554" spans="2:14" ht="21">
      <c r="D554" s="133"/>
      <c r="E554" s="133"/>
      <c r="F554" s="134"/>
      <c r="G554" s="133"/>
      <c r="I554" s="135"/>
      <c r="J554" s="135"/>
      <c r="K554" s="136"/>
      <c r="L554" s="136"/>
    </row>
    <row r="555" spans="2:14" ht="21">
      <c r="D555" s="133"/>
      <c r="E555" s="133"/>
      <c r="F555" s="134"/>
      <c r="G555" s="133"/>
      <c r="I555" s="135"/>
      <c r="J555" s="135"/>
      <c r="K555" s="136"/>
      <c r="L555" s="136"/>
    </row>
    <row r="556" spans="2:14">
      <c r="B556" s="934" t="str">
        <f>開票立会人入力シート!B14</f>
        <v>今別町</v>
      </c>
      <c r="C556" s="934"/>
      <c r="D556" s="155" t="s">
        <v>577</v>
      </c>
      <c r="E556" s="133"/>
      <c r="F556" s="134"/>
      <c r="G556" s="133"/>
      <c r="H556" s="140" t="s">
        <v>515</v>
      </c>
      <c r="J556" s="156"/>
      <c r="L556" s="153"/>
    </row>
    <row r="561" spans="1:14">
      <c r="A561" s="289" t="s">
        <v>1333</v>
      </c>
    </row>
    <row r="562" spans="1:14">
      <c r="A562" s="289" t="s">
        <v>1334</v>
      </c>
    </row>
    <row r="563" spans="1:14">
      <c r="A563" s="289" t="s">
        <v>1342</v>
      </c>
    </row>
    <row r="564" spans="1:14">
      <c r="A564" s="289" t="s">
        <v>1343</v>
      </c>
    </row>
    <row r="565" spans="1:14">
      <c r="N565" s="138" t="s">
        <v>456</v>
      </c>
    </row>
    <row r="569" spans="1:14" ht="28.5">
      <c r="A569" s="921" t="s">
        <v>569</v>
      </c>
      <c r="B569" s="921"/>
      <c r="C569" s="921"/>
      <c r="D569" s="921"/>
      <c r="E569" s="921"/>
      <c r="F569" s="921"/>
      <c r="G569" s="921"/>
      <c r="H569" s="921"/>
      <c r="I569" s="921"/>
      <c r="J569" s="921"/>
      <c r="K569" s="921"/>
      <c r="L569" s="921"/>
      <c r="M569" s="921"/>
      <c r="N569" s="921"/>
    </row>
    <row r="573" spans="1:14">
      <c r="G573" s="114" t="s">
        <v>558</v>
      </c>
    </row>
    <row r="575" spans="1:14" ht="18.75">
      <c r="G575" s="114" t="s">
        <v>533</v>
      </c>
      <c r="H575" s="142"/>
      <c r="I575" s="395">
        <f>開票立会人入力シート!K15</f>
        <v>0</v>
      </c>
      <c r="J575" s="142"/>
      <c r="K575" s="142"/>
    </row>
    <row r="576" spans="1:14" ht="18.75">
      <c r="H576" s="142"/>
      <c r="I576" s="142"/>
      <c r="J576" s="142"/>
      <c r="K576" s="142"/>
    </row>
    <row r="577" spans="1:13" ht="18.75">
      <c r="G577" s="114" t="s">
        <v>483</v>
      </c>
      <c r="H577" s="142"/>
      <c r="I577" s="141">
        <f>開票立会人入力シート!H15</f>
        <v>0</v>
      </c>
      <c r="J577" s="142"/>
      <c r="K577" s="141">
        <f>開票立会人入力シート!J15</f>
        <v>0</v>
      </c>
    </row>
    <row r="578" spans="1:13" ht="18.75">
      <c r="H578" s="142"/>
      <c r="I578" s="141"/>
      <c r="J578" s="142"/>
      <c r="K578" s="142"/>
    </row>
    <row r="579" spans="1:13">
      <c r="G579" s="114" t="s">
        <v>534</v>
      </c>
      <c r="I579" s="141">
        <f>開票立会人入力シート!G15</f>
        <v>0</v>
      </c>
      <c r="J579" s="141"/>
      <c r="K579" s="141">
        <f>開票立会人入力シート!I15</f>
        <v>0</v>
      </c>
    </row>
    <row r="580" spans="1:13">
      <c r="I580" s="141"/>
      <c r="J580" s="141"/>
      <c r="K580" s="141"/>
    </row>
    <row r="581" spans="1:13">
      <c r="H581" s="144" t="s">
        <v>562</v>
      </c>
      <c r="I581" s="937" t="str">
        <f>開票立会人入力シート!R15</f>
        <v>S//</v>
      </c>
      <c r="J581" s="938"/>
      <c r="K581" s="938"/>
      <c r="L581" s="144" t="s">
        <v>561</v>
      </c>
      <c r="M581" s="145"/>
    </row>
    <row r="583" spans="1:13" ht="18.75">
      <c r="G583" s="142"/>
    </row>
    <row r="585" spans="1:13">
      <c r="A585" s="114" t="s">
        <v>559</v>
      </c>
      <c r="C585" s="141" t="str">
        <f>入力シート!C1</f>
        <v>令和4年7月10日執行参議院青森県選挙区選出議員選挙</v>
      </c>
    </row>
    <row r="586" spans="1:13">
      <c r="C586" s="141"/>
    </row>
    <row r="587" spans="1:13" ht="18.75">
      <c r="G587" s="142"/>
      <c r="J587" s="142"/>
    </row>
    <row r="588" spans="1:13" ht="18.75">
      <c r="A588" s="114" t="s">
        <v>570</v>
      </c>
      <c r="F588" s="141" t="str">
        <f>開票立会人入力シート!B15</f>
        <v>蓬田村</v>
      </c>
      <c r="G588" s="142"/>
      <c r="H588" s="114" t="s">
        <v>571</v>
      </c>
      <c r="J588" s="142"/>
    </row>
    <row r="589" spans="1:13" ht="18.75">
      <c r="G589" s="142"/>
      <c r="J589" s="142"/>
    </row>
    <row r="591" spans="1:13">
      <c r="A591" s="114" t="s">
        <v>563</v>
      </c>
    </row>
    <row r="594" spans="1:14">
      <c r="B594" s="931" t="str">
        <f>開票立会人入力シート!D15</f>
        <v>令和-118年1月0日</v>
      </c>
      <c r="C594" s="932"/>
      <c r="D594" s="932"/>
    </row>
    <row r="597" spans="1:14">
      <c r="B597" s="114" t="s">
        <v>725</v>
      </c>
      <c r="J597" s="141">
        <f>入力シート!C29</f>
        <v>0</v>
      </c>
      <c r="N597" s="114" t="s">
        <v>564</v>
      </c>
    </row>
    <row r="598" spans="1:14">
      <c r="I598" s="141"/>
    </row>
    <row r="600" spans="1:14" ht="21">
      <c r="D600" s="133"/>
      <c r="E600" s="133"/>
      <c r="F600" s="134" t="s">
        <v>534</v>
      </c>
      <c r="G600" s="133"/>
      <c r="I600" s="927">
        <f>入力シート!C8</f>
        <v>0</v>
      </c>
      <c r="J600" s="927"/>
      <c r="K600" s="928">
        <f>入力シート!C10</f>
        <v>0</v>
      </c>
      <c r="L600" s="928"/>
    </row>
    <row r="601" spans="1:14" ht="21">
      <c r="D601" s="133"/>
      <c r="E601" s="133"/>
      <c r="F601" s="134"/>
      <c r="G601" s="133"/>
      <c r="I601" s="135"/>
      <c r="J601" s="135"/>
      <c r="K601" s="136"/>
      <c r="L601" s="136"/>
    </row>
    <row r="602" spans="1:14" ht="21">
      <c r="D602" s="133"/>
      <c r="E602" s="133"/>
      <c r="F602" s="134"/>
      <c r="G602" s="133"/>
      <c r="I602" s="135"/>
      <c r="J602" s="135"/>
      <c r="K602" s="136"/>
      <c r="L602" s="136"/>
    </row>
    <row r="603" spans="1:14">
      <c r="B603" s="934" t="str">
        <f>開票立会人入力シート!B15</f>
        <v>蓬田村</v>
      </c>
      <c r="C603" s="934"/>
      <c r="D603" s="155" t="s">
        <v>577</v>
      </c>
      <c r="E603" s="133"/>
      <c r="F603" s="134"/>
      <c r="G603" s="133"/>
      <c r="H603" s="140" t="s">
        <v>515</v>
      </c>
      <c r="J603" s="156"/>
      <c r="L603" s="153"/>
    </row>
    <row r="608" spans="1:14">
      <c r="A608" s="289" t="s">
        <v>1333</v>
      </c>
    </row>
    <row r="609" spans="1:14">
      <c r="A609" s="289" t="s">
        <v>1334</v>
      </c>
    </row>
    <row r="610" spans="1:14">
      <c r="A610" s="289" t="s">
        <v>1342</v>
      </c>
    </row>
    <row r="611" spans="1:14">
      <c r="A611" s="289" t="s">
        <v>1343</v>
      </c>
    </row>
    <row r="612" spans="1:14">
      <c r="N612" s="138" t="s">
        <v>456</v>
      </c>
    </row>
    <row r="616" spans="1:14" ht="28.5">
      <c r="A616" s="921" t="s">
        <v>569</v>
      </c>
      <c r="B616" s="921"/>
      <c r="C616" s="921"/>
      <c r="D616" s="921"/>
      <c r="E616" s="921"/>
      <c r="F616" s="921"/>
      <c r="G616" s="921"/>
      <c r="H616" s="921"/>
      <c r="I616" s="921"/>
      <c r="J616" s="921"/>
      <c r="K616" s="921"/>
      <c r="L616" s="921"/>
      <c r="M616" s="921"/>
      <c r="N616" s="921"/>
    </row>
    <row r="620" spans="1:14">
      <c r="G620" s="114" t="s">
        <v>558</v>
      </c>
    </row>
    <row r="622" spans="1:14" ht="18.75">
      <c r="G622" s="114" t="s">
        <v>533</v>
      </c>
      <c r="H622" s="142"/>
      <c r="I622" s="395">
        <f>開票立会人入力シート!K16</f>
        <v>0</v>
      </c>
      <c r="J622" s="142"/>
      <c r="K622" s="142"/>
    </row>
    <row r="623" spans="1:14" ht="18.75">
      <c r="H623" s="142"/>
      <c r="I623" s="142"/>
      <c r="J623" s="142"/>
      <c r="K623" s="142"/>
    </row>
    <row r="624" spans="1:14" ht="18.75">
      <c r="G624" s="114" t="s">
        <v>483</v>
      </c>
      <c r="H624" s="142"/>
      <c r="I624" s="141">
        <f>開票立会人入力シート!H16</f>
        <v>0</v>
      </c>
      <c r="J624" s="142"/>
      <c r="K624" s="141">
        <f>開票立会人入力シート!J16</f>
        <v>0</v>
      </c>
    </row>
    <row r="625" spans="1:13" ht="18.75">
      <c r="H625" s="142"/>
      <c r="I625" s="141"/>
      <c r="J625" s="142"/>
      <c r="K625" s="142"/>
    </row>
    <row r="626" spans="1:13">
      <c r="G626" s="114" t="s">
        <v>534</v>
      </c>
      <c r="I626" s="141">
        <f>開票立会人入力シート!G16</f>
        <v>0</v>
      </c>
      <c r="J626" s="141"/>
      <c r="K626" s="141">
        <f>開票立会人入力シート!I16</f>
        <v>0</v>
      </c>
    </row>
    <row r="627" spans="1:13">
      <c r="I627" s="141"/>
      <c r="J627" s="141"/>
      <c r="K627" s="141"/>
    </row>
    <row r="628" spans="1:13">
      <c r="H628" s="144" t="s">
        <v>562</v>
      </c>
      <c r="I628" s="937" t="str">
        <f>開票立会人入力シート!R16</f>
        <v>S//</v>
      </c>
      <c r="J628" s="938"/>
      <c r="K628" s="938"/>
      <c r="L628" s="144" t="s">
        <v>561</v>
      </c>
      <c r="M628" s="145"/>
    </row>
    <row r="630" spans="1:13" ht="18.75">
      <c r="G630" s="142"/>
    </row>
    <row r="632" spans="1:13">
      <c r="A632" s="114" t="s">
        <v>559</v>
      </c>
      <c r="C632" s="141" t="str">
        <f>入力シート!C1</f>
        <v>令和4年7月10日執行参議院青森県選挙区選出議員選挙</v>
      </c>
    </row>
    <row r="633" spans="1:13">
      <c r="C633" s="141"/>
    </row>
    <row r="634" spans="1:13" ht="18.75">
      <c r="G634" s="142"/>
      <c r="J634" s="142"/>
    </row>
    <row r="635" spans="1:13" ht="18.75">
      <c r="A635" s="114" t="s">
        <v>570</v>
      </c>
      <c r="F635" s="141" t="str">
        <f>開票立会人入力シート!B16</f>
        <v>外ヶ浜町</v>
      </c>
      <c r="G635" s="142"/>
      <c r="H635" s="114" t="s">
        <v>571</v>
      </c>
      <c r="J635" s="142"/>
    </row>
    <row r="636" spans="1:13" ht="18.75">
      <c r="G636" s="142"/>
      <c r="J636" s="142"/>
    </row>
    <row r="638" spans="1:13">
      <c r="A638" s="114" t="s">
        <v>563</v>
      </c>
    </row>
    <row r="641" spans="1:14">
      <c r="B641" s="931" t="str">
        <f>開票立会人入力シート!D16</f>
        <v>令和-118年1月0日</v>
      </c>
      <c r="C641" s="932"/>
      <c r="D641" s="932"/>
    </row>
    <row r="644" spans="1:14">
      <c r="B644" s="114" t="s">
        <v>725</v>
      </c>
      <c r="J644" s="141">
        <f>入力シート!C29</f>
        <v>0</v>
      </c>
      <c r="N644" s="114" t="s">
        <v>564</v>
      </c>
    </row>
    <row r="645" spans="1:14">
      <c r="I645" s="141"/>
    </row>
    <row r="647" spans="1:14" ht="21">
      <c r="D647" s="133"/>
      <c r="E647" s="133"/>
      <c r="F647" s="134" t="s">
        <v>534</v>
      </c>
      <c r="G647" s="133"/>
      <c r="I647" s="927">
        <f>入力シート!C8</f>
        <v>0</v>
      </c>
      <c r="J647" s="927"/>
      <c r="K647" s="928">
        <f>入力シート!C10</f>
        <v>0</v>
      </c>
      <c r="L647" s="928"/>
    </row>
    <row r="648" spans="1:14" ht="21">
      <c r="D648" s="133"/>
      <c r="E648" s="133"/>
      <c r="F648" s="134"/>
      <c r="G648" s="133"/>
      <c r="I648" s="135"/>
      <c r="J648" s="135"/>
      <c r="K648" s="136"/>
      <c r="L648" s="136"/>
    </row>
    <row r="649" spans="1:14" ht="21">
      <c r="D649" s="133"/>
      <c r="E649" s="133"/>
      <c r="F649" s="134"/>
      <c r="G649" s="133"/>
      <c r="I649" s="135"/>
      <c r="J649" s="135"/>
      <c r="K649" s="136"/>
      <c r="L649" s="136"/>
    </row>
    <row r="650" spans="1:14">
      <c r="B650" s="934" t="str">
        <f>開票立会人入力シート!B16</f>
        <v>外ヶ浜町</v>
      </c>
      <c r="C650" s="934"/>
      <c r="D650" s="155" t="s">
        <v>577</v>
      </c>
      <c r="E650" s="133"/>
      <c r="F650" s="134"/>
      <c r="G650" s="133"/>
      <c r="H650" s="140" t="s">
        <v>515</v>
      </c>
      <c r="J650" s="156"/>
      <c r="L650" s="153"/>
    </row>
    <row r="655" spans="1:14">
      <c r="A655" s="289" t="s">
        <v>1333</v>
      </c>
    </row>
    <row r="656" spans="1:14">
      <c r="A656" s="289" t="s">
        <v>1334</v>
      </c>
    </row>
    <row r="657" spans="1:14">
      <c r="A657" s="289" t="s">
        <v>1342</v>
      </c>
    </row>
    <row r="658" spans="1:14">
      <c r="A658" s="289" t="s">
        <v>1343</v>
      </c>
    </row>
    <row r="659" spans="1:14">
      <c r="N659" s="138" t="s">
        <v>456</v>
      </c>
    </row>
    <row r="663" spans="1:14" ht="28.5">
      <c r="A663" s="921" t="s">
        <v>569</v>
      </c>
      <c r="B663" s="921"/>
      <c r="C663" s="921"/>
      <c r="D663" s="921"/>
      <c r="E663" s="921"/>
      <c r="F663" s="921"/>
      <c r="G663" s="921"/>
      <c r="H663" s="921"/>
      <c r="I663" s="921"/>
      <c r="J663" s="921"/>
      <c r="K663" s="921"/>
      <c r="L663" s="921"/>
      <c r="M663" s="921"/>
      <c r="N663" s="921"/>
    </row>
    <row r="667" spans="1:14">
      <c r="G667" s="114" t="s">
        <v>558</v>
      </c>
    </row>
    <row r="669" spans="1:14" ht="18.75">
      <c r="G669" s="114" t="s">
        <v>533</v>
      </c>
      <c r="H669" s="142"/>
      <c r="I669" s="395">
        <f>開票立会人入力シート!K17</f>
        <v>0</v>
      </c>
      <c r="J669" s="142"/>
      <c r="K669" s="142"/>
    </row>
    <row r="670" spans="1:14" ht="18.75">
      <c r="H670" s="142"/>
      <c r="I670" s="142"/>
      <c r="J670" s="142"/>
      <c r="K670" s="142"/>
    </row>
    <row r="671" spans="1:14" ht="18.75">
      <c r="G671" s="114" t="s">
        <v>483</v>
      </c>
      <c r="H671" s="142"/>
      <c r="I671" s="141">
        <f>開票立会人入力シート!H17</f>
        <v>0</v>
      </c>
      <c r="J671" s="142"/>
      <c r="K671" s="141">
        <f>開票立会人入力シート!J17</f>
        <v>0</v>
      </c>
    </row>
    <row r="672" spans="1:14" ht="18.75">
      <c r="H672" s="142"/>
      <c r="I672" s="141"/>
      <c r="J672" s="142"/>
      <c r="K672" s="142"/>
    </row>
    <row r="673" spans="1:13">
      <c r="G673" s="114" t="s">
        <v>534</v>
      </c>
      <c r="I673" s="141">
        <f>開票立会人入力シート!G17</f>
        <v>0</v>
      </c>
      <c r="J673" s="141"/>
      <c r="K673" s="141">
        <f>開票立会人入力シート!I17</f>
        <v>0</v>
      </c>
    </row>
    <row r="674" spans="1:13">
      <c r="I674" s="141"/>
      <c r="J674" s="141"/>
      <c r="K674" s="141"/>
    </row>
    <row r="675" spans="1:13">
      <c r="H675" s="144" t="s">
        <v>562</v>
      </c>
      <c r="I675" s="937" t="str">
        <f>開票立会人入力シート!R17</f>
        <v>S//</v>
      </c>
      <c r="J675" s="938"/>
      <c r="K675" s="938"/>
      <c r="L675" s="144" t="s">
        <v>561</v>
      </c>
      <c r="M675" s="145"/>
    </row>
    <row r="677" spans="1:13" ht="18.75">
      <c r="G677" s="142"/>
    </row>
    <row r="679" spans="1:13">
      <c r="A679" s="114" t="s">
        <v>559</v>
      </c>
      <c r="C679" s="141" t="str">
        <f>入力シート!C1</f>
        <v>令和4年7月10日執行参議院青森県選挙区選出議員選挙</v>
      </c>
    </row>
    <row r="680" spans="1:13">
      <c r="C680" s="141"/>
    </row>
    <row r="681" spans="1:13" ht="18.75">
      <c r="G681" s="142"/>
      <c r="J681" s="142"/>
    </row>
    <row r="682" spans="1:13" ht="18.75">
      <c r="A682" s="114" t="s">
        <v>570</v>
      </c>
      <c r="F682" s="141" t="str">
        <f>開票立会人入力シート!B17</f>
        <v>鰺ヶ沢町</v>
      </c>
      <c r="G682" s="142"/>
      <c r="H682" s="114" t="s">
        <v>571</v>
      </c>
      <c r="J682" s="142"/>
    </row>
    <row r="683" spans="1:13" ht="18.75">
      <c r="G683" s="142"/>
      <c r="J683" s="142"/>
    </row>
    <row r="685" spans="1:13">
      <c r="A685" s="114" t="s">
        <v>563</v>
      </c>
    </row>
    <row r="688" spans="1:13">
      <c r="B688" s="931" t="str">
        <f>開票立会人入力シート!D17</f>
        <v>令和-118年1月0日</v>
      </c>
      <c r="C688" s="932"/>
      <c r="D688" s="932"/>
    </row>
    <row r="691" spans="1:14">
      <c r="B691" s="114" t="s">
        <v>725</v>
      </c>
      <c r="J691" s="141">
        <f>入力シート!C29</f>
        <v>0</v>
      </c>
      <c r="N691" s="114" t="s">
        <v>564</v>
      </c>
    </row>
    <row r="692" spans="1:14">
      <c r="I692" s="141"/>
    </row>
    <row r="694" spans="1:14" ht="21">
      <c r="D694" s="133"/>
      <c r="E694" s="133"/>
      <c r="F694" s="134" t="s">
        <v>534</v>
      </c>
      <c r="G694" s="133"/>
      <c r="I694" s="927">
        <f>入力シート!C8</f>
        <v>0</v>
      </c>
      <c r="J694" s="927"/>
      <c r="K694" s="928">
        <f>入力シート!C10</f>
        <v>0</v>
      </c>
      <c r="L694" s="928"/>
    </row>
    <row r="695" spans="1:14" ht="21">
      <c r="D695" s="133"/>
      <c r="E695" s="133"/>
      <c r="F695" s="134"/>
      <c r="G695" s="133"/>
      <c r="I695" s="135"/>
      <c r="J695" s="135"/>
      <c r="K695" s="136"/>
      <c r="L695" s="136"/>
    </row>
    <row r="696" spans="1:14" ht="21">
      <c r="D696" s="133"/>
      <c r="E696" s="133"/>
      <c r="F696" s="134"/>
      <c r="G696" s="133"/>
      <c r="I696" s="135"/>
      <c r="J696" s="135"/>
      <c r="K696" s="136"/>
      <c r="L696" s="136"/>
    </row>
    <row r="697" spans="1:14">
      <c r="B697" s="934" t="str">
        <f>開票立会人入力シート!B17</f>
        <v>鰺ヶ沢町</v>
      </c>
      <c r="C697" s="934"/>
      <c r="D697" s="155" t="s">
        <v>577</v>
      </c>
      <c r="E697" s="133"/>
      <c r="F697" s="134"/>
      <c r="G697" s="133"/>
      <c r="H697" s="140" t="s">
        <v>515</v>
      </c>
      <c r="J697" s="156"/>
      <c r="L697" s="153"/>
    </row>
    <row r="702" spans="1:14">
      <c r="A702" s="289" t="s">
        <v>1333</v>
      </c>
    </row>
    <row r="703" spans="1:14">
      <c r="A703" s="289" t="s">
        <v>1334</v>
      </c>
    </row>
    <row r="704" spans="1:14">
      <c r="A704" s="289" t="s">
        <v>1342</v>
      </c>
    </row>
    <row r="705" spans="1:14">
      <c r="A705" s="289" t="s">
        <v>1343</v>
      </c>
    </row>
    <row r="706" spans="1:14">
      <c r="N706" s="138" t="s">
        <v>456</v>
      </c>
    </row>
    <row r="710" spans="1:14" ht="28.5">
      <c r="A710" s="921" t="s">
        <v>569</v>
      </c>
      <c r="B710" s="921"/>
      <c r="C710" s="921"/>
      <c r="D710" s="921"/>
      <c r="E710" s="921"/>
      <c r="F710" s="921"/>
      <c r="G710" s="921"/>
      <c r="H710" s="921"/>
      <c r="I710" s="921"/>
      <c r="J710" s="921"/>
      <c r="K710" s="921"/>
      <c r="L710" s="921"/>
      <c r="M710" s="921"/>
      <c r="N710" s="921"/>
    </row>
    <row r="714" spans="1:14">
      <c r="G714" s="114" t="s">
        <v>558</v>
      </c>
    </row>
    <row r="716" spans="1:14" ht="18.75">
      <c r="G716" s="114" t="s">
        <v>533</v>
      </c>
      <c r="H716" s="142"/>
      <c r="I716" s="395">
        <f>開票立会人入力シート!K18</f>
        <v>0</v>
      </c>
      <c r="J716" s="142"/>
      <c r="K716" s="142"/>
    </row>
    <row r="717" spans="1:14" ht="18.75">
      <c r="H717" s="142"/>
      <c r="I717" s="142"/>
      <c r="J717" s="142"/>
      <c r="K717" s="142"/>
    </row>
    <row r="718" spans="1:14" ht="18.75">
      <c r="G718" s="114" t="s">
        <v>483</v>
      </c>
      <c r="H718" s="142"/>
      <c r="I718" s="141">
        <f>開票立会人入力シート!H18</f>
        <v>0</v>
      </c>
      <c r="J718" s="142"/>
      <c r="K718" s="141">
        <f>開票立会人入力シート!J18</f>
        <v>0</v>
      </c>
    </row>
    <row r="719" spans="1:14" ht="18.75">
      <c r="H719" s="142"/>
      <c r="I719" s="141"/>
      <c r="J719" s="142"/>
      <c r="K719" s="142"/>
    </row>
    <row r="720" spans="1:14">
      <c r="G720" s="114" t="s">
        <v>534</v>
      </c>
      <c r="I720" s="141">
        <f>開票立会人入力シート!G18</f>
        <v>0</v>
      </c>
      <c r="J720" s="141"/>
      <c r="K720" s="141">
        <f>開票立会人入力シート!I18</f>
        <v>0</v>
      </c>
    </row>
    <row r="721" spans="1:13">
      <c r="I721" s="141"/>
      <c r="J721" s="141"/>
      <c r="K721" s="141"/>
    </row>
    <row r="722" spans="1:13">
      <c r="H722" s="144" t="s">
        <v>562</v>
      </c>
      <c r="I722" s="937" t="str">
        <f>開票立会人入力シート!R18</f>
        <v>S//</v>
      </c>
      <c r="J722" s="938"/>
      <c r="K722" s="938"/>
      <c r="L722" s="144" t="s">
        <v>561</v>
      </c>
      <c r="M722" s="145"/>
    </row>
    <row r="724" spans="1:13" ht="18.75">
      <c r="G724" s="142"/>
    </row>
    <row r="726" spans="1:13">
      <c r="A726" s="114" t="s">
        <v>559</v>
      </c>
      <c r="C726" s="141" t="str">
        <f>入力シート!C1</f>
        <v>令和4年7月10日執行参議院青森県選挙区選出議員選挙</v>
      </c>
    </row>
    <row r="727" spans="1:13">
      <c r="C727" s="141"/>
    </row>
    <row r="728" spans="1:13" ht="18.75">
      <c r="G728" s="142"/>
      <c r="J728" s="142"/>
    </row>
    <row r="729" spans="1:13" ht="18.75">
      <c r="A729" s="114" t="s">
        <v>570</v>
      </c>
      <c r="F729" s="141" t="str">
        <f>開票立会人入力シート!B18</f>
        <v>深浦町</v>
      </c>
      <c r="G729" s="142"/>
      <c r="H729" s="114" t="s">
        <v>571</v>
      </c>
      <c r="J729" s="142"/>
    </row>
    <row r="730" spans="1:13" ht="18.75">
      <c r="G730" s="142"/>
      <c r="J730" s="142"/>
    </row>
    <row r="732" spans="1:13">
      <c r="A732" s="114" t="s">
        <v>563</v>
      </c>
    </row>
    <row r="735" spans="1:13">
      <c r="B735" s="931" t="str">
        <f>開票立会人入力シート!D18</f>
        <v>令和-118年1月0日</v>
      </c>
      <c r="C735" s="932"/>
      <c r="D735" s="932"/>
    </row>
    <row r="738" spans="1:14">
      <c r="B738" s="114" t="s">
        <v>725</v>
      </c>
      <c r="J738" s="141">
        <f>入力シート!C29</f>
        <v>0</v>
      </c>
      <c r="N738" s="114" t="s">
        <v>564</v>
      </c>
    </row>
    <row r="739" spans="1:14">
      <c r="I739" s="141"/>
    </row>
    <row r="741" spans="1:14" ht="21">
      <c r="D741" s="133"/>
      <c r="E741" s="133"/>
      <c r="F741" s="134" t="s">
        <v>534</v>
      </c>
      <c r="G741" s="133"/>
      <c r="I741" s="927">
        <f>入力シート!C8</f>
        <v>0</v>
      </c>
      <c r="J741" s="927"/>
      <c r="K741" s="928">
        <f>入力シート!C10</f>
        <v>0</v>
      </c>
      <c r="L741" s="928"/>
    </row>
    <row r="742" spans="1:14" ht="21">
      <c r="D742" s="133"/>
      <c r="E742" s="133"/>
      <c r="F742" s="134"/>
      <c r="G742" s="133"/>
      <c r="I742" s="135"/>
      <c r="J742" s="135"/>
      <c r="K742" s="136"/>
      <c r="L742" s="136"/>
    </row>
    <row r="743" spans="1:14" ht="21">
      <c r="D743" s="133"/>
      <c r="E743" s="133"/>
      <c r="F743" s="134"/>
      <c r="G743" s="133"/>
      <c r="I743" s="135"/>
      <c r="J743" s="135"/>
      <c r="K743" s="136"/>
      <c r="L743" s="136"/>
    </row>
    <row r="744" spans="1:14">
      <c r="B744" s="934" t="str">
        <f>開票立会人入力シート!B18</f>
        <v>深浦町</v>
      </c>
      <c r="C744" s="934"/>
      <c r="D744" s="155" t="s">
        <v>577</v>
      </c>
      <c r="E744" s="133"/>
      <c r="F744" s="134"/>
      <c r="G744" s="133"/>
      <c r="H744" s="140" t="s">
        <v>515</v>
      </c>
      <c r="J744" s="156"/>
      <c r="L744" s="153"/>
    </row>
    <row r="749" spans="1:14">
      <c r="A749" s="289" t="s">
        <v>1333</v>
      </c>
    </row>
    <row r="750" spans="1:14">
      <c r="A750" s="289" t="s">
        <v>1334</v>
      </c>
    </row>
    <row r="751" spans="1:14">
      <c r="A751" s="289" t="s">
        <v>1342</v>
      </c>
    </row>
    <row r="752" spans="1:14">
      <c r="A752" s="289" t="s">
        <v>1343</v>
      </c>
    </row>
    <row r="753" spans="1:14">
      <c r="N753" s="138" t="s">
        <v>456</v>
      </c>
    </row>
    <row r="757" spans="1:14" ht="28.5">
      <c r="A757" s="921" t="s">
        <v>569</v>
      </c>
      <c r="B757" s="921"/>
      <c r="C757" s="921"/>
      <c r="D757" s="921"/>
      <c r="E757" s="921"/>
      <c r="F757" s="921"/>
      <c r="G757" s="921"/>
      <c r="H757" s="921"/>
      <c r="I757" s="921"/>
      <c r="J757" s="921"/>
      <c r="K757" s="921"/>
      <c r="L757" s="921"/>
      <c r="M757" s="921"/>
      <c r="N757" s="921"/>
    </row>
    <row r="761" spans="1:14">
      <c r="G761" s="114" t="s">
        <v>558</v>
      </c>
    </row>
    <row r="763" spans="1:14" ht="18.75">
      <c r="G763" s="114" t="s">
        <v>533</v>
      </c>
      <c r="H763" s="142"/>
      <c r="I763" s="395">
        <f>開票立会人入力シート!K19</f>
        <v>0</v>
      </c>
      <c r="J763" s="142"/>
      <c r="K763" s="142"/>
    </row>
    <row r="764" spans="1:14" ht="18.75">
      <c r="H764" s="142"/>
      <c r="I764" s="142"/>
      <c r="J764" s="142"/>
      <c r="K764" s="142"/>
    </row>
    <row r="765" spans="1:14" ht="18.75">
      <c r="G765" s="114" t="s">
        <v>483</v>
      </c>
      <c r="H765" s="142"/>
      <c r="I765" s="141">
        <f>開票立会人入力シート!H19</f>
        <v>0</v>
      </c>
      <c r="J765" s="142"/>
      <c r="K765" s="141">
        <f>開票立会人入力シート!J19</f>
        <v>0</v>
      </c>
    </row>
    <row r="766" spans="1:14" ht="18.75">
      <c r="H766" s="142"/>
      <c r="I766" s="141"/>
      <c r="J766" s="142"/>
      <c r="K766" s="142"/>
    </row>
    <row r="767" spans="1:14">
      <c r="G767" s="114" t="s">
        <v>534</v>
      </c>
      <c r="I767" s="141">
        <f>開票立会人入力シート!G19</f>
        <v>0</v>
      </c>
      <c r="J767" s="141"/>
      <c r="K767" s="141">
        <f>開票立会人入力シート!I19</f>
        <v>0</v>
      </c>
    </row>
    <row r="768" spans="1:14">
      <c r="I768" s="141"/>
      <c r="J768" s="141"/>
      <c r="K768" s="141"/>
    </row>
    <row r="769" spans="1:13">
      <c r="H769" s="144" t="s">
        <v>562</v>
      </c>
      <c r="I769" s="937" t="str">
        <f>開票立会人入力シート!R19</f>
        <v>S//</v>
      </c>
      <c r="J769" s="938"/>
      <c r="K769" s="938"/>
      <c r="L769" s="144" t="s">
        <v>561</v>
      </c>
      <c r="M769" s="145"/>
    </row>
    <row r="771" spans="1:13" ht="18.75">
      <c r="G771" s="142"/>
    </row>
    <row r="773" spans="1:13">
      <c r="A773" s="114" t="s">
        <v>559</v>
      </c>
      <c r="C773" s="141" t="str">
        <f>入力シート!C1</f>
        <v>令和4年7月10日執行参議院青森県選挙区選出議員選挙</v>
      </c>
    </row>
    <row r="774" spans="1:13">
      <c r="C774" s="141"/>
    </row>
    <row r="775" spans="1:13" ht="18.75">
      <c r="G775" s="142"/>
      <c r="J775" s="142"/>
    </row>
    <row r="776" spans="1:13" ht="18.75">
      <c r="A776" s="114" t="s">
        <v>570</v>
      </c>
      <c r="F776" s="141" t="str">
        <f>開票立会人入力シート!B19</f>
        <v>西目屋村</v>
      </c>
      <c r="G776" s="142"/>
      <c r="H776" s="114" t="s">
        <v>571</v>
      </c>
      <c r="J776" s="142"/>
    </row>
    <row r="777" spans="1:13" ht="18.75">
      <c r="G777" s="142"/>
      <c r="J777" s="142"/>
    </row>
    <row r="779" spans="1:13">
      <c r="A779" s="114" t="s">
        <v>563</v>
      </c>
    </row>
    <row r="782" spans="1:13">
      <c r="B782" s="931" t="str">
        <f>開票立会人入力シート!D19</f>
        <v>令和-118年1月0日</v>
      </c>
      <c r="C782" s="932"/>
      <c r="D782" s="932"/>
    </row>
    <row r="785" spans="1:14">
      <c r="B785" s="114" t="s">
        <v>725</v>
      </c>
      <c r="J785" s="141">
        <f>入力シート!C29</f>
        <v>0</v>
      </c>
      <c r="N785" s="114" t="s">
        <v>564</v>
      </c>
    </row>
    <row r="786" spans="1:14">
      <c r="I786" s="141"/>
    </row>
    <row r="788" spans="1:14" ht="21">
      <c r="D788" s="133"/>
      <c r="E788" s="133"/>
      <c r="F788" s="134" t="s">
        <v>534</v>
      </c>
      <c r="G788" s="133"/>
      <c r="I788" s="927">
        <f>入力シート!C8</f>
        <v>0</v>
      </c>
      <c r="J788" s="927"/>
      <c r="K788" s="928">
        <f>入力シート!C10</f>
        <v>0</v>
      </c>
      <c r="L788" s="928"/>
    </row>
    <row r="789" spans="1:14" ht="21">
      <c r="D789" s="133"/>
      <c r="E789" s="133"/>
      <c r="F789" s="134"/>
      <c r="G789" s="133"/>
      <c r="I789" s="135"/>
      <c r="J789" s="135"/>
      <c r="K789" s="136"/>
      <c r="L789" s="136"/>
    </row>
    <row r="790" spans="1:14" ht="21">
      <c r="D790" s="133"/>
      <c r="E790" s="133"/>
      <c r="F790" s="134"/>
      <c r="G790" s="133"/>
      <c r="I790" s="135"/>
      <c r="J790" s="135"/>
      <c r="K790" s="136"/>
      <c r="L790" s="136"/>
    </row>
    <row r="791" spans="1:14">
      <c r="B791" s="934" t="str">
        <f>開票立会人入力シート!B19</f>
        <v>西目屋村</v>
      </c>
      <c r="C791" s="934"/>
      <c r="D791" s="155" t="s">
        <v>577</v>
      </c>
      <c r="E791" s="133"/>
      <c r="F791" s="134"/>
      <c r="G791" s="133"/>
      <c r="H791" s="140" t="s">
        <v>515</v>
      </c>
      <c r="J791" s="156"/>
      <c r="L791" s="153"/>
    </row>
    <row r="796" spans="1:14">
      <c r="A796" s="289" t="s">
        <v>1333</v>
      </c>
    </row>
    <row r="797" spans="1:14">
      <c r="A797" s="289" t="s">
        <v>1334</v>
      </c>
    </row>
    <row r="798" spans="1:14">
      <c r="A798" s="289" t="s">
        <v>1342</v>
      </c>
    </row>
    <row r="799" spans="1:14">
      <c r="A799" s="289" t="s">
        <v>1343</v>
      </c>
    </row>
    <row r="800" spans="1:14">
      <c r="N800" s="138" t="s">
        <v>456</v>
      </c>
    </row>
    <row r="804" spans="1:14" ht="28.5">
      <c r="A804" s="921" t="s">
        <v>569</v>
      </c>
      <c r="B804" s="921"/>
      <c r="C804" s="921"/>
      <c r="D804" s="921"/>
      <c r="E804" s="921"/>
      <c r="F804" s="921"/>
      <c r="G804" s="921"/>
      <c r="H804" s="921"/>
      <c r="I804" s="921"/>
      <c r="J804" s="921"/>
      <c r="K804" s="921"/>
      <c r="L804" s="921"/>
      <c r="M804" s="921"/>
      <c r="N804" s="921"/>
    </row>
    <row r="808" spans="1:14">
      <c r="G808" s="114" t="s">
        <v>558</v>
      </c>
    </row>
    <row r="810" spans="1:14" ht="18.75">
      <c r="G810" s="114" t="s">
        <v>533</v>
      </c>
      <c r="H810" s="142"/>
      <c r="I810" s="395">
        <f>開票立会人入力シート!K20</f>
        <v>0</v>
      </c>
      <c r="J810" s="142"/>
      <c r="K810" s="142"/>
    </row>
    <row r="811" spans="1:14" ht="18.75">
      <c r="H811" s="142"/>
      <c r="I811" s="142"/>
      <c r="J811" s="142"/>
      <c r="K811" s="142"/>
    </row>
    <row r="812" spans="1:14" ht="18.75">
      <c r="G812" s="114" t="s">
        <v>483</v>
      </c>
      <c r="H812" s="142"/>
      <c r="I812" s="141">
        <f>開票立会人入力シート!H20</f>
        <v>0</v>
      </c>
      <c r="J812" s="142"/>
      <c r="K812" s="141">
        <f>開票立会人入力シート!J20</f>
        <v>0</v>
      </c>
    </row>
    <row r="813" spans="1:14" ht="18.75">
      <c r="H813" s="142"/>
      <c r="I813" s="141"/>
      <c r="J813" s="142"/>
      <c r="K813" s="142"/>
    </row>
    <row r="814" spans="1:14">
      <c r="G814" s="114" t="s">
        <v>534</v>
      </c>
      <c r="I814" s="141">
        <f>開票立会人入力シート!G20</f>
        <v>0</v>
      </c>
      <c r="J814" s="141"/>
      <c r="K814" s="141">
        <f>開票立会人入力シート!I20</f>
        <v>0</v>
      </c>
    </row>
    <row r="815" spans="1:14">
      <c r="I815" s="141"/>
      <c r="J815" s="141"/>
      <c r="K815" s="141"/>
    </row>
    <row r="816" spans="1:14">
      <c r="H816" s="144" t="s">
        <v>562</v>
      </c>
      <c r="I816" s="937" t="str">
        <f>開票立会人入力シート!R20</f>
        <v>S//</v>
      </c>
      <c r="J816" s="938"/>
      <c r="K816" s="938"/>
      <c r="L816" s="144" t="s">
        <v>561</v>
      </c>
      <c r="M816" s="145"/>
    </row>
    <row r="818" spans="1:14" ht="18.75">
      <c r="G818" s="142"/>
    </row>
    <row r="820" spans="1:14">
      <c r="A820" s="114" t="s">
        <v>559</v>
      </c>
      <c r="C820" s="141" t="str">
        <f>入力シート!C1</f>
        <v>令和4年7月10日執行参議院青森県選挙区選出議員選挙</v>
      </c>
    </row>
    <row r="821" spans="1:14">
      <c r="C821" s="141"/>
    </row>
    <row r="822" spans="1:14" ht="18.75">
      <c r="G822" s="142"/>
      <c r="J822" s="142"/>
    </row>
    <row r="823" spans="1:14" ht="18.75">
      <c r="A823" s="114" t="s">
        <v>570</v>
      </c>
      <c r="F823" s="141" t="str">
        <f>開票立会人入力シート!B20</f>
        <v>藤崎町</v>
      </c>
      <c r="G823" s="142"/>
      <c r="H823" s="114" t="s">
        <v>571</v>
      </c>
      <c r="J823" s="142"/>
    </row>
    <row r="824" spans="1:14" ht="18.75">
      <c r="G824" s="142"/>
      <c r="J824" s="142"/>
    </row>
    <row r="826" spans="1:14">
      <c r="A826" s="114" t="s">
        <v>563</v>
      </c>
    </row>
    <row r="829" spans="1:14">
      <c r="B829" s="931" t="str">
        <f>開票立会人入力シート!D20</f>
        <v>令和-118年1月0日</v>
      </c>
      <c r="C829" s="932"/>
      <c r="D829" s="932"/>
    </row>
    <row r="832" spans="1:14">
      <c r="B832" s="114" t="s">
        <v>725</v>
      </c>
      <c r="J832" s="141">
        <f>入力シート!C29</f>
        <v>0</v>
      </c>
      <c r="N832" s="114" t="s">
        <v>564</v>
      </c>
    </row>
    <row r="833" spans="1:14">
      <c r="I833" s="141"/>
    </row>
    <row r="835" spans="1:14" ht="21">
      <c r="D835" s="133"/>
      <c r="E835" s="133"/>
      <c r="F835" s="134" t="s">
        <v>534</v>
      </c>
      <c r="G835" s="133"/>
      <c r="I835" s="927">
        <f>入力シート!C8</f>
        <v>0</v>
      </c>
      <c r="J835" s="927"/>
      <c r="K835" s="928">
        <f>入力シート!C10</f>
        <v>0</v>
      </c>
      <c r="L835" s="928"/>
    </row>
    <row r="836" spans="1:14" ht="21">
      <c r="D836" s="133"/>
      <c r="E836" s="133"/>
      <c r="F836" s="134"/>
      <c r="G836" s="133"/>
      <c r="I836" s="135"/>
      <c r="J836" s="135"/>
      <c r="K836" s="136"/>
      <c r="L836" s="136"/>
    </row>
    <row r="837" spans="1:14" ht="21">
      <c r="D837" s="133"/>
      <c r="E837" s="133"/>
      <c r="F837" s="134"/>
      <c r="G837" s="133"/>
      <c r="I837" s="135"/>
      <c r="J837" s="135"/>
      <c r="K837" s="136"/>
      <c r="L837" s="136"/>
    </row>
    <row r="838" spans="1:14">
      <c r="B838" s="934" t="str">
        <f>開票立会人入力シート!B20</f>
        <v>藤崎町</v>
      </c>
      <c r="C838" s="934"/>
      <c r="D838" s="155" t="s">
        <v>577</v>
      </c>
      <c r="E838" s="133"/>
      <c r="F838" s="134"/>
      <c r="G838" s="133"/>
      <c r="H838" s="140" t="s">
        <v>515</v>
      </c>
      <c r="J838" s="156"/>
      <c r="L838" s="153"/>
    </row>
    <row r="843" spans="1:14">
      <c r="A843" s="289" t="s">
        <v>1333</v>
      </c>
    </row>
    <row r="844" spans="1:14">
      <c r="A844" s="289" t="s">
        <v>1334</v>
      </c>
    </row>
    <row r="845" spans="1:14">
      <c r="A845" s="289" t="s">
        <v>1342</v>
      </c>
    </row>
    <row r="846" spans="1:14">
      <c r="A846" s="289" t="s">
        <v>1343</v>
      </c>
    </row>
    <row r="847" spans="1:14">
      <c r="N847" s="138" t="s">
        <v>456</v>
      </c>
    </row>
    <row r="851" spans="1:14" ht="28.5">
      <c r="A851" s="921" t="s">
        <v>569</v>
      </c>
      <c r="B851" s="921"/>
      <c r="C851" s="921"/>
      <c r="D851" s="921"/>
      <c r="E851" s="921"/>
      <c r="F851" s="921"/>
      <c r="G851" s="921"/>
      <c r="H851" s="921"/>
      <c r="I851" s="921"/>
      <c r="J851" s="921"/>
      <c r="K851" s="921"/>
      <c r="L851" s="921"/>
      <c r="M851" s="921"/>
      <c r="N851" s="921"/>
    </row>
    <row r="855" spans="1:14">
      <c r="G855" s="114" t="s">
        <v>558</v>
      </c>
    </row>
    <row r="857" spans="1:14" ht="18.75">
      <c r="G857" s="114" t="s">
        <v>533</v>
      </c>
      <c r="H857" s="142"/>
      <c r="I857" s="395">
        <f>開票立会人入力シート!K21</f>
        <v>0</v>
      </c>
      <c r="J857" s="142"/>
      <c r="K857" s="142"/>
    </row>
    <row r="858" spans="1:14" ht="18.75">
      <c r="H858" s="142"/>
      <c r="I858" s="142"/>
      <c r="J858" s="142"/>
      <c r="K858" s="142"/>
    </row>
    <row r="859" spans="1:14" ht="18.75">
      <c r="G859" s="114" t="s">
        <v>483</v>
      </c>
      <c r="H859" s="142"/>
      <c r="I859" s="141">
        <f>開票立会人入力シート!H21</f>
        <v>0</v>
      </c>
      <c r="J859" s="142"/>
      <c r="K859" s="141">
        <f>開票立会人入力シート!J21</f>
        <v>0</v>
      </c>
    </row>
    <row r="860" spans="1:14" ht="18.75">
      <c r="H860" s="142"/>
      <c r="I860" s="141"/>
      <c r="J860" s="142"/>
      <c r="K860" s="142"/>
    </row>
    <row r="861" spans="1:14">
      <c r="G861" s="114" t="s">
        <v>534</v>
      </c>
      <c r="I861" s="141">
        <f>開票立会人入力シート!G21</f>
        <v>0</v>
      </c>
      <c r="J861" s="141"/>
      <c r="K861" s="141">
        <f>開票立会人入力シート!I21</f>
        <v>0</v>
      </c>
    </row>
    <row r="862" spans="1:14">
      <c r="I862" s="141"/>
      <c r="J862" s="141"/>
      <c r="K862" s="141"/>
    </row>
    <row r="863" spans="1:14">
      <c r="H863" s="144" t="s">
        <v>562</v>
      </c>
      <c r="I863" s="937" t="str">
        <f>開票立会人入力シート!R21</f>
        <v>S//</v>
      </c>
      <c r="J863" s="938"/>
      <c r="K863" s="938"/>
      <c r="L863" s="144" t="s">
        <v>561</v>
      </c>
      <c r="M863" s="145"/>
    </row>
    <row r="865" spans="1:14" ht="18.75">
      <c r="G865" s="142"/>
    </row>
    <row r="867" spans="1:14">
      <c r="A867" s="114" t="s">
        <v>559</v>
      </c>
      <c r="C867" s="141" t="str">
        <f>入力シート!C1</f>
        <v>令和4年7月10日執行参議院青森県選挙区選出議員選挙</v>
      </c>
    </row>
    <row r="868" spans="1:14">
      <c r="C868" s="141"/>
    </row>
    <row r="869" spans="1:14" ht="18.75">
      <c r="G869" s="142"/>
      <c r="J869" s="142"/>
    </row>
    <row r="870" spans="1:14" ht="18.75">
      <c r="A870" s="114" t="s">
        <v>570</v>
      </c>
      <c r="F870" s="141" t="str">
        <f>開票立会人入力シート!B21</f>
        <v>大鰐町</v>
      </c>
      <c r="G870" s="142"/>
      <c r="H870" s="114" t="s">
        <v>571</v>
      </c>
      <c r="J870" s="142"/>
    </row>
    <row r="871" spans="1:14" ht="18.75">
      <c r="G871" s="142"/>
      <c r="J871" s="142"/>
    </row>
    <row r="873" spans="1:14">
      <c r="A873" s="114" t="s">
        <v>563</v>
      </c>
    </row>
    <row r="876" spans="1:14">
      <c r="B876" s="931" t="str">
        <f>開票立会人入力シート!D21</f>
        <v>令和-118年1月0日</v>
      </c>
      <c r="C876" s="932"/>
      <c r="D876" s="932"/>
    </row>
    <row r="879" spans="1:14">
      <c r="B879" s="114" t="s">
        <v>725</v>
      </c>
      <c r="J879" s="141">
        <f>入力シート!C29</f>
        <v>0</v>
      </c>
      <c r="N879" s="114" t="s">
        <v>564</v>
      </c>
    </row>
    <row r="880" spans="1:14">
      <c r="I880" s="141"/>
    </row>
    <row r="882" spans="1:14" ht="21">
      <c r="D882" s="133"/>
      <c r="E882" s="133"/>
      <c r="F882" s="134" t="s">
        <v>534</v>
      </c>
      <c r="G882" s="133"/>
      <c r="I882" s="927">
        <f>入力シート!C8</f>
        <v>0</v>
      </c>
      <c r="J882" s="927"/>
      <c r="K882" s="928">
        <f>入力シート!C10</f>
        <v>0</v>
      </c>
      <c r="L882" s="928"/>
    </row>
    <row r="883" spans="1:14" ht="21">
      <c r="D883" s="133"/>
      <c r="E883" s="133"/>
      <c r="F883" s="134"/>
      <c r="G883" s="133"/>
      <c r="I883" s="135"/>
      <c r="J883" s="135"/>
      <c r="K883" s="136"/>
      <c r="L883" s="136"/>
    </row>
    <row r="884" spans="1:14" ht="21">
      <c r="D884" s="133"/>
      <c r="E884" s="133"/>
      <c r="F884" s="134"/>
      <c r="G884" s="133"/>
      <c r="I884" s="135"/>
      <c r="J884" s="135"/>
      <c r="K884" s="136"/>
      <c r="L884" s="136"/>
    </row>
    <row r="885" spans="1:14">
      <c r="B885" s="934" t="str">
        <f>開票立会人入力シート!B21</f>
        <v>大鰐町</v>
      </c>
      <c r="C885" s="934"/>
      <c r="D885" s="155" t="s">
        <v>577</v>
      </c>
      <c r="E885" s="133"/>
      <c r="F885" s="134"/>
      <c r="G885" s="133"/>
      <c r="H885" s="140" t="s">
        <v>515</v>
      </c>
      <c r="J885" s="156"/>
      <c r="L885" s="153"/>
    </row>
    <row r="890" spans="1:14">
      <c r="A890" s="289" t="s">
        <v>1333</v>
      </c>
    </row>
    <row r="891" spans="1:14">
      <c r="A891" s="289" t="s">
        <v>1334</v>
      </c>
    </row>
    <row r="892" spans="1:14">
      <c r="A892" s="289" t="s">
        <v>1342</v>
      </c>
    </row>
    <row r="893" spans="1:14">
      <c r="A893" s="289" t="s">
        <v>1343</v>
      </c>
    </row>
    <row r="894" spans="1:14">
      <c r="N894" s="138" t="s">
        <v>456</v>
      </c>
    </row>
    <row r="898" spans="1:14" ht="28.5">
      <c r="A898" s="921" t="s">
        <v>569</v>
      </c>
      <c r="B898" s="921"/>
      <c r="C898" s="921"/>
      <c r="D898" s="921"/>
      <c r="E898" s="921"/>
      <c r="F898" s="921"/>
      <c r="G898" s="921"/>
      <c r="H898" s="921"/>
      <c r="I898" s="921"/>
      <c r="J898" s="921"/>
      <c r="K898" s="921"/>
      <c r="L898" s="921"/>
      <c r="M898" s="921"/>
      <c r="N898" s="921"/>
    </row>
    <row r="902" spans="1:14">
      <c r="G902" s="114" t="s">
        <v>558</v>
      </c>
    </row>
    <row r="904" spans="1:14" ht="18.75">
      <c r="G904" s="114" t="s">
        <v>533</v>
      </c>
      <c r="H904" s="142"/>
      <c r="I904" s="395">
        <f>開票立会人入力シート!K22</f>
        <v>0</v>
      </c>
      <c r="J904" s="142"/>
      <c r="K904" s="142"/>
    </row>
    <row r="905" spans="1:14" ht="18.75">
      <c r="H905" s="142"/>
      <c r="I905" s="142"/>
      <c r="J905" s="142"/>
      <c r="K905" s="142"/>
    </row>
    <row r="906" spans="1:14" ht="18.75">
      <c r="G906" s="114" t="s">
        <v>483</v>
      </c>
      <c r="H906" s="142"/>
      <c r="I906" s="141">
        <f>開票立会人入力シート!H22</f>
        <v>0</v>
      </c>
      <c r="J906" s="142"/>
      <c r="K906" s="141">
        <f>開票立会人入力シート!J22</f>
        <v>0</v>
      </c>
    </row>
    <row r="907" spans="1:14" ht="18.75">
      <c r="H907" s="142"/>
      <c r="I907" s="141"/>
      <c r="J907" s="142"/>
      <c r="K907" s="142"/>
    </row>
    <row r="908" spans="1:14">
      <c r="G908" s="114" t="s">
        <v>534</v>
      </c>
      <c r="I908" s="141">
        <f>開票立会人入力シート!G22</f>
        <v>0</v>
      </c>
      <c r="J908" s="141"/>
      <c r="K908" s="141">
        <f>開票立会人入力シート!I22</f>
        <v>0</v>
      </c>
    </row>
    <row r="909" spans="1:14">
      <c r="I909" s="141"/>
      <c r="J909" s="141"/>
      <c r="K909" s="141"/>
    </row>
    <row r="910" spans="1:14">
      <c r="H910" s="144" t="s">
        <v>562</v>
      </c>
      <c r="I910" s="937" t="str">
        <f>開票立会人入力シート!R22</f>
        <v>S//</v>
      </c>
      <c r="J910" s="938"/>
      <c r="K910" s="938"/>
      <c r="L910" s="144" t="s">
        <v>561</v>
      </c>
      <c r="M910" s="145"/>
    </row>
    <row r="912" spans="1:14" ht="18.75">
      <c r="G912" s="142"/>
    </row>
    <row r="914" spans="1:14">
      <c r="A914" s="114" t="s">
        <v>559</v>
      </c>
      <c r="C914" s="141" t="str">
        <f>入力シート!C1</f>
        <v>令和4年7月10日執行参議院青森県選挙区選出議員選挙</v>
      </c>
    </row>
    <row r="915" spans="1:14">
      <c r="C915" s="141"/>
    </row>
    <row r="916" spans="1:14" ht="18.75">
      <c r="G916" s="142"/>
      <c r="J916" s="142"/>
    </row>
    <row r="917" spans="1:14" ht="18.75">
      <c r="A917" s="114" t="s">
        <v>570</v>
      </c>
      <c r="F917" s="141" t="str">
        <f>開票立会人入力シート!B22</f>
        <v>田舎館村</v>
      </c>
      <c r="G917" s="142"/>
      <c r="H917" s="114" t="s">
        <v>571</v>
      </c>
      <c r="J917" s="142"/>
    </row>
    <row r="918" spans="1:14" ht="18.75">
      <c r="G918" s="142"/>
      <c r="J918" s="142"/>
    </row>
    <row r="920" spans="1:14">
      <c r="A920" s="114" t="s">
        <v>563</v>
      </c>
    </row>
    <row r="923" spans="1:14">
      <c r="B923" s="931" t="str">
        <f>開票立会人入力シート!D22</f>
        <v>令和-118年1月0日</v>
      </c>
      <c r="C923" s="932"/>
      <c r="D923" s="932"/>
    </row>
    <row r="926" spans="1:14">
      <c r="B926" s="114" t="s">
        <v>725</v>
      </c>
      <c r="J926" s="141">
        <f>入力シート!C29</f>
        <v>0</v>
      </c>
      <c r="N926" s="114" t="s">
        <v>564</v>
      </c>
    </row>
    <row r="927" spans="1:14">
      <c r="I927" s="141"/>
    </row>
    <row r="929" spans="1:14" ht="21">
      <c r="D929" s="133"/>
      <c r="E929" s="133"/>
      <c r="F929" s="134" t="s">
        <v>534</v>
      </c>
      <c r="G929" s="133"/>
      <c r="I929" s="927">
        <f>入力シート!C8</f>
        <v>0</v>
      </c>
      <c r="J929" s="927"/>
      <c r="K929" s="928">
        <f>入力シート!C10</f>
        <v>0</v>
      </c>
      <c r="L929" s="928"/>
    </row>
    <row r="930" spans="1:14" ht="21">
      <c r="D930" s="133"/>
      <c r="E930" s="133"/>
      <c r="F930" s="134"/>
      <c r="G930" s="133"/>
      <c r="I930" s="135"/>
      <c r="J930" s="135"/>
      <c r="K930" s="136"/>
      <c r="L930" s="136"/>
    </row>
    <row r="931" spans="1:14" ht="21">
      <c r="D931" s="133"/>
      <c r="E931" s="133"/>
      <c r="F931" s="134"/>
      <c r="G931" s="133"/>
      <c r="I931" s="135"/>
      <c r="J931" s="135"/>
      <c r="K931" s="136"/>
      <c r="L931" s="136"/>
    </row>
    <row r="932" spans="1:14">
      <c r="B932" s="934" t="str">
        <f>開票立会人入力シート!B22</f>
        <v>田舎館村</v>
      </c>
      <c r="C932" s="934"/>
      <c r="D932" s="155" t="s">
        <v>577</v>
      </c>
      <c r="E932" s="133"/>
      <c r="F932" s="134"/>
      <c r="G932" s="133"/>
      <c r="H932" s="140" t="s">
        <v>515</v>
      </c>
      <c r="J932" s="156"/>
      <c r="L932" s="153"/>
    </row>
    <row r="937" spans="1:14">
      <c r="A937" s="289" t="s">
        <v>1333</v>
      </c>
    </row>
    <row r="938" spans="1:14">
      <c r="A938" s="289" t="s">
        <v>1334</v>
      </c>
    </row>
    <row r="939" spans="1:14">
      <c r="A939" s="289" t="s">
        <v>1342</v>
      </c>
    </row>
    <row r="940" spans="1:14">
      <c r="A940" s="289" t="s">
        <v>1343</v>
      </c>
    </row>
    <row r="941" spans="1:14">
      <c r="N941" s="138" t="s">
        <v>456</v>
      </c>
    </row>
    <row r="945" spans="1:14" ht="28.5">
      <c r="A945" s="921" t="s">
        <v>569</v>
      </c>
      <c r="B945" s="921"/>
      <c r="C945" s="921"/>
      <c r="D945" s="921"/>
      <c r="E945" s="921"/>
      <c r="F945" s="921"/>
      <c r="G945" s="921"/>
      <c r="H945" s="921"/>
      <c r="I945" s="921"/>
      <c r="J945" s="921"/>
      <c r="K945" s="921"/>
      <c r="L945" s="921"/>
      <c r="M945" s="921"/>
      <c r="N945" s="921"/>
    </row>
    <row r="949" spans="1:14">
      <c r="G949" s="114" t="s">
        <v>558</v>
      </c>
    </row>
    <row r="951" spans="1:14" ht="18.75">
      <c r="G951" s="114" t="s">
        <v>533</v>
      </c>
      <c r="H951" s="142"/>
      <c r="I951" s="395">
        <f>開票立会人入力シート!K23</f>
        <v>0</v>
      </c>
      <c r="J951" s="142"/>
      <c r="K951" s="142"/>
    </row>
    <row r="952" spans="1:14" ht="18.75">
      <c r="H952" s="142"/>
      <c r="I952" s="142"/>
      <c r="J952" s="142"/>
      <c r="K952" s="142"/>
    </row>
    <row r="953" spans="1:14" ht="18.75">
      <c r="G953" s="114" t="s">
        <v>483</v>
      </c>
      <c r="H953" s="142"/>
      <c r="I953" s="141">
        <f>開票立会人入力シート!H23</f>
        <v>0</v>
      </c>
      <c r="J953" s="142"/>
      <c r="K953" s="141">
        <f>開票立会人入力シート!J23</f>
        <v>0</v>
      </c>
    </row>
    <row r="954" spans="1:14" ht="18.75">
      <c r="H954" s="142"/>
      <c r="I954" s="141"/>
      <c r="J954" s="142"/>
      <c r="K954" s="142"/>
    </row>
    <row r="955" spans="1:14">
      <c r="G955" s="114" t="s">
        <v>534</v>
      </c>
      <c r="I955" s="141">
        <f>開票立会人入力シート!G23</f>
        <v>0</v>
      </c>
      <c r="J955" s="141"/>
      <c r="K955" s="141">
        <f>開票立会人入力シート!I23</f>
        <v>0</v>
      </c>
    </row>
    <row r="956" spans="1:14">
      <c r="I956" s="141"/>
      <c r="J956" s="141"/>
      <c r="K956" s="141"/>
    </row>
    <row r="957" spans="1:14">
      <c r="H957" s="144" t="s">
        <v>562</v>
      </c>
      <c r="I957" s="937" t="str">
        <f>開票立会人入力シート!R23</f>
        <v>S//</v>
      </c>
      <c r="J957" s="938"/>
      <c r="K957" s="938"/>
      <c r="L957" s="144" t="s">
        <v>561</v>
      </c>
      <c r="M957" s="145"/>
    </row>
    <row r="959" spans="1:14" ht="18.75">
      <c r="G959" s="142"/>
    </row>
    <row r="961" spans="1:14">
      <c r="A961" s="114" t="s">
        <v>559</v>
      </c>
      <c r="C961" s="141" t="str">
        <f>入力シート!C1</f>
        <v>令和4年7月10日執行参議院青森県選挙区選出議員選挙</v>
      </c>
    </row>
    <row r="962" spans="1:14">
      <c r="C962" s="141"/>
    </row>
    <row r="963" spans="1:14" ht="18.75">
      <c r="G963" s="142"/>
      <c r="J963" s="142"/>
    </row>
    <row r="964" spans="1:14" ht="18.75">
      <c r="A964" s="114" t="s">
        <v>570</v>
      </c>
      <c r="F964" s="141" t="str">
        <f>開票立会人入力シート!B23</f>
        <v>板柳町</v>
      </c>
      <c r="G964" s="142"/>
      <c r="H964" s="114" t="s">
        <v>571</v>
      </c>
      <c r="J964" s="142"/>
    </row>
    <row r="965" spans="1:14" ht="18.75">
      <c r="G965" s="142"/>
      <c r="J965" s="142"/>
    </row>
    <row r="967" spans="1:14">
      <c r="A967" s="114" t="s">
        <v>563</v>
      </c>
    </row>
    <row r="970" spans="1:14">
      <c r="B970" s="931" t="str">
        <f>開票立会人入力シート!D23</f>
        <v>令和-118年1月0日</v>
      </c>
      <c r="C970" s="932"/>
      <c r="D970" s="932"/>
    </row>
    <row r="973" spans="1:14">
      <c r="B973" s="114" t="s">
        <v>725</v>
      </c>
      <c r="J973" s="141">
        <f>入力シート!C29</f>
        <v>0</v>
      </c>
      <c r="N973" s="114" t="s">
        <v>564</v>
      </c>
    </row>
    <row r="974" spans="1:14">
      <c r="I974" s="141"/>
    </row>
    <row r="976" spans="1:14" ht="21">
      <c r="D976" s="133"/>
      <c r="E976" s="133"/>
      <c r="F976" s="134" t="s">
        <v>534</v>
      </c>
      <c r="G976" s="133"/>
      <c r="I976" s="927">
        <f>入力シート!C8</f>
        <v>0</v>
      </c>
      <c r="J976" s="927"/>
      <c r="K976" s="928">
        <f>入力シート!C10</f>
        <v>0</v>
      </c>
      <c r="L976" s="928"/>
    </row>
    <row r="977" spans="1:14" ht="21">
      <c r="D977" s="133"/>
      <c r="E977" s="133"/>
      <c r="F977" s="134"/>
      <c r="G977" s="133"/>
      <c r="I977" s="135"/>
      <c r="J977" s="135"/>
      <c r="K977" s="136"/>
      <c r="L977" s="136"/>
    </row>
    <row r="978" spans="1:14" ht="21">
      <c r="D978" s="133"/>
      <c r="E978" s="133"/>
      <c r="F978" s="134"/>
      <c r="G978" s="133"/>
      <c r="I978" s="135"/>
      <c r="J978" s="135"/>
      <c r="K978" s="136"/>
      <c r="L978" s="136"/>
    </row>
    <row r="979" spans="1:14">
      <c r="B979" s="934" t="str">
        <f>開票立会人入力シート!B23</f>
        <v>板柳町</v>
      </c>
      <c r="C979" s="934"/>
      <c r="D979" s="155" t="s">
        <v>577</v>
      </c>
      <c r="E979" s="133"/>
      <c r="F979" s="134"/>
      <c r="G979" s="133"/>
      <c r="H979" s="140" t="s">
        <v>515</v>
      </c>
      <c r="J979" s="156"/>
      <c r="L979" s="153"/>
    </row>
    <row r="984" spans="1:14">
      <c r="A984" s="289" t="s">
        <v>1333</v>
      </c>
    </row>
    <row r="985" spans="1:14">
      <c r="A985" s="289" t="s">
        <v>1334</v>
      </c>
    </row>
    <row r="986" spans="1:14">
      <c r="A986" s="289" t="s">
        <v>1342</v>
      </c>
    </row>
    <row r="987" spans="1:14">
      <c r="A987" s="289" t="s">
        <v>1343</v>
      </c>
    </row>
    <row r="988" spans="1:14">
      <c r="N988" s="138" t="s">
        <v>456</v>
      </c>
    </row>
    <row r="992" spans="1:14" ht="28.5">
      <c r="A992" s="921" t="s">
        <v>569</v>
      </c>
      <c r="B992" s="921"/>
      <c r="C992" s="921"/>
      <c r="D992" s="921"/>
      <c r="E992" s="921"/>
      <c r="F992" s="921"/>
      <c r="G992" s="921"/>
      <c r="H992" s="921"/>
      <c r="I992" s="921"/>
      <c r="J992" s="921"/>
      <c r="K992" s="921"/>
      <c r="L992" s="921"/>
      <c r="M992" s="921"/>
      <c r="N992" s="921"/>
    </row>
    <row r="996" spans="1:13">
      <c r="G996" s="114" t="s">
        <v>558</v>
      </c>
    </row>
    <row r="998" spans="1:13" ht="18.75">
      <c r="G998" s="114" t="s">
        <v>533</v>
      </c>
      <c r="H998" s="142"/>
      <c r="I998" s="395">
        <f>開票立会人入力シート!K24</f>
        <v>0</v>
      </c>
      <c r="J998" s="142"/>
      <c r="K998" s="142"/>
    </row>
    <row r="999" spans="1:13" ht="18.75">
      <c r="H999" s="142"/>
      <c r="I999" s="142"/>
      <c r="J999" s="142"/>
      <c r="K999" s="142"/>
    </row>
    <row r="1000" spans="1:13" ht="18.75">
      <c r="G1000" s="114" t="s">
        <v>483</v>
      </c>
      <c r="H1000" s="142"/>
      <c r="I1000" s="141">
        <f>開票立会人入力シート!H24</f>
        <v>0</v>
      </c>
      <c r="J1000" s="142"/>
      <c r="K1000" s="141">
        <f>開票立会人入力シート!J24</f>
        <v>0</v>
      </c>
    </row>
    <row r="1001" spans="1:13" ht="18.75">
      <c r="H1001" s="142"/>
      <c r="I1001" s="141"/>
      <c r="J1001" s="142"/>
      <c r="K1001" s="142"/>
    </row>
    <row r="1002" spans="1:13">
      <c r="G1002" s="114" t="s">
        <v>534</v>
      </c>
      <c r="I1002" s="141">
        <f>開票立会人入力シート!G24</f>
        <v>0</v>
      </c>
      <c r="J1002" s="141"/>
      <c r="K1002" s="141">
        <f>開票立会人入力シート!I24</f>
        <v>0</v>
      </c>
    </row>
    <row r="1003" spans="1:13">
      <c r="I1003" s="141"/>
      <c r="J1003" s="141"/>
      <c r="K1003" s="141"/>
    </row>
    <row r="1004" spans="1:13">
      <c r="H1004" s="144" t="s">
        <v>562</v>
      </c>
      <c r="I1004" s="937" t="str">
        <f>開票立会人入力シート!R24</f>
        <v>S//</v>
      </c>
      <c r="J1004" s="938"/>
      <c r="K1004" s="938"/>
      <c r="L1004" s="144" t="s">
        <v>561</v>
      </c>
      <c r="M1004" s="145"/>
    </row>
    <row r="1006" spans="1:13" ht="18.75">
      <c r="G1006" s="142"/>
    </row>
    <row r="1008" spans="1:13">
      <c r="A1008" s="114" t="s">
        <v>559</v>
      </c>
      <c r="C1008" s="141" t="str">
        <f>入力シート!C1</f>
        <v>令和4年7月10日執行参議院青森県選挙区選出議員選挙</v>
      </c>
    </row>
    <row r="1009" spans="1:14">
      <c r="C1009" s="141"/>
    </row>
    <row r="1010" spans="1:14" ht="18.75">
      <c r="G1010" s="142"/>
      <c r="J1010" s="142"/>
    </row>
    <row r="1011" spans="1:14" ht="18.75">
      <c r="A1011" s="114" t="s">
        <v>570</v>
      </c>
      <c r="F1011" s="141" t="str">
        <f>開票立会人入力シート!B24</f>
        <v>鶴田町</v>
      </c>
      <c r="G1011" s="142"/>
      <c r="H1011" s="114" t="s">
        <v>571</v>
      </c>
      <c r="J1011" s="142"/>
    </row>
    <row r="1012" spans="1:14" ht="18.75">
      <c r="G1012" s="142"/>
      <c r="J1012" s="142"/>
    </row>
    <row r="1014" spans="1:14">
      <c r="A1014" s="114" t="s">
        <v>563</v>
      </c>
    </row>
    <row r="1017" spans="1:14">
      <c r="B1017" s="931" t="str">
        <f>開票立会人入力シート!D24</f>
        <v>令和-118年1月0日</v>
      </c>
      <c r="C1017" s="932"/>
      <c r="D1017" s="932"/>
    </row>
    <row r="1020" spans="1:14">
      <c r="B1020" s="114" t="s">
        <v>725</v>
      </c>
      <c r="J1020" s="141">
        <f>入力シート!C29</f>
        <v>0</v>
      </c>
      <c r="N1020" s="114" t="s">
        <v>564</v>
      </c>
    </row>
    <row r="1021" spans="1:14">
      <c r="I1021" s="141"/>
    </row>
    <row r="1023" spans="1:14" ht="21">
      <c r="D1023" s="133"/>
      <c r="E1023" s="133"/>
      <c r="F1023" s="134" t="s">
        <v>534</v>
      </c>
      <c r="G1023" s="133"/>
      <c r="I1023" s="927">
        <f>入力シート!C8</f>
        <v>0</v>
      </c>
      <c r="J1023" s="927"/>
      <c r="K1023" s="928">
        <f>入力シート!C10</f>
        <v>0</v>
      </c>
      <c r="L1023" s="928"/>
    </row>
    <row r="1024" spans="1:14" ht="21">
      <c r="D1024" s="133"/>
      <c r="E1024" s="133"/>
      <c r="F1024" s="134"/>
      <c r="G1024" s="133"/>
      <c r="I1024" s="135"/>
      <c r="J1024" s="135"/>
      <c r="K1024" s="136"/>
      <c r="L1024" s="136"/>
    </row>
    <row r="1025" spans="1:14" ht="21">
      <c r="D1025" s="133"/>
      <c r="E1025" s="133"/>
      <c r="F1025" s="134"/>
      <c r="G1025" s="133"/>
      <c r="I1025" s="135"/>
      <c r="J1025" s="135"/>
      <c r="K1025" s="136"/>
      <c r="L1025" s="136"/>
    </row>
    <row r="1026" spans="1:14">
      <c r="B1026" s="934" t="str">
        <f>開票立会人入力シート!B24</f>
        <v>鶴田町</v>
      </c>
      <c r="C1026" s="934"/>
      <c r="D1026" s="155" t="s">
        <v>577</v>
      </c>
      <c r="E1026" s="133"/>
      <c r="F1026" s="134"/>
      <c r="G1026" s="133"/>
      <c r="H1026" s="140" t="s">
        <v>515</v>
      </c>
      <c r="J1026" s="156"/>
      <c r="L1026" s="153"/>
    </row>
    <row r="1031" spans="1:14">
      <c r="A1031" s="289" t="s">
        <v>1333</v>
      </c>
    </row>
    <row r="1032" spans="1:14">
      <c r="A1032" s="289" t="s">
        <v>1334</v>
      </c>
    </row>
    <row r="1033" spans="1:14">
      <c r="A1033" s="289" t="s">
        <v>1342</v>
      </c>
    </row>
    <row r="1034" spans="1:14">
      <c r="A1034" s="289" t="s">
        <v>1343</v>
      </c>
    </row>
    <row r="1035" spans="1:14">
      <c r="N1035" s="138" t="s">
        <v>456</v>
      </c>
    </row>
    <row r="1039" spans="1:14" ht="28.5">
      <c r="A1039" s="921" t="s">
        <v>569</v>
      </c>
      <c r="B1039" s="921"/>
      <c r="C1039" s="921"/>
      <c r="D1039" s="921"/>
      <c r="E1039" s="921"/>
      <c r="F1039" s="921"/>
      <c r="G1039" s="921"/>
      <c r="H1039" s="921"/>
      <c r="I1039" s="921"/>
      <c r="J1039" s="921"/>
      <c r="K1039" s="921"/>
      <c r="L1039" s="921"/>
      <c r="M1039" s="921"/>
      <c r="N1039" s="921"/>
    </row>
    <row r="1043" spans="1:13">
      <c r="G1043" s="114" t="s">
        <v>558</v>
      </c>
    </row>
    <row r="1045" spans="1:13" ht="18.75">
      <c r="G1045" s="114" t="s">
        <v>533</v>
      </c>
      <c r="H1045" s="142"/>
      <c r="I1045" s="395">
        <f>開票立会人入力シート!K25</f>
        <v>0</v>
      </c>
      <c r="J1045" s="142"/>
      <c r="K1045" s="142"/>
    </row>
    <row r="1046" spans="1:13" ht="18.75">
      <c r="H1046" s="142"/>
      <c r="I1046" s="142"/>
      <c r="J1046" s="142"/>
      <c r="K1046" s="142"/>
    </row>
    <row r="1047" spans="1:13" ht="18.75">
      <c r="G1047" s="114" t="s">
        <v>483</v>
      </c>
      <c r="H1047" s="142"/>
      <c r="I1047" s="141">
        <f>開票立会人入力シート!H25</f>
        <v>0</v>
      </c>
      <c r="J1047" s="142"/>
      <c r="K1047" s="141">
        <f>開票立会人入力シート!J25</f>
        <v>0</v>
      </c>
    </row>
    <row r="1048" spans="1:13" ht="18.75">
      <c r="H1048" s="142"/>
      <c r="I1048" s="141"/>
      <c r="J1048" s="142"/>
      <c r="K1048" s="142"/>
    </row>
    <row r="1049" spans="1:13">
      <c r="G1049" s="114" t="s">
        <v>534</v>
      </c>
      <c r="I1049" s="141">
        <f>開票立会人入力シート!G25</f>
        <v>0</v>
      </c>
      <c r="J1049" s="141"/>
      <c r="K1049" s="141">
        <f>開票立会人入力シート!I25</f>
        <v>0</v>
      </c>
    </row>
    <row r="1050" spans="1:13">
      <c r="I1050" s="141"/>
      <c r="J1050" s="141"/>
      <c r="K1050" s="141"/>
    </row>
    <row r="1051" spans="1:13">
      <c r="H1051" s="144" t="s">
        <v>562</v>
      </c>
      <c r="I1051" s="937" t="str">
        <f>開票立会人入力シート!R25</f>
        <v>S//</v>
      </c>
      <c r="J1051" s="938"/>
      <c r="K1051" s="938"/>
      <c r="L1051" s="144" t="s">
        <v>561</v>
      </c>
      <c r="M1051" s="145"/>
    </row>
    <row r="1053" spans="1:13" ht="18.75">
      <c r="G1053" s="142"/>
    </row>
    <row r="1055" spans="1:13">
      <c r="A1055" s="114" t="s">
        <v>559</v>
      </c>
      <c r="C1055" s="141" t="str">
        <f>入力シート!C1</f>
        <v>令和4年7月10日執行参議院青森県選挙区選出議員選挙</v>
      </c>
    </row>
    <row r="1056" spans="1:13">
      <c r="C1056" s="141"/>
    </row>
    <row r="1057" spans="1:14" ht="18.75">
      <c r="G1057" s="142"/>
      <c r="J1057" s="142"/>
    </row>
    <row r="1058" spans="1:14" ht="18.75">
      <c r="A1058" s="114" t="s">
        <v>570</v>
      </c>
      <c r="F1058" s="141" t="str">
        <f>開票立会人入力シート!B25</f>
        <v>中泊町</v>
      </c>
      <c r="G1058" s="142"/>
      <c r="H1058" s="114" t="s">
        <v>571</v>
      </c>
      <c r="J1058" s="142"/>
    </row>
    <row r="1059" spans="1:14" ht="18.75">
      <c r="G1059" s="142"/>
      <c r="J1059" s="142"/>
    </row>
    <row r="1061" spans="1:14">
      <c r="A1061" s="114" t="s">
        <v>563</v>
      </c>
    </row>
    <row r="1064" spans="1:14">
      <c r="B1064" s="931" t="str">
        <f>開票立会人入力シート!D25</f>
        <v>令和-118年1月0日</v>
      </c>
      <c r="C1064" s="932"/>
      <c r="D1064" s="932"/>
    </row>
    <row r="1067" spans="1:14">
      <c r="B1067" s="114" t="s">
        <v>725</v>
      </c>
      <c r="J1067" s="141">
        <f>入力シート!C29</f>
        <v>0</v>
      </c>
      <c r="N1067" s="114" t="s">
        <v>564</v>
      </c>
    </row>
    <row r="1068" spans="1:14">
      <c r="I1068" s="141"/>
    </row>
    <row r="1070" spans="1:14" ht="21">
      <c r="D1070" s="133"/>
      <c r="E1070" s="133"/>
      <c r="F1070" s="134" t="s">
        <v>534</v>
      </c>
      <c r="G1070" s="133"/>
      <c r="I1070" s="927">
        <f>入力シート!C8</f>
        <v>0</v>
      </c>
      <c r="J1070" s="927"/>
      <c r="K1070" s="928">
        <f>入力シート!C10</f>
        <v>0</v>
      </c>
      <c r="L1070" s="928"/>
    </row>
    <row r="1071" spans="1:14" ht="21">
      <c r="D1071" s="133"/>
      <c r="E1071" s="133"/>
      <c r="F1071" s="134"/>
      <c r="G1071" s="133"/>
      <c r="I1071" s="135"/>
      <c r="J1071" s="135"/>
      <c r="K1071" s="136"/>
      <c r="L1071" s="136"/>
    </row>
    <row r="1072" spans="1:14" ht="21">
      <c r="D1072" s="133"/>
      <c r="E1072" s="133"/>
      <c r="F1072" s="134"/>
      <c r="G1072" s="133"/>
      <c r="I1072" s="135"/>
      <c r="J1072" s="135"/>
      <c r="K1072" s="136"/>
      <c r="L1072" s="136"/>
    </row>
    <row r="1073" spans="1:14">
      <c r="B1073" s="934" t="str">
        <f>開票立会人入力シート!B25</f>
        <v>中泊町</v>
      </c>
      <c r="C1073" s="934"/>
      <c r="D1073" s="155" t="s">
        <v>577</v>
      </c>
      <c r="E1073" s="133"/>
      <c r="F1073" s="134"/>
      <c r="G1073" s="133"/>
      <c r="H1073" s="140" t="s">
        <v>515</v>
      </c>
      <c r="J1073" s="156"/>
      <c r="L1073" s="153"/>
    </row>
    <row r="1078" spans="1:14">
      <c r="A1078" s="289" t="s">
        <v>1333</v>
      </c>
    </row>
    <row r="1079" spans="1:14">
      <c r="A1079" s="289" t="s">
        <v>1334</v>
      </c>
    </row>
    <row r="1080" spans="1:14">
      <c r="A1080" s="289" t="s">
        <v>1342</v>
      </c>
    </row>
    <row r="1081" spans="1:14">
      <c r="A1081" s="289" t="s">
        <v>1343</v>
      </c>
    </row>
    <row r="1082" spans="1:14">
      <c r="N1082" s="138" t="s">
        <v>456</v>
      </c>
    </row>
    <row r="1086" spans="1:14" ht="28.5">
      <c r="A1086" s="921" t="s">
        <v>569</v>
      </c>
      <c r="B1086" s="921"/>
      <c r="C1086" s="921"/>
      <c r="D1086" s="921"/>
      <c r="E1086" s="921"/>
      <c r="F1086" s="921"/>
      <c r="G1086" s="921"/>
      <c r="H1086" s="921"/>
      <c r="I1086" s="921"/>
      <c r="J1086" s="921"/>
      <c r="K1086" s="921"/>
      <c r="L1086" s="921"/>
      <c r="M1086" s="921"/>
      <c r="N1086" s="921"/>
    </row>
    <row r="1090" spans="1:13">
      <c r="G1090" s="114" t="s">
        <v>558</v>
      </c>
    </row>
    <row r="1092" spans="1:13" ht="18.75">
      <c r="G1092" s="114" t="s">
        <v>533</v>
      </c>
      <c r="H1092" s="142"/>
      <c r="I1092" s="395">
        <f>開票立会人入力シート!K26</f>
        <v>0</v>
      </c>
      <c r="J1092" s="142"/>
      <c r="K1092" s="142"/>
    </row>
    <row r="1093" spans="1:13" ht="18.75">
      <c r="H1093" s="142"/>
      <c r="I1093" s="142"/>
      <c r="J1093" s="142"/>
      <c r="K1093" s="142"/>
    </row>
    <row r="1094" spans="1:13" ht="18.75">
      <c r="G1094" s="114" t="s">
        <v>483</v>
      </c>
      <c r="H1094" s="142"/>
      <c r="I1094" s="141">
        <f>開票立会人入力シート!H26</f>
        <v>0</v>
      </c>
      <c r="J1094" s="142"/>
      <c r="K1094" s="141">
        <f>開票立会人入力シート!J26</f>
        <v>0</v>
      </c>
    </row>
    <row r="1095" spans="1:13" ht="18.75">
      <c r="H1095" s="142"/>
      <c r="I1095" s="141"/>
      <c r="J1095" s="142"/>
      <c r="K1095" s="142"/>
    </row>
    <row r="1096" spans="1:13">
      <c r="G1096" s="114" t="s">
        <v>534</v>
      </c>
      <c r="I1096" s="141">
        <f>開票立会人入力シート!G26</f>
        <v>0</v>
      </c>
      <c r="J1096" s="141"/>
      <c r="K1096" s="141">
        <f>開票立会人入力シート!I26</f>
        <v>0</v>
      </c>
    </row>
    <row r="1097" spans="1:13">
      <c r="I1097" s="141"/>
      <c r="J1097" s="141"/>
      <c r="K1097" s="141"/>
    </row>
    <row r="1098" spans="1:13">
      <c r="H1098" s="144" t="s">
        <v>562</v>
      </c>
      <c r="I1098" s="937" t="str">
        <f>開票立会人入力シート!R26</f>
        <v>S//</v>
      </c>
      <c r="J1098" s="938"/>
      <c r="K1098" s="938"/>
      <c r="L1098" s="144" t="s">
        <v>561</v>
      </c>
      <c r="M1098" s="145"/>
    </row>
    <row r="1100" spans="1:13" ht="18.75">
      <c r="G1100" s="142"/>
    </row>
    <row r="1102" spans="1:13">
      <c r="A1102" s="114" t="s">
        <v>559</v>
      </c>
      <c r="C1102" s="141" t="str">
        <f>入力シート!C1</f>
        <v>令和4年7月10日執行参議院青森県選挙区選出議員選挙</v>
      </c>
    </row>
    <row r="1103" spans="1:13">
      <c r="C1103" s="141"/>
    </row>
    <row r="1104" spans="1:13" ht="18.75">
      <c r="G1104" s="142"/>
      <c r="J1104" s="142"/>
    </row>
    <row r="1105" spans="1:14" ht="18.75">
      <c r="A1105" s="114" t="s">
        <v>570</v>
      </c>
      <c r="F1105" s="141" t="str">
        <f>開票立会人入力シート!B26</f>
        <v>野辺地町</v>
      </c>
      <c r="G1105" s="142"/>
      <c r="H1105" s="114" t="s">
        <v>571</v>
      </c>
      <c r="J1105" s="142"/>
    </row>
    <row r="1106" spans="1:14" ht="18.75">
      <c r="G1106" s="142"/>
      <c r="J1106" s="142"/>
    </row>
    <row r="1108" spans="1:14">
      <c r="A1108" s="114" t="s">
        <v>563</v>
      </c>
    </row>
    <row r="1111" spans="1:14">
      <c r="B1111" s="931" t="str">
        <f>開票立会人入力シート!D26</f>
        <v>令和-118年1月0日</v>
      </c>
      <c r="C1111" s="932"/>
      <c r="D1111" s="932"/>
    </row>
    <row r="1114" spans="1:14">
      <c r="B1114" s="114" t="s">
        <v>725</v>
      </c>
      <c r="J1114" s="141">
        <f>入力シート!C29</f>
        <v>0</v>
      </c>
      <c r="N1114" s="114" t="s">
        <v>564</v>
      </c>
    </row>
    <row r="1115" spans="1:14">
      <c r="I1115" s="141"/>
    </row>
    <row r="1117" spans="1:14" ht="21">
      <c r="D1117" s="133"/>
      <c r="E1117" s="133"/>
      <c r="F1117" s="134" t="s">
        <v>534</v>
      </c>
      <c r="G1117" s="133"/>
      <c r="I1117" s="927">
        <f>入力シート!C8</f>
        <v>0</v>
      </c>
      <c r="J1117" s="927"/>
      <c r="K1117" s="928">
        <f>入力シート!C10</f>
        <v>0</v>
      </c>
      <c r="L1117" s="928"/>
    </row>
    <row r="1118" spans="1:14" ht="21">
      <c r="D1118" s="133"/>
      <c r="E1118" s="133"/>
      <c r="F1118" s="134"/>
      <c r="G1118" s="133"/>
      <c r="I1118" s="135"/>
      <c r="J1118" s="135"/>
      <c r="K1118" s="136"/>
      <c r="L1118" s="136"/>
    </row>
    <row r="1119" spans="1:14" ht="21">
      <c r="D1119" s="133"/>
      <c r="E1119" s="133"/>
      <c r="F1119" s="134"/>
      <c r="G1119" s="133"/>
      <c r="I1119" s="135"/>
      <c r="J1119" s="135"/>
      <c r="K1119" s="136"/>
      <c r="L1119" s="136"/>
    </row>
    <row r="1120" spans="1:14">
      <c r="B1120" s="934" t="str">
        <f>開票立会人入力シート!B26</f>
        <v>野辺地町</v>
      </c>
      <c r="C1120" s="934"/>
      <c r="D1120" s="155" t="s">
        <v>577</v>
      </c>
      <c r="E1120" s="133"/>
      <c r="F1120" s="134"/>
      <c r="G1120" s="133"/>
      <c r="H1120" s="140" t="s">
        <v>515</v>
      </c>
      <c r="J1120" s="156"/>
      <c r="L1120" s="153"/>
    </row>
    <row r="1125" spans="1:14">
      <c r="A1125" s="289" t="s">
        <v>1333</v>
      </c>
    </row>
    <row r="1126" spans="1:14">
      <c r="A1126" s="289" t="s">
        <v>1334</v>
      </c>
    </row>
    <row r="1127" spans="1:14">
      <c r="A1127" s="289" t="s">
        <v>1342</v>
      </c>
    </row>
    <row r="1128" spans="1:14">
      <c r="A1128" s="289" t="s">
        <v>1343</v>
      </c>
    </row>
    <row r="1129" spans="1:14">
      <c r="N1129" s="138" t="s">
        <v>456</v>
      </c>
    </row>
    <row r="1133" spans="1:14" ht="28.5">
      <c r="A1133" s="921" t="s">
        <v>569</v>
      </c>
      <c r="B1133" s="921"/>
      <c r="C1133" s="921"/>
      <c r="D1133" s="921"/>
      <c r="E1133" s="921"/>
      <c r="F1133" s="921"/>
      <c r="G1133" s="921"/>
      <c r="H1133" s="921"/>
      <c r="I1133" s="921"/>
      <c r="J1133" s="921"/>
      <c r="K1133" s="921"/>
      <c r="L1133" s="921"/>
      <c r="M1133" s="921"/>
      <c r="N1133" s="921"/>
    </row>
    <row r="1137" spans="1:13">
      <c r="G1137" s="114" t="s">
        <v>558</v>
      </c>
    </row>
    <row r="1139" spans="1:13" ht="18.75">
      <c r="G1139" s="114" t="s">
        <v>533</v>
      </c>
      <c r="H1139" s="142"/>
      <c r="I1139" s="395">
        <f>開票立会人入力シート!K27</f>
        <v>0</v>
      </c>
      <c r="J1139" s="142"/>
      <c r="K1139" s="142"/>
    </row>
    <row r="1140" spans="1:13" ht="18.75">
      <c r="H1140" s="142"/>
      <c r="I1140" s="142"/>
      <c r="J1140" s="142"/>
      <c r="K1140" s="142"/>
    </row>
    <row r="1141" spans="1:13" ht="18.75">
      <c r="G1141" s="114" t="s">
        <v>483</v>
      </c>
      <c r="H1141" s="142"/>
      <c r="I1141" s="141">
        <f>開票立会人入力シート!H27</f>
        <v>0</v>
      </c>
      <c r="J1141" s="142"/>
      <c r="K1141" s="141">
        <f>開票立会人入力シート!J27</f>
        <v>0</v>
      </c>
    </row>
    <row r="1142" spans="1:13" ht="18.75">
      <c r="H1142" s="142"/>
      <c r="I1142" s="141"/>
      <c r="J1142" s="142"/>
      <c r="K1142" s="142"/>
    </row>
    <row r="1143" spans="1:13">
      <c r="G1143" s="114" t="s">
        <v>534</v>
      </c>
      <c r="I1143" s="141">
        <f>開票立会人入力シート!G27</f>
        <v>0</v>
      </c>
      <c r="J1143" s="141"/>
      <c r="K1143" s="141">
        <f>開票立会人入力シート!I27</f>
        <v>0</v>
      </c>
    </row>
    <row r="1144" spans="1:13">
      <c r="I1144" s="141"/>
      <c r="J1144" s="141"/>
      <c r="K1144" s="141"/>
    </row>
    <row r="1145" spans="1:13">
      <c r="H1145" s="144" t="s">
        <v>562</v>
      </c>
      <c r="I1145" s="937" t="str">
        <f>開票立会人入力シート!R27</f>
        <v>S//</v>
      </c>
      <c r="J1145" s="938"/>
      <c r="K1145" s="938"/>
      <c r="L1145" s="144" t="s">
        <v>561</v>
      </c>
      <c r="M1145" s="145"/>
    </row>
    <row r="1147" spans="1:13" ht="18.75">
      <c r="G1147" s="142"/>
    </row>
    <row r="1149" spans="1:13">
      <c r="A1149" s="114" t="s">
        <v>559</v>
      </c>
      <c r="C1149" s="141" t="str">
        <f>入力シート!C1</f>
        <v>令和4年7月10日執行参議院青森県選挙区選出議員選挙</v>
      </c>
    </row>
    <row r="1150" spans="1:13">
      <c r="C1150" s="141"/>
    </row>
    <row r="1151" spans="1:13" ht="18.75">
      <c r="G1151" s="142"/>
      <c r="J1151" s="142"/>
    </row>
    <row r="1152" spans="1:13" ht="18.75">
      <c r="A1152" s="114" t="s">
        <v>570</v>
      </c>
      <c r="F1152" s="141" t="str">
        <f>開票立会人入力シート!B27</f>
        <v>七戸町</v>
      </c>
      <c r="G1152" s="142"/>
      <c r="H1152" s="114" t="s">
        <v>571</v>
      </c>
      <c r="J1152" s="142"/>
    </row>
    <row r="1153" spans="1:14" ht="18.75">
      <c r="G1153" s="142"/>
      <c r="J1153" s="142"/>
    </row>
    <row r="1155" spans="1:14">
      <c r="A1155" s="114" t="s">
        <v>563</v>
      </c>
    </row>
    <row r="1158" spans="1:14">
      <c r="B1158" s="931" t="str">
        <f>開票立会人入力シート!D27</f>
        <v>令和-118年1月0日</v>
      </c>
      <c r="C1158" s="932"/>
      <c r="D1158" s="932"/>
    </row>
    <row r="1161" spans="1:14">
      <c r="B1161" s="114" t="s">
        <v>725</v>
      </c>
      <c r="J1161" s="141">
        <f>入力シート!C29</f>
        <v>0</v>
      </c>
      <c r="N1161" s="114" t="s">
        <v>564</v>
      </c>
    </row>
    <row r="1162" spans="1:14">
      <c r="I1162" s="141"/>
    </row>
    <row r="1164" spans="1:14" ht="21">
      <c r="D1164" s="133"/>
      <c r="E1164" s="133"/>
      <c r="F1164" s="134" t="s">
        <v>534</v>
      </c>
      <c r="G1164" s="133"/>
      <c r="I1164" s="927">
        <f>入力シート!C8</f>
        <v>0</v>
      </c>
      <c r="J1164" s="927"/>
      <c r="K1164" s="928">
        <f>入力シート!C10</f>
        <v>0</v>
      </c>
      <c r="L1164" s="928"/>
    </row>
    <row r="1165" spans="1:14" ht="21">
      <c r="D1165" s="133"/>
      <c r="E1165" s="133"/>
      <c r="F1165" s="134"/>
      <c r="G1165" s="133"/>
      <c r="I1165" s="135"/>
      <c r="J1165" s="135"/>
      <c r="K1165" s="136"/>
      <c r="L1165" s="136"/>
    </row>
    <row r="1166" spans="1:14" ht="21">
      <c r="D1166" s="133"/>
      <c r="E1166" s="133"/>
      <c r="F1166" s="134"/>
      <c r="G1166" s="133"/>
      <c r="I1166" s="135"/>
      <c r="J1166" s="135"/>
      <c r="K1166" s="136"/>
      <c r="L1166" s="136"/>
    </row>
    <row r="1167" spans="1:14">
      <c r="B1167" s="934" t="str">
        <f>開票立会人入力シート!B27</f>
        <v>七戸町</v>
      </c>
      <c r="C1167" s="934"/>
      <c r="D1167" s="155" t="s">
        <v>577</v>
      </c>
      <c r="E1167" s="133"/>
      <c r="F1167" s="134"/>
      <c r="G1167" s="133"/>
      <c r="H1167" s="140" t="s">
        <v>515</v>
      </c>
      <c r="J1167" s="156"/>
      <c r="L1167" s="153"/>
    </row>
    <row r="1172" spans="1:14">
      <c r="A1172" s="289" t="s">
        <v>1333</v>
      </c>
    </row>
    <row r="1173" spans="1:14">
      <c r="A1173" s="289" t="s">
        <v>1334</v>
      </c>
    </row>
    <row r="1174" spans="1:14">
      <c r="A1174" s="289" t="s">
        <v>1342</v>
      </c>
    </row>
    <row r="1175" spans="1:14">
      <c r="A1175" s="289" t="s">
        <v>1343</v>
      </c>
    </row>
    <row r="1176" spans="1:14">
      <c r="N1176" s="138" t="s">
        <v>456</v>
      </c>
    </row>
    <row r="1180" spans="1:14" ht="28.5">
      <c r="A1180" s="921" t="s">
        <v>569</v>
      </c>
      <c r="B1180" s="921"/>
      <c r="C1180" s="921"/>
      <c r="D1180" s="921"/>
      <c r="E1180" s="921"/>
      <c r="F1180" s="921"/>
      <c r="G1180" s="921"/>
      <c r="H1180" s="921"/>
      <c r="I1180" s="921"/>
      <c r="J1180" s="921"/>
      <c r="K1180" s="921"/>
      <c r="L1180" s="921"/>
      <c r="M1180" s="921"/>
      <c r="N1180" s="921"/>
    </row>
    <row r="1184" spans="1:14">
      <c r="G1184" s="114" t="s">
        <v>558</v>
      </c>
    </row>
    <row r="1186" spans="1:13" ht="18.75">
      <c r="G1186" s="114" t="s">
        <v>533</v>
      </c>
      <c r="H1186" s="142"/>
      <c r="I1186" s="395">
        <f>開票立会人入力シート!K28</f>
        <v>0</v>
      </c>
      <c r="J1186" s="142"/>
      <c r="K1186" s="142"/>
    </row>
    <row r="1187" spans="1:13" ht="18.75">
      <c r="H1187" s="142"/>
      <c r="I1187" s="142"/>
      <c r="J1187" s="142"/>
      <c r="K1187" s="142"/>
    </row>
    <row r="1188" spans="1:13" ht="18.75">
      <c r="G1188" s="114" t="s">
        <v>483</v>
      </c>
      <c r="H1188" s="142"/>
      <c r="I1188" s="141">
        <f>開票立会人入力シート!H28</f>
        <v>0</v>
      </c>
      <c r="J1188" s="142"/>
      <c r="K1188" s="141">
        <f>開票立会人入力シート!J28</f>
        <v>0</v>
      </c>
    </row>
    <row r="1189" spans="1:13" ht="18.75">
      <c r="H1189" s="142"/>
      <c r="I1189" s="141"/>
      <c r="J1189" s="142"/>
      <c r="K1189" s="142"/>
    </row>
    <row r="1190" spans="1:13">
      <c r="G1190" s="114" t="s">
        <v>534</v>
      </c>
      <c r="I1190" s="141">
        <f>開票立会人入力シート!G28</f>
        <v>0</v>
      </c>
      <c r="J1190" s="141"/>
      <c r="K1190" s="141">
        <f>開票立会人入力シート!I28</f>
        <v>0</v>
      </c>
    </row>
    <row r="1191" spans="1:13">
      <c r="I1191" s="141"/>
      <c r="J1191" s="141"/>
      <c r="K1191" s="141"/>
    </row>
    <row r="1192" spans="1:13">
      <c r="H1192" s="144" t="s">
        <v>562</v>
      </c>
      <c r="I1192" s="937" t="str">
        <f>開票立会人入力シート!R28</f>
        <v>S//</v>
      </c>
      <c r="J1192" s="938"/>
      <c r="K1192" s="938"/>
      <c r="L1192" s="144" t="s">
        <v>561</v>
      </c>
      <c r="M1192" s="145"/>
    </row>
    <row r="1194" spans="1:13" ht="18.75">
      <c r="G1194" s="142"/>
    </row>
    <row r="1196" spans="1:13">
      <c r="A1196" s="114" t="s">
        <v>559</v>
      </c>
      <c r="C1196" s="141" t="str">
        <f>入力シート!C1</f>
        <v>令和4年7月10日執行参議院青森県選挙区選出議員選挙</v>
      </c>
    </row>
    <row r="1197" spans="1:13">
      <c r="C1197" s="141"/>
    </row>
    <row r="1198" spans="1:13" ht="18.75">
      <c r="G1198" s="142"/>
      <c r="J1198" s="142"/>
    </row>
    <row r="1199" spans="1:13" ht="18.75">
      <c r="A1199" s="114" t="s">
        <v>570</v>
      </c>
      <c r="F1199" s="141" t="str">
        <f>開票立会人入力シート!B28</f>
        <v>六戸町</v>
      </c>
      <c r="G1199" s="142"/>
      <c r="H1199" s="114" t="s">
        <v>571</v>
      </c>
      <c r="J1199" s="142"/>
    </row>
    <row r="1200" spans="1:13" ht="18.75">
      <c r="G1200" s="142"/>
      <c r="J1200" s="142"/>
    </row>
    <row r="1202" spans="1:14">
      <c r="A1202" s="114" t="s">
        <v>563</v>
      </c>
    </row>
    <row r="1205" spans="1:14">
      <c r="B1205" s="931" t="str">
        <f>開票立会人入力シート!D28</f>
        <v>令和-118年1月0日</v>
      </c>
      <c r="C1205" s="932"/>
      <c r="D1205" s="932"/>
    </row>
    <row r="1208" spans="1:14">
      <c r="B1208" s="114" t="s">
        <v>725</v>
      </c>
      <c r="J1208" s="141">
        <f>入力シート!C29</f>
        <v>0</v>
      </c>
      <c r="N1208" s="114" t="s">
        <v>564</v>
      </c>
    </row>
    <row r="1209" spans="1:14">
      <c r="I1209" s="141"/>
    </row>
    <row r="1211" spans="1:14" ht="21">
      <c r="D1211" s="133"/>
      <c r="E1211" s="133"/>
      <c r="F1211" s="134" t="s">
        <v>534</v>
      </c>
      <c r="G1211" s="133"/>
      <c r="I1211" s="927">
        <f>入力シート!C8</f>
        <v>0</v>
      </c>
      <c r="J1211" s="927"/>
      <c r="K1211" s="928">
        <f>入力シート!C10</f>
        <v>0</v>
      </c>
      <c r="L1211" s="928"/>
    </row>
    <row r="1212" spans="1:14" ht="21">
      <c r="D1212" s="133"/>
      <c r="E1212" s="133"/>
      <c r="F1212" s="134"/>
      <c r="G1212" s="133"/>
      <c r="I1212" s="135"/>
      <c r="J1212" s="135"/>
      <c r="K1212" s="136"/>
      <c r="L1212" s="136"/>
    </row>
    <row r="1213" spans="1:14" ht="21">
      <c r="D1213" s="133"/>
      <c r="E1213" s="133"/>
      <c r="F1213" s="134"/>
      <c r="G1213" s="133"/>
      <c r="I1213" s="135"/>
      <c r="J1213" s="135"/>
      <c r="K1213" s="136"/>
      <c r="L1213" s="136"/>
    </row>
    <row r="1214" spans="1:14">
      <c r="B1214" s="934" t="str">
        <f>開票立会人入力シート!B28</f>
        <v>六戸町</v>
      </c>
      <c r="C1214" s="934"/>
      <c r="D1214" s="155" t="s">
        <v>577</v>
      </c>
      <c r="E1214" s="133"/>
      <c r="F1214" s="134"/>
      <c r="G1214" s="133"/>
      <c r="H1214" s="140" t="s">
        <v>515</v>
      </c>
      <c r="J1214" s="156"/>
      <c r="L1214" s="153"/>
    </row>
    <row r="1219" spans="1:14">
      <c r="A1219" s="289" t="s">
        <v>1333</v>
      </c>
    </row>
    <row r="1220" spans="1:14">
      <c r="A1220" s="289" t="s">
        <v>1334</v>
      </c>
    </row>
    <row r="1221" spans="1:14">
      <c r="A1221" s="289" t="s">
        <v>1342</v>
      </c>
    </row>
    <row r="1222" spans="1:14">
      <c r="A1222" s="289" t="s">
        <v>1343</v>
      </c>
    </row>
    <row r="1223" spans="1:14">
      <c r="N1223" s="138" t="s">
        <v>456</v>
      </c>
    </row>
    <row r="1227" spans="1:14" ht="28.5">
      <c r="A1227" s="921" t="s">
        <v>569</v>
      </c>
      <c r="B1227" s="921"/>
      <c r="C1227" s="921"/>
      <c r="D1227" s="921"/>
      <c r="E1227" s="921"/>
      <c r="F1227" s="921"/>
      <c r="G1227" s="921"/>
      <c r="H1227" s="921"/>
      <c r="I1227" s="921"/>
      <c r="J1227" s="921"/>
      <c r="K1227" s="921"/>
      <c r="L1227" s="921"/>
      <c r="M1227" s="921"/>
      <c r="N1227" s="921"/>
    </row>
    <row r="1231" spans="1:14">
      <c r="G1231" s="114" t="s">
        <v>558</v>
      </c>
    </row>
    <row r="1233" spans="1:13" ht="18.75">
      <c r="G1233" s="114" t="s">
        <v>533</v>
      </c>
      <c r="H1233" s="142"/>
      <c r="I1233" s="395">
        <f>開票立会人入力シート!K29</f>
        <v>0</v>
      </c>
      <c r="J1233" s="142"/>
      <c r="K1233" s="142"/>
    </row>
    <row r="1234" spans="1:13" ht="18.75">
      <c r="H1234" s="142"/>
      <c r="I1234" s="142"/>
      <c r="J1234" s="142"/>
      <c r="K1234" s="142"/>
    </row>
    <row r="1235" spans="1:13" ht="18.75">
      <c r="G1235" s="114" t="s">
        <v>483</v>
      </c>
      <c r="H1235" s="142"/>
      <c r="I1235" s="141">
        <f>開票立会人入力シート!H29</f>
        <v>0</v>
      </c>
      <c r="J1235" s="142"/>
      <c r="K1235" s="141">
        <f>開票立会人入力シート!J29</f>
        <v>0</v>
      </c>
    </row>
    <row r="1236" spans="1:13" ht="18.75">
      <c r="H1236" s="142"/>
      <c r="I1236" s="141"/>
      <c r="J1236" s="142"/>
      <c r="K1236" s="142"/>
    </row>
    <row r="1237" spans="1:13">
      <c r="G1237" s="114" t="s">
        <v>534</v>
      </c>
      <c r="I1237" s="141">
        <f>開票立会人入力シート!G29</f>
        <v>0</v>
      </c>
      <c r="J1237" s="141"/>
      <c r="K1237" s="141">
        <f>開票立会人入力シート!I29</f>
        <v>0</v>
      </c>
    </row>
    <row r="1238" spans="1:13">
      <c r="I1238" s="141"/>
      <c r="J1238" s="141"/>
      <c r="K1238" s="141"/>
    </row>
    <row r="1239" spans="1:13">
      <c r="H1239" s="144" t="s">
        <v>562</v>
      </c>
      <c r="I1239" s="937" t="str">
        <f>開票立会人入力シート!R29</f>
        <v>S//</v>
      </c>
      <c r="J1239" s="938"/>
      <c r="K1239" s="938"/>
      <c r="L1239" s="144" t="s">
        <v>561</v>
      </c>
      <c r="M1239" s="145"/>
    </row>
    <row r="1241" spans="1:13" ht="18.75">
      <c r="G1241" s="142"/>
    </row>
    <row r="1243" spans="1:13">
      <c r="A1243" s="114" t="s">
        <v>559</v>
      </c>
      <c r="C1243" s="141" t="str">
        <f>入力シート!C1</f>
        <v>令和4年7月10日執行参議院青森県選挙区選出議員選挙</v>
      </c>
    </row>
    <row r="1244" spans="1:13">
      <c r="C1244" s="141"/>
    </row>
    <row r="1245" spans="1:13" ht="18.75">
      <c r="G1245" s="142"/>
      <c r="J1245" s="142"/>
    </row>
    <row r="1246" spans="1:13" ht="18.75">
      <c r="A1246" s="114" t="s">
        <v>570</v>
      </c>
      <c r="F1246" s="141" t="str">
        <f>開票立会人入力シート!B29</f>
        <v>横浜町</v>
      </c>
      <c r="G1246" s="142"/>
      <c r="H1246" s="114" t="s">
        <v>571</v>
      </c>
      <c r="J1246" s="142"/>
    </row>
    <row r="1247" spans="1:13" ht="18.75">
      <c r="G1247" s="142"/>
      <c r="J1247" s="142"/>
    </row>
    <row r="1249" spans="1:14">
      <c r="A1249" s="114" t="s">
        <v>563</v>
      </c>
    </row>
    <row r="1252" spans="1:14">
      <c r="B1252" s="931" t="str">
        <f>開票立会人入力シート!D29</f>
        <v>令和-118年1月0日</v>
      </c>
      <c r="C1252" s="932"/>
      <c r="D1252" s="932"/>
    </row>
    <row r="1255" spans="1:14">
      <c r="B1255" s="114" t="s">
        <v>725</v>
      </c>
      <c r="J1255" s="141">
        <f>入力シート!C29</f>
        <v>0</v>
      </c>
      <c r="N1255" s="114" t="s">
        <v>564</v>
      </c>
    </row>
    <row r="1256" spans="1:14">
      <c r="I1256" s="141"/>
    </row>
    <row r="1258" spans="1:14" ht="21">
      <c r="D1258" s="133"/>
      <c r="E1258" s="133"/>
      <c r="F1258" s="134" t="s">
        <v>534</v>
      </c>
      <c r="G1258" s="133"/>
      <c r="I1258" s="927">
        <f>入力シート!C8</f>
        <v>0</v>
      </c>
      <c r="J1258" s="927"/>
      <c r="K1258" s="928">
        <f>入力シート!C10</f>
        <v>0</v>
      </c>
      <c r="L1258" s="928"/>
    </row>
    <row r="1259" spans="1:14" ht="21">
      <c r="D1259" s="133"/>
      <c r="E1259" s="133"/>
      <c r="F1259" s="134"/>
      <c r="G1259" s="133"/>
      <c r="I1259" s="135"/>
      <c r="J1259" s="135"/>
      <c r="K1259" s="136"/>
      <c r="L1259" s="136"/>
    </row>
    <row r="1260" spans="1:14" ht="21">
      <c r="D1260" s="133"/>
      <c r="E1260" s="133"/>
      <c r="F1260" s="134"/>
      <c r="G1260" s="133"/>
      <c r="I1260" s="135"/>
      <c r="J1260" s="135"/>
      <c r="K1260" s="136"/>
      <c r="L1260" s="136"/>
    </row>
    <row r="1261" spans="1:14">
      <c r="B1261" s="934" t="str">
        <f>開票立会人入力シート!B29</f>
        <v>横浜町</v>
      </c>
      <c r="C1261" s="934"/>
      <c r="D1261" s="155" t="s">
        <v>577</v>
      </c>
      <c r="E1261" s="133"/>
      <c r="F1261" s="134"/>
      <c r="G1261" s="133"/>
      <c r="H1261" s="140" t="s">
        <v>515</v>
      </c>
      <c r="J1261" s="156"/>
      <c r="L1261" s="153"/>
    </row>
    <row r="1266" spans="1:14">
      <c r="A1266" s="289" t="s">
        <v>1333</v>
      </c>
    </row>
    <row r="1267" spans="1:14">
      <c r="A1267" s="289" t="s">
        <v>1334</v>
      </c>
    </row>
    <row r="1268" spans="1:14">
      <c r="A1268" s="289" t="s">
        <v>1342</v>
      </c>
    </row>
    <row r="1269" spans="1:14">
      <c r="A1269" s="289" t="s">
        <v>1343</v>
      </c>
    </row>
    <row r="1270" spans="1:14">
      <c r="N1270" s="138" t="s">
        <v>456</v>
      </c>
    </row>
    <row r="1274" spans="1:14" ht="28.5">
      <c r="A1274" s="921" t="s">
        <v>569</v>
      </c>
      <c r="B1274" s="921"/>
      <c r="C1274" s="921"/>
      <c r="D1274" s="921"/>
      <c r="E1274" s="921"/>
      <c r="F1274" s="921"/>
      <c r="G1274" s="921"/>
      <c r="H1274" s="921"/>
      <c r="I1274" s="921"/>
      <c r="J1274" s="921"/>
      <c r="K1274" s="921"/>
      <c r="L1274" s="921"/>
      <c r="M1274" s="921"/>
      <c r="N1274" s="921"/>
    </row>
    <row r="1278" spans="1:14">
      <c r="G1278" s="114" t="s">
        <v>558</v>
      </c>
    </row>
    <row r="1280" spans="1:14" ht="18.75">
      <c r="G1280" s="114" t="s">
        <v>533</v>
      </c>
      <c r="H1280" s="142"/>
      <c r="I1280" s="395">
        <f>開票立会人入力シート!K30</f>
        <v>0</v>
      </c>
      <c r="J1280" s="142"/>
      <c r="K1280" s="142"/>
    </row>
    <row r="1281" spans="1:13" ht="18.75">
      <c r="H1281" s="142"/>
      <c r="I1281" s="142"/>
      <c r="J1281" s="142"/>
      <c r="K1281" s="142"/>
    </row>
    <row r="1282" spans="1:13" ht="18.75">
      <c r="G1282" s="114" t="s">
        <v>483</v>
      </c>
      <c r="H1282" s="142"/>
      <c r="I1282" s="141">
        <f>開票立会人入力シート!H30</f>
        <v>0</v>
      </c>
      <c r="J1282" s="142"/>
      <c r="K1282" s="141">
        <f>開票立会人入力シート!J30</f>
        <v>0</v>
      </c>
    </row>
    <row r="1283" spans="1:13" ht="18.75">
      <c r="H1283" s="142"/>
      <c r="I1283" s="141"/>
      <c r="J1283" s="142"/>
      <c r="K1283" s="142"/>
    </row>
    <row r="1284" spans="1:13">
      <c r="G1284" s="114" t="s">
        <v>534</v>
      </c>
      <c r="I1284" s="141">
        <f>開票立会人入力シート!G30</f>
        <v>0</v>
      </c>
      <c r="J1284" s="141"/>
      <c r="K1284" s="141">
        <f>開票立会人入力シート!I30</f>
        <v>0</v>
      </c>
    </row>
    <row r="1285" spans="1:13">
      <c r="I1285" s="141"/>
      <c r="J1285" s="141"/>
      <c r="K1285" s="141"/>
    </row>
    <row r="1286" spans="1:13">
      <c r="H1286" s="144" t="s">
        <v>562</v>
      </c>
      <c r="I1286" s="937" t="str">
        <f>開票立会人入力シート!R30</f>
        <v>S//</v>
      </c>
      <c r="J1286" s="938"/>
      <c r="K1286" s="938"/>
      <c r="L1286" s="144" t="s">
        <v>561</v>
      </c>
      <c r="M1286" s="145"/>
    </row>
    <row r="1288" spans="1:13" ht="18.75">
      <c r="G1288" s="142"/>
    </row>
    <row r="1290" spans="1:13">
      <c r="A1290" s="114" t="s">
        <v>559</v>
      </c>
      <c r="C1290" s="141" t="str">
        <f>入力シート!C1</f>
        <v>令和4年7月10日執行参議院青森県選挙区選出議員選挙</v>
      </c>
    </row>
    <row r="1291" spans="1:13">
      <c r="C1291" s="141"/>
    </row>
    <row r="1292" spans="1:13" ht="18.75">
      <c r="G1292" s="142"/>
      <c r="J1292" s="142"/>
    </row>
    <row r="1293" spans="1:13" ht="18.75">
      <c r="A1293" s="114" t="s">
        <v>570</v>
      </c>
      <c r="F1293" s="141" t="str">
        <f>開票立会人入力シート!B30</f>
        <v>東北町</v>
      </c>
      <c r="G1293" s="142"/>
      <c r="H1293" s="114" t="s">
        <v>571</v>
      </c>
      <c r="J1293" s="142"/>
    </row>
    <row r="1294" spans="1:13" ht="18.75">
      <c r="G1294" s="142"/>
      <c r="J1294" s="142"/>
    </row>
    <row r="1296" spans="1:13">
      <c r="A1296" s="114" t="s">
        <v>563</v>
      </c>
    </row>
    <row r="1299" spans="2:14">
      <c r="B1299" s="931" t="str">
        <f>開票立会人入力シート!D30</f>
        <v>令和-118年1月0日</v>
      </c>
      <c r="C1299" s="932"/>
      <c r="D1299" s="932"/>
    </row>
    <row r="1302" spans="2:14">
      <c r="B1302" s="114" t="s">
        <v>725</v>
      </c>
      <c r="J1302" s="141">
        <f>入力シート!C29</f>
        <v>0</v>
      </c>
      <c r="N1302" s="114" t="s">
        <v>564</v>
      </c>
    </row>
    <row r="1303" spans="2:14">
      <c r="I1303" s="141"/>
    </row>
    <row r="1305" spans="2:14" ht="21">
      <c r="D1305" s="133"/>
      <c r="E1305" s="133"/>
      <c r="F1305" s="134" t="s">
        <v>534</v>
      </c>
      <c r="G1305" s="133"/>
      <c r="I1305" s="927">
        <f>入力シート!C8</f>
        <v>0</v>
      </c>
      <c r="J1305" s="927"/>
      <c r="K1305" s="928">
        <f>入力シート!C10</f>
        <v>0</v>
      </c>
      <c r="L1305" s="928"/>
    </row>
    <row r="1306" spans="2:14" ht="21">
      <c r="D1306" s="133"/>
      <c r="E1306" s="133"/>
      <c r="F1306" s="134"/>
      <c r="G1306" s="133"/>
      <c r="I1306" s="135"/>
      <c r="J1306" s="135"/>
      <c r="K1306" s="136"/>
      <c r="L1306" s="136"/>
    </row>
    <row r="1307" spans="2:14" ht="21">
      <c r="D1307" s="133"/>
      <c r="E1307" s="133"/>
      <c r="F1307" s="134"/>
      <c r="G1307" s="133"/>
      <c r="I1307" s="135"/>
      <c r="J1307" s="135"/>
      <c r="K1307" s="136"/>
      <c r="L1307" s="136"/>
    </row>
    <row r="1308" spans="2:14">
      <c r="B1308" s="934" t="str">
        <f>開票立会人入力シート!B30</f>
        <v>東北町</v>
      </c>
      <c r="C1308" s="934"/>
      <c r="D1308" s="155" t="s">
        <v>577</v>
      </c>
      <c r="E1308" s="133"/>
      <c r="F1308" s="134"/>
      <c r="G1308" s="133"/>
      <c r="H1308" s="140" t="s">
        <v>515</v>
      </c>
      <c r="J1308" s="156"/>
      <c r="L1308" s="153"/>
    </row>
    <row r="1313" spans="1:14">
      <c r="A1313" s="289" t="s">
        <v>1333</v>
      </c>
    </row>
    <row r="1314" spans="1:14">
      <c r="A1314" s="289" t="s">
        <v>1334</v>
      </c>
    </row>
    <row r="1315" spans="1:14">
      <c r="A1315" s="289" t="s">
        <v>1342</v>
      </c>
    </row>
    <row r="1316" spans="1:14">
      <c r="A1316" s="289" t="s">
        <v>1343</v>
      </c>
    </row>
    <row r="1317" spans="1:14">
      <c r="N1317" s="138" t="s">
        <v>456</v>
      </c>
    </row>
    <row r="1321" spans="1:14" ht="28.5">
      <c r="A1321" s="921" t="s">
        <v>569</v>
      </c>
      <c r="B1321" s="921"/>
      <c r="C1321" s="921"/>
      <c r="D1321" s="921"/>
      <c r="E1321" s="921"/>
      <c r="F1321" s="921"/>
      <c r="G1321" s="921"/>
      <c r="H1321" s="921"/>
      <c r="I1321" s="921"/>
      <c r="J1321" s="921"/>
      <c r="K1321" s="921"/>
      <c r="L1321" s="921"/>
      <c r="M1321" s="921"/>
      <c r="N1321" s="921"/>
    </row>
    <row r="1325" spans="1:14">
      <c r="G1325" s="114" t="s">
        <v>558</v>
      </c>
    </row>
    <row r="1327" spans="1:14" ht="18.75">
      <c r="G1327" s="114" t="s">
        <v>533</v>
      </c>
      <c r="H1327" s="142"/>
      <c r="I1327" s="395">
        <f>開票立会人入力シート!K31</f>
        <v>0</v>
      </c>
      <c r="J1327" s="142"/>
      <c r="K1327" s="142"/>
    </row>
    <row r="1328" spans="1:14" ht="18.75">
      <c r="H1328" s="142"/>
      <c r="I1328" s="142"/>
      <c r="J1328" s="142"/>
      <c r="K1328" s="142"/>
    </row>
    <row r="1329" spans="1:13" ht="18.75">
      <c r="G1329" s="114" t="s">
        <v>483</v>
      </c>
      <c r="H1329" s="142"/>
      <c r="I1329" s="141">
        <f>開票立会人入力シート!H31</f>
        <v>0</v>
      </c>
      <c r="J1329" s="142"/>
      <c r="K1329" s="141">
        <f>開票立会人入力シート!J31</f>
        <v>0</v>
      </c>
    </row>
    <row r="1330" spans="1:13" ht="18.75">
      <c r="H1330" s="142"/>
      <c r="I1330" s="141"/>
      <c r="J1330" s="142"/>
      <c r="K1330" s="142"/>
    </row>
    <row r="1331" spans="1:13">
      <c r="G1331" s="114" t="s">
        <v>534</v>
      </c>
      <c r="I1331" s="141">
        <f>開票立会人入力シート!G31</f>
        <v>0</v>
      </c>
      <c r="J1331" s="141"/>
      <c r="K1331" s="141">
        <f>開票立会人入力シート!I31</f>
        <v>0</v>
      </c>
    </row>
    <row r="1332" spans="1:13">
      <c r="I1332" s="141"/>
      <c r="J1332" s="141"/>
      <c r="K1332" s="141"/>
    </row>
    <row r="1333" spans="1:13">
      <c r="H1333" s="144" t="s">
        <v>562</v>
      </c>
      <c r="I1333" s="937" t="str">
        <f>開票立会人入力シート!R31</f>
        <v>S//</v>
      </c>
      <c r="J1333" s="938"/>
      <c r="K1333" s="938"/>
      <c r="L1333" s="144" t="s">
        <v>561</v>
      </c>
      <c r="M1333" s="145"/>
    </row>
    <row r="1335" spans="1:13" ht="18.75">
      <c r="G1335" s="142"/>
    </row>
    <row r="1337" spans="1:13">
      <c r="A1337" s="114" t="s">
        <v>559</v>
      </c>
      <c r="C1337" s="141" t="str">
        <f>入力シート!C1</f>
        <v>令和4年7月10日執行参議院青森県選挙区選出議員選挙</v>
      </c>
    </row>
    <row r="1338" spans="1:13">
      <c r="C1338" s="141"/>
    </row>
    <row r="1339" spans="1:13" ht="18.75">
      <c r="G1339" s="142"/>
      <c r="J1339" s="142"/>
    </row>
    <row r="1340" spans="1:13" ht="18.75">
      <c r="A1340" s="114" t="s">
        <v>570</v>
      </c>
      <c r="F1340" s="141" t="str">
        <f>開票立会人入力シート!B31</f>
        <v>六ヶ所村</v>
      </c>
      <c r="G1340" s="142"/>
      <c r="H1340" s="114" t="s">
        <v>571</v>
      </c>
      <c r="J1340" s="142"/>
    </row>
    <row r="1341" spans="1:13" ht="18.75">
      <c r="G1341" s="142"/>
      <c r="J1341" s="142"/>
    </row>
    <row r="1343" spans="1:13">
      <c r="A1343" s="114" t="s">
        <v>563</v>
      </c>
    </row>
    <row r="1346" spans="1:14">
      <c r="B1346" s="931" t="str">
        <f>開票立会人入力シート!D31</f>
        <v>令和-118年1月0日</v>
      </c>
      <c r="C1346" s="932"/>
      <c r="D1346" s="932"/>
    </row>
    <row r="1349" spans="1:14">
      <c r="B1349" s="114" t="s">
        <v>725</v>
      </c>
      <c r="J1349" s="141">
        <f>入力シート!C29</f>
        <v>0</v>
      </c>
      <c r="N1349" s="114" t="s">
        <v>564</v>
      </c>
    </row>
    <row r="1350" spans="1:14">
      <c r="I1350" s="141"/>
    </row>
    <row r="1352" spans="1:14" ht="21">
      <c r="D1352" s="133"/>
      <c r="E1352" s="133"/>
      <c r="F1352" s="134" t="s">
        <v>534</v>
      </c>
      <c r="G1352" s="133"/>
      <c r="I1352" s="927">
        <f>入力シート!C8</f>
        <v>0</v>
      </c>
      <c r="J1352" s="927"/>
      <c r="K1352" s="928">
        <f>入力シート!C10</f>
        <v>0</v>
      </c>
      <c r="L1352" s="928"/>
    </row>
    <row r="1353" spans="1:14" ht="21">
      <c r="D1353" s="133"/>
      <c r="E1353" s="133"/>
      <c r="F1353" s="134"/>
      <c r="G1353" s="133"/>
      <c r="I1353" s="135"/>
      <c r="J1353" s="135"/>
      <c r="K1353" s="136"/>
      <c r="L1353" s="136"/>
    </row>
    <row r="1354" spans="1:14" ht="21">
      <c r="D1354" s="133"/>
      <c r="E1354" s="133"/>
      <c r="F1354" s="134"/>
      <c r="G1354" s="133"/>
      <c r="I1354" s="135"/>
      <c r="J1354" s="135"/>
      <c r="K1354" s="136"/>
      <c r="L1354" s="136"/>
    </row>
    <row r="1355" spans="1:14">
      <c r="B1355" s="934" t="str">
        <f>開票立会人入力シート!B31</f>
        <v>六ヶ所村</v>
      </c>
      <c r="C1355" s="934"/>
      <c r="D1355" s="155" t="s">
        <v>577</v>
      </c>
      <c r="E1355" s="133"/>
      <c r="F1355" s="134"/>
      <c r="G1355" s="133"/>
      <c r="H1355" s="140" t="s">
        <v>515</v>
      </c>
      <c r="J1355" s="156"/>
      <c r="L1355" s="153"/>
    </row>
    <row r="1360" spans="1:14">
      <c r="A1360" s="289" t="s">
        <v>1333</v>
      </c>
    </row>
    <row r="1361" spans="1:14">
      <c r="A1361" s="289" t="s">
        <v>1334</v>
      </c>
    </row>
    <row r="1362" spans="1:14">
      <c r="A1362" s="289" t="s">
        <v>1342</v>
      </c>
    </row>
    <row r="1363" spans="1:14">
      <c r="A1363" s="289" t="s">
        <v>1343</v>
      </c>
    </row>
    <row r="1364" spans="1:14">
      <c r="N1364" s="138" t="s">
        <v>456</v>
      </c>
    </row>
    <row r="1368" spans="1:14" ht="28.5">
      <c r="A1368" s="921" t="s">
        <v>569</v>
      </c>
      <c r="B1368" s="921"/>
      <c r="C1368" s="921"/>
      <c r="D1368" s="921"/>
      <c r="E1368" s="921"/>
      <c r="F1368" s="921"/>
      <c r="G1368" s="921"/>
      <c r="H1368" s="921"/>
      <c r="I1368" s="921"/>
      <c r="J1368" s="921"/>
      <c r="K1368" s="921"/>
      <c r="L1368" s="921"/>
      <c r="M1368" s="921"/>
      <c r="N1368" s="921"/>
    </row>
    <row r="1372" spans="1:14">
      <c r="G1372" s="114" t="s">
        <v>558</v>
      </c>
    </row>
    <row r="1374" spans="1:14" ht="18.75">
      <c r="G1374" s="114" t="s">
        <v>533</v>
      </c>
      <c r="H1374" s="142"/>
      <c r="I1374" s="395">
        <f>開票立会人入力シート!K32</f>
        <v>0</v>
      </c>
      <c r="J1374" s="142"/>
      <c r="K1374" s="142"/>
    </row>
    <row r="1375" spans="1:14" ht="18.75">
      <c r="H1375" s="142"/>
      <c r="I1375" s="142"/>
      <c r="J1375" s="142"/>
      <c r="K1375" s="142"/>
    </row>
    <row r="1376" spans="1:14" ht="18.75">
      <c r="G1376" s="114" t="s">
        <v>483</v>
      </c>
      <c r="H1376" s="142"/>
      <c r="I1376" s="141">
        <f>開票立会人入力シート!H32</f>
        <v>0</v>
      </c>
      <c r="J1376" s="142"/>
      <c r="K1376" s="141">
        <f>開票立会人入力シート!J32</f>
        <v>0</v>
      </c>
    </row>
    <row r="1377" spans="1:13" ht="18.75">
      <c r="H1377" s="142"/>
      <c r="I1377" s="141"/>
      <c r="J1377" s="142"/>
      <c r="K1377" s="142"/>
    </row>
    <row r="1378" spans="1:13">
      <c r="G1378" s="114" t="s">
        <v>534</v>
      </c>
      <c r="I1378" s="141">
        <f>開票立会人入力シート!G32</f>
        <v>0</v>
      </c>
      <c r="J1378" s="141"/>
      <c r="K1378" s="141">
        <f>開票立会人入力シート!I32</f>
        <v>0</v>
      </c>
    </row>
    <row r="1379" spans="1:13">
      <c r="I1379" s="141"/>
      <c r="J1379" s="141"/>
      <c r="K1379" s="141"/>
    </row>
    <row r="1380" spans="1:13">
      <c r="H1380" s="144" t="s">
        <v>562</v>
      </c>
      <c r="I1380" s="937" t="str">
        <f>開票立会人入力シート!R32</f>
        <v>S//</v>
      </c>
      <c r="J1380" s="938"/>
      <c r="K1380" s="938"/>
      <c r="L1380" s="144" t="s">
        <v>561</v>
      </c>
      <c r="M1380" s="145"/>
    </row>
    <row r="1382" spans="1:13" ht="18.75">
      <c r="G1382" s="142"/>
    </row>
    <row r="1384" spans="1:13">
      <c r="A1384" s="114" t="s">
        <v>559</v>
      </c>
      <c r="C1384" s="141" t="str">
        <f>入力シート!C1</f>
        <v>令和4年7月10日執行参議院青森県選挙区選出議員選挙</v>
      </c>
    </row>
    <row r="1385" spans="1:13">
      <c r="C1385" s="141"/>
    </row>
    <row r="1386" spans="1:13" ht="18.75">
      <c r="G1386" s="142"/>
      <c r="J1386" s="142"/>
    </row>
    <row r="1387" spans="1:13" ht="18.75">
      <c r="A1387" s="114" t="s">
        <v>570</v>
      </c>
      <c r="F1387" s="141" t="str">
        <f>開票立会人入力シート!B32</f>
        <v>おいらせ町</v>
      </c>
      <c r="G1387" s="142"/>
      <c r="H1387" s="114" t="s">
        <v>571</v>
      </c>
      <c r="J1387" s="142"/>
    </row>
    <row r="1388" spans="1:13" ht="18.75">
      <c r="G1388" s="142"/>
      <c r="J1388" s="142"/>
    </row>
    <row r="1390" spans="1:13">
      <c r="A1390" s="114" t="s">
        <v>563</v>
      </c>
    </row>
    <row r="1393" spans="1:14">
      <c r="B1393" s="931" t="str">
        <f>開票立会人入力シート!D32</f>
        <v>令和-118年1月0日</v>
      </c>
      <c r="C1393" s="932"/>
      <c r="D1393" s="932"/>
    </row>
    <row r="1396" spans="1:14">
      <c r="B1396" s="114" t="s">
        <v>725</v>
      </c>
      <c r="J1396" s="141">
        <f>入力シート!C29</f>
        <v>0</v>
      </c>
      <c r="N1396" s="114" t="s">
        <v>564</v>
      </c>
    </row>
    <row r="1397" spans="1:14">
      <c r="I1397" s="141"/>
    </row>
    <row r="1399" spans="1:14" ht="21">
      <c r="D1399" s="133"/>
      <c r="E1399" s="133"/>
      <c r="F1399" s="134" t="s">
        <v>534</v>
      </c>
      <c r="G1399" s="133"/>
      <c r="I1399" s="927">
        <f>入力シート!C8</f>
        <v>0</v>
      </c>
      <c r="J1399" s="927"/>
      <c r="K1399" s="928">
        <f>入力シート!C10</f>
        <v>0</v>
      </c>
      <c r="L1399" s="928"/>
    </row>
    <row r="1400" spans="1:14" ht="21">
      <c r="D1400" s="133"/>
      <c r="E1400" s="133"/>
      <c r="F1400" s="134"/>
      <c r="G1400" s="133"/>
      <c r="I1400" s="135"/>
      <c r="J1400" s="135"/>
      <c r="K1400" s="136"/>
      <c r="L1400" s="136"/>
    </row>
    <row r="1401" spans="1:14" ht="21">
      <c r="D1401" s="133"/>
      <c r="E1401" s="133"/>
      <c r="F1401" s="134"/>
      <c r="G1401" s="133"/>
      <c r="I1401" s="135"/>
      <c r="J1401" s="135"/>
      <c r="K1401" s="136"/>
      <c r="L1401" s="136"/>
    </row>
    <row r="1402" spans="1:14">
      <c r="B1402" s="934" t="str">
        <f>開票立会人入力シート!B32</f>
        <v>おいらせ町</v>
      </c>
      <c r="C1402" s="934"/>
      <c r="D1402" s="155" t="s">
        <v>577</v>
      </c>
      <c r="E1402" s="133"/>
      <c r="F1402" s="134"/>
      <c r="G1402" s="133"/>
      <c r="H1402" s="140" t="s">
        <v>515</v>
      </c>
      <c r="J1402" s="156"/>
      <c r="L1402" s="153"/>
    </row>
    <row r="1407" spans="1:14">
      <c r="A1407" s="289" t="s">
        <v>1333</v>
      </c>
    </row>
    <row r="1408" spans="1:14">
      <c r="A1408" s="289" t="s">
        <v>1334</v>
      </c>
    </row>
    <row r="1409" spans="1:14">
      <c r="A1409" s="289" t="s">
        <v>1342</v>
      </c>
    </row>
    <row r="1410" spans="1:14">
      <c r="A1410" s="289" t="s">
        <v>1343</v>
      </c>
    </row>
    <row r="1411" spans="1:14">
      <c r="N1411" s="138" t="s">
        <v>456</v>
      </c>
    </row>
    <row r="1415" spans="1:14" ht="28.5">
      <c r="A1415" s="921" t="s">
        <v>569</v>
      </c>
      <c r="B1415" s="921"/>
      <c r="C1415" s="921"/>
      <c r="D1415" s="921"/>
      <c r="E1415" s="921"/>
      <c r="F1415" s="921"/>
      <c r="G1415" s="921"/>
      <c r="H1415" s="921"/>
      <c r="I1415" s="921"/>
      <c r="J1415" s="921"/>
      <c r="K1415" s="921"/>
      <c r="L1415" s="921"/>
      <c r="M1415" s="921"/>
      <c r="N1415" s="921"/>
    </row>
    <row r="1419" spans="1:14">
      <c r="G1419" s="114" t="s">
        <v>558</v>
      </c>
    </row>
    <row r="1421" spans="1:14" ht="18.75">
      <c r="G1421" s="114" t="s">
        <v>533</v>
      </c>
      <c r="H1421" s="142"/>
      <c r="I1421" s="395">
        <f>開票立会人入力シート!K33</f>
        <v>0</v>
      </c>
      <c r="J1421" s="142"/>
      <c r="K1421" s="142"/>
    </row>
    <row r="1422" spans="1:14" ht="18.75">
      <c r="H1422" s="142"/>
      <c r="I1422" s="142"/>
      <c r="J1422" s="142"/>
      <c r="K1422" s="142"/>
    </row>
    <row r="1423" spans="1:14" ht="18.75">
      <c r="G1423" s="114" t="s">
        <v>483</v>
      </c>
      <c r="H1423" s="142"/>
      <c r="I1423" s="141">
        <f>開票立会人入力シート!H33</f>
        <v>0</v>
      </c>
      <c r="J1423" s="142"/>
      <c r="K1423" s="141">
        <f>開票立会人入力シート!J33</f>
        <v>0</v>
      </c>
    </row>
    <row r="1424" spans="1:14" ht="18.75">
      <c r="H1424" s="142"/>
      <c r="I1424" s="141"/>
      <c r="J1424" s="142"/>
      <c r="K1424" s="142"/>
    </row>
    <row r="1425" spans="1:13">
      <c r="G1425" s="114" t="s">
        <v>534</v>
      </c>
      <c r="I1425" s="141">
        <f>開票立会人入力シート!G33</f>
        <v>0</v>
      </c>
      <c r="J1425" s="141"/>
      <c r="K1425" s="141">
        <f>開票立会人入力シート!I33</f>
        <v>0</v>
      </c>
    </row>
    <row r="1426" spans="1:13">
      <c r="I1426" s="141"/>
      <c r="J1426" s="141"/>
      <c r="K1426" s="141"/>
    </row>
    <row r="1427" spans="1:13">
      <c r="H1427" s="144" t="s">
        <v>562</v>
      </c>
      <c r="I1427" s="937" t="str">
        <f>開票立会人入力シート!R33</f>
        <v>S//</v>
      </c>
      <c r="J1427" s="938"/>
      <c r="K1427" s="938"/>
      <c r="L1427" s="144" t="s">
        <v>561</v>
      </c>
      <c r="M1427" s="145"/>
    </row>
    <row r="1429" spans="1:13" ht="18.75">
      <c r="G1429" s="142"/>
    </row>
    <row r="1431" spans="1:13">
      <c r="A1431" s="114" t="s">
        <v>559</v>
      </c>
      <c r="C1431" s="141" t="str">
        <f>入力シート!C1</f>
        <v>令和4年7月10日執行参議院青森県選挙区選出議員選挙</v>
      </c>
    </row>
    <row r="1432" spans="1:13">
      <c r="C1432" s="141"/>
    </row>
    <row r="1433" spans="1:13" ht="18.75">
      <c r="G1433" s="142"/>
      <c r="J1433" s="142"/>
    </row>
    <row r="1434" spans="1:13" ht="18.75">
      <c r="A1434" s="114" t="s">
        <v>570</v>
      </c>
      <c r="F1434" s="141" t="str">
        <f>開票立会人入力シート!B33</f>
        <v>大間町</v>
      </c>
      <c r="G1434" s="142"/>
      <c r="H1434" s="114" t="s">
        <v>571</v>
      </c>
      <c r="J1434" s="142"/>
    </row>
    <row r="1435" spans="1:13" ht="18.75">
      <c r="G1435" s="142"/>
      <c r="J1435" s="142"/>
    </row>
    <row r="1437" spans="1:13">
      <c r="A1437" s="114" t="s">
        <v>563</v>
      </c>
    </row>
    <row r="1440" spans="1:13">
      <c r="B1440" s="931" t="str">
        <f>開票立会人入力シート!D33</f>
        <v>令和-118年1月0日</v>
      </c>
      <c r="C1440" s="932"/>
      <c r="D1440" s="932"/>
    </row>
    <row r="1443" spans="1:14">
      <c r="B1443" s="114" t="s">
        <v>725</v>
      </c>
      <c r="J1443" s="141">
        <f>入力シート!C29</f>
        <v>0</v>
      </c>
      <c r="N1443" s="114" t="s">
        <v>564</v>
      </c>
    </row>
    <row r="1444" spans="1:14">
      <c r="I1444" s="141"/>
    </row>
    <row r="1446" spans="1:14" ht="21">
      <c r="D1446" s="133"/>
      <c r="E1446" s="133"/>
      <c r="F1446" s="134" t="s">
        <v>534</v>
      </c>
      <c r="G1446" s="133"/>
      <c r="I1446" s="927">
        <f>入力シート!C8</f>
        <v>0</v>
      </c>
      <c r="J1446" s="927"/>
      <c r="K1446" s="928">
        <f>入力シート!C10</f>
        <v>0</v>
      </c>
      <c r="L1446" s="928"/>
    </row>
    <row r="1447" spans="1:14" ht="21">
      <c r="D1447" s="133"/>
      <c r="E1447" s="133"/>
      <c r="F1447" s="134"/>
      <c r="G1447" s="133"/>
      <c r="I1447" s="135"/>
      <c r="J1447" s="135"/>
      <c r="K1447" s="136"/>
      <c r="L1447" s="136"/>
    </row>
    <row r="1448" spans="1:14" ht="21">
      <c r="D1448" s="133"/>
      <c r="E1448" s="133"/>
      <c r="F1448" s="134"/>
      <c r="G1448" s="133"/>
      <c r="I1448" s="135"/>
      <c r="J1448" s="135"/>
      <c r="K1448" s="136"/>
      <c r="L1448" s="136"/>
    </row>
    <row r="1449" spans="1:14">
      <c r="B1449" s="934" t="str">
        <f>開票立会人入力シート!B33</f>
        <v>大間町</v>
      </c>
      <c r="C1449" s="934"/>
      <c r="D1449" s="155" t="s">
        <v>577</v>
      </c>
      <c r="E1449" s="133"/>
      <c r="F1449" s="134"/>
      <c r="G1449" s="133"/>
      <c r="H1449" s="140" t="s">
        <v>515</v>
      </c>
      <c r="J1449" s="156"/>
      <c r="L1449" s="153"/>
    </row>
    <row r="1454" spans="1:14">
      <c r="A1454" s="289" t="s">
        <v>1333</v>
      </c>
    </row>
    <row r="1455" spans="1:14">
      <c r="A1455" s="289" t="s">
        <v>1334</v>
      </c>
    </row>
    <row r="1456" spans="1:14">
      <c r="A1456" s="289" t="s">
        <v>1342</v>
      </c>
    </row>
    <row r="1457" spans="1:14">
      <c r="A1457" s="289" t="s">
        <v>1343</v>
      </c>
    </row>
    <row r="1458" spans="1:14">
      <c r="N1458" s="138" t="s">
        <v>456</v>
      </c>
    </row>
    <row r="1462" spans="1:14" ht="28.5">
      <c r="A1462" s="921" t="s">
        <v>569</v>
      </c>
      <c r="B1462" s="921"/>
      <c r="C1462" s="921"/>
      <c r="D1462" s="921"/>
      <c r="E1462" s="921"/>
      <c r="F1462" s="921"/>
      <c r="G1462" s="921"/>
      <c r="H1462" s="921"/>
      <c r="I1462" s="921"/>
      <c r="J1462" s="921"/>
      <c r="K1462" s="921"/>
      <c r="L1462" s="921"/>
      <c r="M1462" s="921"/>
      <c r="N1462" s="921"/>
    </row>
    <row r="1466" spans="1:14">
      <c r="G1466" s="114" t="s">
        <v>558</v>
      </c>
    </row>
    <row r="1468" spans="1:14" ht="18.75">
      <c r="G1468" s="114" t="s">
        <v>533</v>
      </c>
      <c r="H1468" s="142"/>
      <c r="I1468" s="395">
        <f>開票立会人入力シート!K34</f>
        <v>0</v>
      </c>
      <c r="J1468" s="142"/>
      <c r="K1468" s="142"/>
    </row>
    <row r="1469" spans="1:14" ht="18.75">
      <c r="H1469" s="142"/>
      <c r="I1469" s="142"/>
      <c r="J1469" s="142"/>
      <c r="K1469" s="142"/>
    </row>
    <row r="1470" spans="1:14" ht="18.75">
      <c r="G1470" s="114" t="s">
        <v>483</v>
      </c>
      <c r="H1470" s="142"/>
      <c r="I1470" s="141">
        <f>開票立会人入力シート!H34</f>
        <v>0</v>
      </c>
      <c r="J1470" s="142"/>
      <c r="K1470" s="141">
        <f>開票立会人入力シート!J34</f>
        <v>0</v>
      </c>
    </row>
    <row r="1471" spans="1:14" ht="18.75">
      <c r="H1471" s="142"/>
      <c r="I1471" s="141"/>
      <c r="J1471" s="142"/>
      <c r="K1471" s="142"/>
    </row>
    <row r="1472" spans="1:14">
      <c r="G1472" s="114" t="s">
        <v>534</v>
      </c>
      <c r="I1472" s="141">
        <f>開票立会人入力シート!G34</f>
        <v>0</v>
      </c>
      <c r="J1472" s="141"/>
      <c r="K1472" s="141">
        <f>開票立会人入力シート!I34</f>
        <v>0</v>
      </c>
    </row>
    <row r="1473" spans="1:13">
      <c r="I1473" s="141"/>
      <c r="J1473" s="141"/>
      <c r="K1473" s="141"/>
    </row>
    <row r="1474" spans="1:13">
      <c r="H1474" s="144" t="s">
        <v>562</v>
      </c>
      <c r="I1474" s="937" t="str">
        <f>開票立会人入力シート!R34</f>
        <v>S//</v>
      </c>
      <c r="J1474" s="938"/>
      <c r="K1474" s="938"/>
      <c r="L1474" s="144" t="s">
        <v>561</v>
      </c>
      <c r="M1474" s="145"/>
    </row>
    <row r="1476" spans="1:13" ht="18.75">
      <c r="G1476" s="142"/>
    </row>
    <row r="1478" spans="1:13">
      <c r="A1478" s="114" t="s">
        <v>559</v>
      </c>
      <c r="C1478" s="141" t="str">
        <f>入力シート!C1</f>
        <v>令和4年7月10日執行参議院青森県選挙区選出議員選挙</v>
      </c>
    </row>
    <row r="1479" spans="1:13">
      <c r="C1479" s="141"/>
    </row>
    <row r="1480" spans="1:13" ht="18.75">
      <c r="G1480" s="142"/>
      <c r="J1480" s="142"/>
    </row>
    <row r="1481" spans="1:13" ht="18.75">
      <c r="A1481" s="114" t="s">
        <v>570</v>
      </c>
      <c r="F1481" s="141" t="str">
        <f>開票立会人入力シート!B34</f>
        <v>東通村</v>
      </c>
      <c r="G1481" s="142"/>
      <c r="H1481" s="114" t="s">
        <v>571</v>
      </c>
      <c r="J1481" s="142"/>
    </row>
    <row r="1482" spans="1:13" ht="18.75">
      <c r="G1482" s="142"/>
      <c r="J1482" s="142"/>
    </row>
    <row r="1484" spans="1:13">
      <c r="A1484" s="114" t="s">
        <v>563</v>
      </c>
    </row>
    <row r="1487" spans="1:13">
      <c r="B1487" s="931" t="str">
        <f>開票立会人入力シート!D34</f>
        <v>令和-118年1月0日</v>
      </c>
      <c r="C1487" s="932"/>
      <c r="D1487" s="932"/>
    </row>
    <row r="1490" spans="1:14">
      <c r="B1490" s="114" t="s">
        <v>725</v>
      </c>
      <c r="J1490" s="141">
        <f>入力シート!C29</f>
        <v>0</v>
      </c>
      <c r="N1490" s="114" t="s">
        <v>564</v>
      </c>
    </row>
    <row r="1491" spans="1:14">
      <c r="I1491" s="141"/>
    </row>
    <row r="1493" spans="1:14" ht="21">
      <c r="D1493" s="133"/>
      <c r="E1493" s="133"/>
      <c r="F1493" s="134" t="s">
        <v>534</v>
      </c>
      <c r="G1493" s="133"/>
      <c r="I1493" s="927">
        <f>入力シート!C8</f>
        <v>0</v>
      </c>
      <c r="J1493" s="927"/>
      <c r="K1493" s="928">
        <f>入力シート!C10</f>
        <v>0</v>
      </c>
      <c r="L1493" s="928"/>
    </row>
    <row r="1494" spans="1:14" ht="21">
      <c r="D1494" s="133"/>
      <c r="E1494" s="133"/>
      <c r="F1494" s="134"/>
      <c r="G1494" s="133"/>
      <c r="I1494" s="135"/>
      <c r="J1494" s="135"/>
      <c r="K1494" s="136"/>
      <c r="L1494" s="136"/>
    </row>
    <row r="1495" spans="1:14" ht="21">
      <c r="D1495" s="133"/>
      <c r="E1495" s="133"/>
      <c r="F1495" s="134"/>
      <c r="G1495" s="133"/>
      <c r="I1495" s="135"/>
      <c r="J1495" s="135"/>
      <c r="K1495" s="136"/>
      <c r="L1495" s="136"/>
    </row>
    <row r="1496" spans="1:14">
      <c r="B1496" s="934" t="str">
        <f>開票立会人入力シート!B34</f>
        <v>東通村</v>
      </c>
      <c r="C1496" s="934"/>
      <c r="D1496" s="155" t="s">
        <v>577</v>
      </c>
      <c r="E1496" s="133"/>
      <c r="F1496" s="134"/>
      <c r="G1496" s="133"/>
      <c r="H1496" s="140" t="s">
        <v>515</v>
      </c>
      <c r="J1496" s="156"/>
      <c r="L1496" s="153"/>
    </row>
    <row r="1501" spans="1:14">
      <c r="A1501" s="289" t="s">
        <v>1333</v>
      </c>
    </row>
    <row r="1502" spans="1:14">
      <c r="A1502" s="289" t="s">
        <v>1334</v>
      </c>
    </row>
    <row r="1503" spans="1:14">
      <c r="A1503" s="289" t="s">
        <v>1342</v>
      </c>
    </row>
    <row r="1504" spans="1:14">
      <c r="A1504" s="289" t="s">
        <v>1343</v>
      </c>
    </row>
    <row r="1505" spans="1:14">
      <c r="N1505" s="138" t="s">
        <v>456</v>
      </c>
    </row>
    <row r="1509" spans="1:14" ht="28.5">
      <c r="A1509" s="921" t="s">
        <v>569</v>
      </c>
      <c r="B1509" s="921"/>
      <c r="C1509" s="921"/>
      <c r="D1509" s="921"/>
      <c r="E1509" s="921"/>
      <c r="F1509" s="921"/>
      <c r="G1509" s="921"/>
      <c r="H1509" s="921"/>
      <c r="I1509" s="921"/>
      <c r="J1509" s="921"/>
      <c r="K1509" s="921"/>
      <c r="L1509" s="921"/>
      <c r="M1509" s="921"/>
      <c r="N1509" s="921"/>
    </row>
    <row r="1513" spans="1:14">
      <c r="G1513" s="114" t="s">
        <v>558</v>
      </c>
    </row>
    <row r="1515" spans="1:14" ht="18.75">
      <c r="G1515" s="114" t="s">
        <v>533</v>
      </c>
      <c r="H1515" s="142"/>
      <c r="I1515" s="395">
        <f>開票立会人入力シート!K35</f>
        <v>0</v>
      </c>
      <c r="J1515" s="142"/>
      <c r="K1515" s="142"/>
    </row>
    <row r="1516" spans="1:14" ht="18.75">
      <c r="H1516" s="142"/>
      <c r="I1516" s="142"/>
      <c r="J1516" s="142"/>
      <c r="K1516" s="142"/>
    </row>
    <row r="1517" spans="1:14" ht="18.75">
      <c r="G1517" s="114" t="s">
        <v>483</v>
      </c>
      <c r="H1517" s="142"/>
      <c r="I1517" s="141">
        <f>開票立会人入力シート!H35</f>
        <v>0</v>
      </c>
      <c r="J1517" s="142"/>
      <c r="K1517" s="141">
        <f>開票立会人入力シート!J35</f>
        <v>0</v>
      </c>
    </row>
    <row r="1518" spans="1:14" ht="18.75">
      <c r="H1518" s="142"/>
      <c r="I1518" s="141"/>
      <c r="J1518" s="142"/>
      <c r="K1518" s="142"/>
    </row>
    <row r="1519" spans="1:14">
      <c r="G1519" s="114" t="s">
        <v>534</v>
      </c>
      <c r="I1519" s="141">
        <f>開票立会人入力シート!G35</f>
        <v>0</v>
      </c>
      <c r="J1519" s="141"/>
      <c r="K1519" s="141">
        <f>開票立会人入力シート!I35</f>
        <v>0</v>
      </c>
    </row>
    <row r="1520" spans="1:14">
      <c r="I1520" s="141"/>
      <c r="J1520" s="141"/>
      <c r="K1520" s="141"/>
    </row>
    <row r="1521" spans="1:13">
      <c r="H1521" s="144" t="s">
        <v>562</v>
      </c>
      <c r="I1521" s="937" t="str">
        <f>開票立会人入力シート!R35</f>
        <v>S//</v>
      </c>
      <c r="J1521" s="938"/>
      <c r="K1521" s="938"/>
      <c r="L1521" s="144" t="s">
        <v>561</v>
      </c>
      <c r="M1521" s="145"/>
    </row>
    <row r="1523" spans="1:13" ht="18.75">
      <c r="G1523" s="142"/>
    </row>
    <row r="1525" spans="1:13">
      <c r="A1525" s="114" t="s">
        <v>559</v>
      </c>
      <c r="C1525" s="141" t="str">
        <f>入力シート!C1</f>
        <v>令和4年7月10日執行参議院青森県選挙区選出議員選挙</v>
      </c>
    </row>
    <row r="1526" spans="1:13">
      <c r="C1526" s="141"/>
    </row>
    <row r="1527" spans="1:13" ht="18.75">
      <c r="G1527" s="142"/>
      <c r="J1527" s="142"/>
    </row>
    <row r="1528" spans="1:13" ht="18.75">
      <c r="A1528" s="114" t="s">
        <v>570</v>
      </c>
      <c r="F1528" s="141" t="str">
        <f>開票立会人入力シート!B35</f>
        <v>風間浦村</v>
      </c>
      <c r="G1528" s="142"/>
      <c r="H1528" s="114" t="s">
        <v>571</v>
      </c>
      <c r="J1528" s="142"/>
    </row>
    <row r="1529" spans="1:13" ht="18.75">
      <c r="G1529" s="142"/>
      <c r="J1529" s="142"/>
    </row>
    <row r="1531" spans="1:13">
      <c r="A1531" s="114" t="s">
        <v>563</v>
      </c>
    </row>
    <row r="1534" spans="1:13">
      <c r="B1534" s="931" t="str">
        <f>開票立会人入力シート!D35</f>
        <v>令和-118年1月0日</v>
      </c>
      <c r="C1534" s="932"/>
      <c r="D1534" s="932"/>
    </row>
    <row r="1537" spans="1:14">
      <c r="B1537" s="114" t="s">
        <v>725</v>
      </c>
      <c r="J1537" s="141">
        <f>入力シート!C29</f>
        <v>0</v>
      </c>
      <c r="N1537" s="114" t="s">
        <v>564</v>
      </c>
    </row>
    <row r="1538" spans="1:14">
      <c r="I1538" s="141"/>
    </row>
    <row r="1540" spans="1:14" ht="21">
      <c r="D1540" s="133"/>
      <c r="E1540" s="133"/>
      <c r="F1540" s="134" t="s">
        <v>534</v>
      </c>
      <c r="G1540" s="133"/>
      <c r="I1540" s="927">
        <f>入力シート!C8</f>
        <v>0</v>
      </c>
      <c r="J1540" s="927"/>
      <c r="K1540" s="928">
        <f>入力シート!C10</f>
        <v>0</v>
      </c>
      <c r="L1540" s="928"/>
    </row>
    <row r="1541" spans="1:14" ht="21">
      <c r="D1541" s="133"/>
      <c r="E1541" s="133"/>
      <c r="F1541" s="134"/>
      <c r="G1541" s="133"/>
      <c r="I1541" s="135"/>
      <c r="J1541" s="135"/>
      <c r="K1541" s="136"/>
      <c r="L1541" s="136"/>
    </row>
    <row r="1542" spans="1:14" ht="21">
      <c r="D1542" s="133"/>
      <c r="E1542" s="133"/>
      <c r="F1542" s="134"/>
      <c r="G1542" s="133"/>
      <c r="I1542" s="135"/>
      <c r="J1542" s="135"/>
      <c r="K1542" s="136"/>
      <c r="L1542" s="136"/>
    </row>
    <row r="1543" spans="1:14">
      <c r="B1543" s="934" t="str">
        <f>開票立会人入力シート!B35</f>
        <v>風間浦村</v>
      </c>
      <c r="C1543" s="934"/>
      <c r="D1543" s="155" t="s">
        <v>577</v>
      </c>
      <c r="E1543" s="133"/>
      <c r="F1543" s="134"/>
      <c r="G1543" s="133"/>
      <c r="H1543" s="140" t="s">
        <v>515</v>
      </c>
      <c r="J1543" s="156"/>
      <c r="L1543" s="153"/>
    </row>
    <row r="1548" spans="1:14">
      <c r="A1548" s="289" t="s">
        <v>1333</v>
      </c>
    </row>
    <row r="1549" spans="1:14">
      <c r="A1549" s="289" t="s">
        <v>1334</v>
      </c>
    </row>
    <row r="1550" spans="1:14">
      <c r="A1550" s="289" t="s">
        <v>1342</v>
      </c>
    </row>
    <row r="1551" spans="1:14">
      <c r="A1551" s="289" t="s">
        <v>1343</v>
      </c>
    </row>
    <row r="1552" spans="1:14">
      <c r="N1552" s="138" t="s">
        <v>456</v>
      </c>
    </row>
    <row r="1556" spans="1:14" ht="28.5">
      <c r="A1556" s="921" t="s">
        <v>569</v>
      </c>
      <c r="B1556" s="921"/>
      <c r="C1556" s="921"/>
      <c r="D1556" s="921"/>
      <c r="E1556" s="921"/>
      <c r="F1556" s="921"/>
      <c r="G1556" s="921"/>
      <c r="H1556" s="921"/>
      <c r="I1556" s="921"/>
      <c r="J1556" s="921"/>
      <c r="K1556" s="921"/>
      <c r="L1556" s="921"/>
      <c r="M1556" s="921"/>
      <c r="N1556" s="921"/>
    </row>
    <row r="1560" spans="1:14">
      <c r="G1560" s="114" t="s">
        <v>558</v>
      </c>
    </row>
    <row r="1562" spans="1:14" ht="18.75">
      <c r="G1562" s="114" t="s">
        <v>533</v>
      </c>
      <c r="H1562" s="142"/>
      <c r="I1562" s="395">
        <f>開票立会人入力シート!K36</f>
        <v>0</v>
      </c>
      <c r="J1562" s="142"/>
      <c r="K1562" s="142"/>
    </row>
    <row r="1563" spans="1:14" ht="18.75">
      <c r="H1563" s="142"/>
      <c r="I1563" s="142"/>
      <c r="J1563" s="142"/>
      <c r="K1563" s="142"/>
    </row>
    <row r="1564" spans="1:14" ht="18.75">
      <c r="G1564" s="114" t="s">
        <v>483</v>
      </c>
      <c r="H1564" s="142"/>
      <c r="I1564" s="141">
        <f>開票立会人入力シート!H36</f>
        <v>0</v>
      </c>
      <c r="J1564" s="142"/>
      <c r="K1564" s="141">
        <f>開票立会人入力シート!J36</f>
        <v>0</v>
      </c>
    </row>
    <row r="1565" spans="1:14" ht="18.75">
      <c r="H1565" s="142"/>
      <c r="I1565" s="141"/>
      <c r="J1565" s="142"/>
      <c r="K1565" s="142"/>
    </row>
    <row r="1566" spans="1:14">
      <c r="G1566" s="114" t="s">
        <v>534</v>
      </c>
      <c r="I1566" s="141">
        <f>開票立会人入力シート!G36</f>
        <v>0</v>
      </c>
      <c r="J1566" s="141"/>
      <c r="K1566" s="141">
        <f>開票立会人入力シート!I36</f>
        <v>0</v>
      </c>
    </row>
    <row r="1567" spans="1:14">
      <c r="I1567" s="141"/>
      <c r="J1567" s="141"/>
      <c r="K1567" s="141"/>
    </row>
    <row r="1568" spans="1:14">
      <c r="H1568" s="144" t="s">
        <v>562</v>
      </c>
      <c r="I1568" s="937" t="str">
        <f>開票立会人入力シート!R36</f>
        <v>S//</v>
      </c>
      <c r="J1568" s="938"/>
      <c r="K1568" s="938"/>
      <c r="L1568" s="144" t="s">
        <v>561</v>
      </c>
      <c r="M1568" s="145"/>
    </row>
    <row r="1570" spans="1:14" ht="18.75">
      <c r="G1570" s="142"/>
    </row>
    <row r="1572" spans="1:14">
      <c r="A1572" s="114" t="s">
        <v>559</v>
      </c>
      <c r="C1572" s="141" t="str">
        <f>入力シート!C1</f>
        <v>令和4年7月10日執行参議院青森県選挙区選出議員選挙</v>
      </c>
    </row>
    <row r="1573" spans="1:14">
      <c r="C1573" s="141"/>
    </row>
    <row r="1574" spans="1:14" ht="18.75">
      <c r="G1574" s="142"/>
      <c r="J1574" s="142"/>
    </row>
    <row r="1575" spans="1:14" ht="18.75">
      <c r="A1575" s="114" t="s">
        <v>570</v>
      </c>
      <c r="F1575" s="141" t="str">
        <f>開票立会人入力シート!B36</f>
        <v>佐井村</v>
      </c>
      <c r="G1575" s="142"/>
      <c r="H1575" s="114" t="s">
        <v>571</v>
      </c>
      <c r="J1575" s="142"/>
    </row>
    <row r="1576" spans="1:14" ht="18.75">
      <c r="G1576" s="142"/>
      <c r="J1576" s="142"/>
    </row>
    <row r="1578" spans="1:14">
      <c r="A1578" s="114" t="s">
        <v>563</v>
      </c>
    </row>
    <row r="1581" spans="1:14">
      <c r="B1581" s="931" t="str">
        <f>開票立会人入力シート!D36</f>
        <v>令和-118年1月0日</v>
      </c>
      <c r="C1581" s="932"/>
      <c r="D1581" s="932"/>
    </row>
    <row r="1584" spans="1:14">
      <c r="B1584" s="114" t="s">
        <v>725</v>
      </c>
      <c r="J1584" s="141">
        <f>入力シート!C29</f>
        <v>0</v>
      </c>
      <c r="N1584" s="114" t="s">
        <v>564</v>
      </c>
    </row>
    <row r="1585" spans="1:14">
      <c r="I1585" s="141"/>
    </row>
    <row r="1587" spans="1:14" ht="21">
      <c r="D1587" s="133"/>
      <c r="E1587" s="133"/>
      <c r="F1587" s="134" t="s">
        <v>534</v>
      </c>
      <c r="G1587" s="133"/>
      <c r="I1587" s="927">
        <f>入力シート!C8</f>
        <v>0</v>
      </c>
      <c r="J1587" s="927"/>
      <c r="K1587" s="928">
        <f>入力シート!C10</f>
        <v>0</v>
      </c>
      <c r="L1587" s="928"/>
    </row>
    <row r="1588" spans="1:14" ht="21">
      <c r="D1588" s="133"/>
      <c r="E1588" s="133"/>
      <c r="F1588" s="134"/>
      <c r="G1588" s="133"/>
      <c r="I1588" s="135"/>
      <c r="J1588" s="135"/>
      <c r="K1588" s="136"/>
      <c r="L1588" s="136"/>
    </row>
    <row r="1589" spans="1:14" ht="21">
      <c r="D1589" s="133"/>
      <c r="E1589" s="133"/>
      <c r="F1589" s="134"/>
      <c r="G1589" s="133"/>
      <c r="I1589" s="135"/>
      <c r="J1589" s="135"/>
      <c r="K1589" s="136"/>
      <c r="L1589" s="136"/>
    </row>
    <row r="1590" spans="1:14">
      <c r="B1590" s="934" t="str">
        <f>開票立会人入力シート!B36</f>
        <v>佐井村</v>
      </c>
      <c r="C1590" s="934"/>
      <c r="D1590" s="155" t="s">
        <v>577</v>
      </c>
      <c r="E1590" s="133"/>
      <c r="F1590" s="134"/>
      <c r="G1590" s="133"/>
      <c r="H1590" s="140" t="s">
        <v>515</v>
      </c>
      <c r="J1590" s="156"/>
      <c r="L1590" s="153"/>
    </row>
    <row r="1595" spans="1:14">
      <c r="A1595" s="289" t="s">
        <v>1333</v>
      </c>
    </row>
    <row r="1596" spans="1:14">
      <c r="A1596" s="289" t="s">
        <v>1334</v>
      </c>
    </row>
    <row r="1597" spans="1:14">
      <c r="A1597" s="289" t="s">
        <v>1342</v>
      </c>
    </row>
    <row r="1598" spans="1:14">
      <c r="A1598" s="289" t="s">
        <v>1343</v>
      </c>
    </row>
    <row r="1599" spans="1:14">
      <c r="N1599" s="138" t="s">
        <v>456</v>
      </c>
    </row>
    <row r="1603" spans="1:14" ht="28.5">
      <c r="A1603" s="921" t="s">
        <v>569</v>
      </c>
      <c r="B1603" s="921"/>
      <c r="C1603" s="921"/>
      <c r="D1603" s="921"/>
      <c r="E1603" s="921"/>
      <c r="F1603" s="921"/>
      <c r="G1603" s="921"/>
      <c r="H1603" s="921"/>
      <c r="I1603" s="921"/>
      <c r="J1603" s="921"/>
      <c r="K1603" s="921"/>
      <c r="L1603" s="921"/>
      <c r="M1603" s="921"/>
      <c r="N1603" s="921"/>
    </row>
    <row r="1607" spans="1:14">
      <c r="G1607" s="114" t="s">
        <v>558</v>
      </c>
    </row>
    <row r="1609" spans="1:14" ht="18.75">
      <c r="G1609" s="114" t="s">
        <v>533</v>
      </c>
      <c r="H1609" s="142"/>
      <c r="I1609" s="395">
        <f>開票立会人入力シート!K37</f>
        <v>0</v>
      </c>
      <c r="J1609" s="142"/>
      <c r="K1609" s="142"/>
    </row>
    <row r="1610" spans="1:14" ht="18.75">
      <c r="H1610" s="142"/>
      <c r="I1610" s="142"/>
      <c r="J1610" s="142"/>
      <c r="K1610" s="142"/>
    </row>
    <row r="1611" spans="1:14" ht="18.75">
      <c r="G1611" s="114" t="s">
        <v>483</v>
      </c>
      <c r="H1611" s="142"/>
      <c r="I1611" s="141">
        <f>開票立会人入力シート!H37</f>
        <v>0</v>
      </c>
      <c r="J1611" s="142"/>
      <c r="K1611" s="141">
        <f>開票立会人入力シート!J37</f>
        <v>0</v>
      </c>
    </row>
    <row r="1612" spans="1:14" ht="18.75">
      <c r="H1612" s="142"/>
      <c r="I1612" s="141"/>
      <c r="J1612" s="142"/>
      <c r="K1612" s="142"/>
    </row>
    <row r="1613" spans="1:14">
      <c r="G1613" s="114" t="s">
        <v>534</v>
      </c>
      <c r="I1613" s="141">
        <f>開票立会人入力シート!G37</f>
        <v>0</v>
      </c>
      <c r="J1613" s="141"/>
      <c r="K1613" s="141">
        <f>開票立会人入力シート!I37</f>
        <v>0</v>
      </c>
    </row>
    <row r="1614" spans="1:14">
      <c r="I1614" s="141"/>
      <c r="J1614" s="141"/>
      <c r="K1614" s="141"/>
    </row>
    <row r="1615" spans="1:14">
      <c r="H1615" s="144" t="s">
        <v>562</v>
      </c>
      <c r="I1615" s="937" t="str">
        <f>開票立会人入力シート!R37</f>
        <v>S//</v>
      </c>
      <c r="J1615" s="938"/>
      <c r="K1615" s="938"/>
      <c r="L1615" s="144" t="s">
        <v>561</v>
      </c>
      <c r="M1615" s="145"/>
    </row>
    <row r="1617" spans="1:14" ht="18.75">
      <c r="G1617" s="142"/>
    </row>
    <row r="1619" spans="1:14">
      <c r="A1619" s="114" t="s">
        <v>559</v>
      </c>
      <c r="C1619" s="141" t="str">
        <f>入力シート!C1</f>
        <v>令和4年7月10日執行参議院青森県選挙区選出議員選挙</v>
      </c>
    </row>
    <row r="1620" spans="1:14">
      <c r="C1620" s="141"/>
    </row>
    <row r="1621" spans="1:14" ht="18.75">
      <c r="G1621" s="142"/>
      <c r="J1621" s="142"/>
    </row>
    <row r="1622" spans="1:14" ht="18.75">
      <c r="A1622" s="114" t="s">
        <v>570</v>
      </c>
      <c r="F1622" s="141" t="str">
        <f>開票立会人入力シート!B37</f>
        <v>三戸町</v>
      </c>
      <c r="G1622" s="142"/>
      <c r="H1622" s="114" t="s">
        <v>571</v>
      </c>
      <c r="J1622" s="142"/>
    </row>
    <row r="1623" spans="1:14" ht="18.75">
      <c r="G1623" s="142"/>
      <c r="J1623" s="142"/>
    </row>
    <row r="1625" spans="1:14">
      <c r="A1625" s="114" t="s">
        <v>563</v>
      </c>
    </row>
    <row r="1628" spans="1:14">
      <c r="B1628" s="931" t="str">
        <f>開票立会人入力シート!D37</f>
        <v>令和-118年1月0日</v>
      </c>
      <c r="C1628" s="932"/>
      <c r="D1628" s="932"/>
    </row>
    <row r="1631" spans="1:14">
      <c r="B1631" s="114" t="s">
        <v>725</v>
      </c>
      <c r="J1631" s="141">
        <f>入力シート!C29</f>
        <v>0</v>
      </c>
      <c r="N1631" s="114" t="s">
        <v>564</v>
      </c>
    </row>
    <row r="1632" spans="1:14">
      <c r="I1632" s="141"/>
    </row>
    <row r="1634" spans="1:14" ht="21">
      <c r="D1634" s="133"/>
      <c r="E1634" s="133"/>
      <c r="F1634" s="134" t="s">
        <v>534</v>
      </c>
      <c r="G1634" s="133"/>
      <c r="I1634" s="927">
        <f>入力シート!C8</f>
        <v>0</v>
      </c>
      <c r="J1634" s="927"/>
      <c r="K1634" s="928">
        <f>入力シート!C10</f>
        <v>0</v>
      </c>
      <c r="L1634" s="928"/>
    </row>
    <row r="1635" spans="1:14" ht="21">
      <c r="D1635" s="133"/>
      <c r="E1635" s="133"/>
      <c r="F1635" s="134"/>
      <c r="G1635" s="133"/>
      <c r="I1635" s="135"/>
      <c r="J1635" s="135"/>
      <c r="K1635" s="136"/>
      <c r="L1635" s="136"/>
    </row>
    <row r="1636" spans="1:14" ht="21">
      <c r="D1636" s="133"/>
      <c r="E1636" s="133"/>
      <c r="F1636" s="134"/>
      <c r="G1636" s="133"/>
      <c r="I1636" s="135"/>
      <c r="J1636" s="135"/>
      <c r="K1636" s="136"/>
      <c r="L1636" s="136"/>
    </row>
    <row r="1637" spans="1:14">
      <c r="B1637" s="934" t="str">
        <f>開票立会人入力シート!B37</f>
        <v>三戸町</v>
      </c>
      <c r="C1637" s="934"/>
      <c r="D1637" s="155" t="s">
        <v>577</v>
      </c>
      <c r="E1637" s="133"/>
      <c r="F1637" s="134"/>
      <c r="G1637" s="133"/>
      <c r="H1637" s="140" t="s">
        <v>515</v>
      </c>
      <c r="J1637" s="156"/>
      <c r="L1637" s="153"/>
    </row>
    <row r="1642" spans="1:14">
      <c r="A1642" s="289" t="s">
        <v>1333</v>
      </c>
    </row>
    <row r="1643" spans="1:14">
      <c r="A1643" s="289" t="s">
        <v>1334</v>
      </c>
    </row>
    <row r="1644" spans="1:14">
      <c r="A1644" s="289" t="s">
        <v>1342</v>
      </c>
    </row>
    <row r="1645" spans="1:14">
      <c r="A1645" s="289" t="s">
        <v>1343</v>
      </c>
    </row>
    <row r="1646" spans="1:14">
      <c r="N1646" s="138" t="s">
        <v>456</v>
      </c>
    </row>
    <row r="1650" spans="1:14" ht="28.5">
      <c r="A1650" s="921" t="s">
        <v>569</v>
      </c>
      <c r="B1650" s="921"/>
      <c r="C1650" s="921"/>
      <c r="D1650" s="921"/>
      <c r="E1650" s="921"/>
      <c r="F1650" s="921"/>
      <c r="G1650" s="921"/>
      <c r="H1650" s="921"/>
      <c r="I1650" s="921"/>
      <c r="J1650" s="921"/>
      <c r="K1650" s="921"/>
      <c r="L1650" s="921"/>
      <c r="M1650" s="921"/>
      <c r="N1650" s="921"/>
    </row>
    <row r="1654" spans="1:14">
      <c r="G1654" s="114" t="s">
        <v>558</v>
      </c>
    </row>
    <row r="1656" spans="1:14" ht="18.75">
      <c r="G1656" s="114" t="s">
        <v>533</v>
      </c>
      <c r="H1656" s="142"/>
      <c r="I1656" s="395">
        <f>開票立会人入力シート!K38</f>
        <v>0</v>
      </c>
      <c r="J1656" s="142"/>
      <c r="K1656" s="142"/>
    </row>
    <row r="1657" spans="1:14" ht="18.75">
      <c r="H1657" s="142"/>
      <c r="I1657" s="142"/>
      <c r="J1657" s="142"/>
      <c r="K1657" s="142"/>
    </row>
    <row r="1658" spans="1:14" ht="18.75">
      <c r="G1658" s="114" t="s">
        <v>483</v>
      </c>
      <c r="H1658" s="142"/>
      <c r="I1658" s="141">
        <f>開票立会人入力シート!H38</f>
        <v>0</v>
      </c>
      <c r="J1658" s="142"/>
      <c r="K1658" s="141">
        <f>開票立会人入力シート!J38</f>
        <v>0</v>
      </c>
    </row>
    <row r="1659" spans="1:14" ht="18.75">
      <c r="H1659" s="142"/>
      <c r="I1659" s="141"/>
      <c r="J1659" s="142"/>
      <c r="K1659" s="142"/>
    </row>
    <row r="1660" spans="1:14">
      <c r="G1660" s="114" t="s">
        <v>534</v>
      </c>
      <c r="I1660" s="141">
        <f>開票立会人入力シート!G38</f>
        <v>0</v>
      </c>
      <c r="J1660" s="141"/>
      <c r="K1660" s="141">
        <f>開票立会人入力シート!I38</f>
        <v>0</v>
      </c>
    </row>
    <row r="1661" spans="1:14">
      <c r="I1661" s="141"/>
      <c r="J1661" s="141"/>
      <c r="K1661" s="141"/>
    </row>
    <row r="1662" spans="1:14">
      <c r="H1662" s="144" t="s">
        <v>562</v>
      </c>
      <c r="I1662" s="937" t="str">
        <f>開票立会人入力シート!R38</f>
        <v>S//</v>
      </c>
      <c r="J1662" s="938"/>
      <c r="K1662" s="938"/>
      <c r="L1662" s="144" t="s">
        <v>561</v>
      </c>
      <c r="M1662" s="145"/>
    </row>
    <row r="1664" spans="1:14" ht="18.75">
      <c r="G1664" s="142"/>
    </row>
    <row r="1666" spans="1:14">
      <c r="A1666" s="114" t="s">
        <v>559</v>
      </c>
      <c r="C1666" s="141" t="str">
        <f>入力シート!C1</f>
        <v>令和4年7月10日執行参議院青森県選挙区選出議員選挙</v>
      </c>
    </row>
    <row r="1667" spans="1:14">
      <c r="C1667" s="141"/>
    </row>
    <row r="1668" spans="1:14" ht="18.75">
      <c r="G1668" s="142"/>
      <c r="J1668" s="142"/>
    </row>
    <row r="1669" spans="1:14" ht="18.75">
      <c r="A1669" s="114" t="s">
        <v>570</v>
      </c>
      <c r="F1669" s="141" t="str">
        <f>開票立会人入力シート!B38</f>
        <v>五戸町</v>
      </c>
      <c r="G1669" s="142"/>
      <c r="H1669" s="114" t="s">
        <v>571</v>
      </c>
      <c r="J1669" s="142"/>
    </row>
    <row r="1670" spans="1:14" ht="18.75">
      <c r="G1670" s="142"/>
      <c r="J1670" s="142"/>
    </row>
    <row r="1672" spans="1:14">
      <c r="A1672" s="114" t="s">
        <v>563</v>
      </c>
    </row>
    <row r="1675" spans="1:14">
      <c r="B1675" s="931" t="str">
        <f>開票立会人入力シート!D38</f>
        <v>令和-118年1月0日</v>
      </c>
      <c r="C1675" s="932"/>
      <c r="D1675" s="932"/>
    </row>
    <row r="1678" spans="1:14">
      <c r="B1678" s="114" t="s">
        <v>725</v>
      </c>
      <c r="J1678" s="141">
        <f>入力シート!C29</f>
        <v>0</v>
      </c>
      <c r="N1678" s="114" t="s">
        <v>564</v>
      </c>
    </row>
    <row r="1679" spans="1:14">
      <c r="I1679" s="141"/>
    </row>
    <row r="1681" spans="1:14" ht="21">
      <c r="D1681" s="133"/>
      <c r="E1681" s="133"/>
      <c r="F1681" s="134" t="s">
        <v>534</v>
      </c>
      <c r="G1681" s="133"/>
      <c r="I1681" s="927">
        <f>入力シート!C8</f>
        <v>0</v>
      </c>
      <c r="J1681" s="927"/>
      <c r="K1681" s="928">
        <f>入力シート!C10</f>
        <v>0</v>
      </c>
      <c r="L1681" s="928"/>
    </row>
    <row r="1682" spans="1:14" ht="21">
      <c r="D1682" s="133"/>
      <c r="E1682" s="133"/>
      <c r="F1682" s="134"/>
      <c r="G1682" s="133"/>
      <c r="I1682" s="135"/>
      <c r="J1682" s="135"/>
      <c r="K1682" s="136"/>
      <c r="L1682" s="136"/>
    </row>
    <row r="1683" spans="1:14" ht="21">
      <c r="D1683" s="133"/>
      <c r="E1683" s="133"/>
      <c r="F1683" s="134"/>
      <c r="G1683" s="133"/>
      <c r="I1683" s="135"/>
      <c r="J1683" s="135"/>
      <c r="K1683" s="136"/>
      <c r="L1683" s="136"/>
    </row>
    <row r="1684" spans="1:14">
      <c r="B1684" s="934" t="str">
        <f>開票立会人入力シート!B38</f>
        <v>五戸町</v>
      </c>
      <c r="C1684" s="934"/>
      <c r="D1684" s="155" t="s">
        <v>577</v>
      </c>
      <c r="E1684" s="133"/>
      <c r="F1684" s="134"/>
      <c r="G1684" s="133"/>
      <c r="H1684" s="140" t="s">
        <v>515</v>
      </c>
      <c r="J1684" s="156"/>
      <c r="L1684" s="153"/>
    </row>
    <row r="1689" spans="1:14">
      <c r="A1689" s="289" t="s">
        <v>1333</v>
      </c>
    </row>
    <row r="1690" spans="1:14">
      <c r="A1690" s="289" t="s">
        <v>1334</v>
      </c>
    </row>
    <row r="1691" spans="1:14">
      <c r="A1691" s="289" t="s">
        <v>1342</v>
      </c>
    </row>
    <row r="1692" spans="1:14">
      <c r="A1692" s="289" t="s">
        <v>1343</v>
      </c>
    </row>
    <row r="1693" spans="1:14">
      <c r="N1693" s="138" t="s">
        <v>456</v>
      </c>
    </row>
    <row r="1697" spans="1:14" ht="28.5">
      <c r="A1697" s="921" t="s">
        <v>569</v>
      </c>
      <c r="B1697" s="921"/>
      <c r="C1697" s="921"/>
      <c r="D1697" s="921"/>
      <c r="E1697" s="921"/>
      <c r="F1697" s="921"/>
      <c r="G1697" s="921"/>
      <c r="H1697" s="921"/>
      <c r="I1697" s="921"/>
      <c r="J1697" s="921"/>
      <c r="K1697" s="921"/>
      <c r="L1697" s="921"/>
      <c r="M1697" s="921"/>
      <c r="N1697" s="921"/>
    </row>
    <row r="1701" spans="1:14">
      <c r="G1701" s="114" t="s">
        <v>558</v>
      </c>
    </row>
    <row r="1703" spans="1:14" ht="18.75">
      <c r="G1703" s="114" t="s">
        <v>533</v>
      </c>
      <c r="H1703" s="142"/>
      <c r="I1703" s="395">
        <f>開票立会人入力シート!K39</f>
        <v>0</v>
      </c>
      <c r="J1703" s="142"/>
      <c r="K1703" s="142"/>
    </row>
    <row r="1704" spans="1:14" ht="18.75">
      <c r="H1704" s="142"/>
      <c r="I1704" s="142"/>
      <c r="J1704" s="142"/>
      <c r="K1704" s="142"/>
    </row>
    <row r="1705" spans="1:14" ht="18.75">
      <c r="G1705" s="114" t="s">
        <v>483</v>
      </c>
      <c r="H1705" s="142"/>
      <c r="I1705" s="141">
        <f>開票立会人入力シート!H39</f>
        <v>0</v>
      </c>
      <c r="J1705" s="142"/>
      <c r="K1705" s="141">
        <f>開票立会人入力シート!J39</f>
        <v>0</v>
      </c>
    </row>
    <row r="1706" spans="1:14" ht="18.75">
      <c r="H1706" s="142"/>
      <c r="I1706" s="141"/>
      <c r="J1706" s="142"/>
      <c r="K1706" s="142"/>
    </row>
    <row r="1707" spans="1:14">
      <c r="G1707" s="114" t="s">
        <v>534</v>
      </c>
      <c r="I1707" s="141">
        <f>開票立会人入力シート!G39</f>
        <v>0</v>
      </c>
      <c r="J1707" s="141"/>
      <c r="K1707" s="141">
        <f>開票立会人入力シート!I39</f>
        <v>0</v>
      </c>
    </row>
    <row r="1708" spans="1:14">
      <c r="I1708" s="141"/>
      <c r="J1708" s="141"/>
      <c r="K1708" s="141"/>
    </row>
    <row r="1709" spans="1:14">
      <c r="H1709" s="144" t="s">
        <v>562</v>
      </c>
      <c r="I1709" s="937" t="str">
        <f>開票立会人入力シート!R39</f>
        <v>S//</v>
      </c>
      <c r="J1709" s="938"/>
      <c r="K1709" s="938"/>
      <c r="L1709" s="144" t="s">
        <v>561</v>
      </c>
      <c r="M1709" s="145"/>
    </row>
    <row r="1711" spans="1:14" ht="18.75">
      <c r="G1711" s="142"/>
    </row>
    <row r="1713" spans="1:14">
      <c r="A1713" s="114" t="s">
        <v>559</v>
      </c>
      <c r="C1713" s="141" t="str">
        <f>入力シート!C1</f>
        <v>令和4年7月10日執行参議院青森県選挙区選出議員選挙</v>
      </c>
    </row>
    <row r="1714" spans="1:14">
      <c r="C1714" s="141"/>
    </row>
    <row r="1715" spans="1:14" ht="18.75">
      <c r="G1715" s="142"/>
      <c r="J1715" s="142"/>
    </row>
    <row r="1716" spans="1:14" ht="18.75">
      <c r="A1716" s="114" t="s">
        <v>570</v>
      </c>
      <c r="F1716" s="141" t="str">
        <f>開票立会人入力シート!B39</f>
        <v>田子町</v>
      </c>
      <c r="G1716" s="142"/>
      <c r="H1716" s="114" t="s">
        <v>571</v>
      </c>
      <c r="J1716" s="142"/>
    </row>
    <row r="1717" spans="1:14" ht="18.75">
      <c r="G1717" s="142"/>
      <c r="J1717" s="142"/>
    </row>
    <row r="1719" spans="1:14">
      <c r="A1719" s="114" t="s">
        <v>563</v>
      </c>
    </row>
    <row r="1722" spans="1:14">
      <c r="B1722" s="931" t="str">
        <f>開票立会人入力シート!D39</f>
        <v>令和-118年1月0日</v>
      </c>
      <c r="C1722" s="932"/>
      <c r="D1722" s="932"/>
    </row>
    <row r="1725" spans="1:14">
      <c r="B1725" s="114" t="s">
        <v>725</v>
      </c>
      <c r="J1725" s="141">
        <f>入力シート!C29</f>
        <v>0</v>
      </c>
      <c r="N1725" s="114" t="s">
        <v>564</v>
      </c>
    </row>
    <row r="1726" spans="1:14">
      <c r="I1726" s="141"/>
    </row>
    <row r="1728" spans="1:14" ht="21">
      <c r="D1728" s="133"/>
      <c r="E1728" s="133"/>
      <c r="F1728" s="134" t="s">
        <v>534</v>
      </c>
      <c r="G1728" s="133"/>
      <c r="I1728" s="927">
        <f>入力シート!C8</f>
        <v>0</v>
      </c>
      <c r="J1728" s="927"/>
      <c r="K1728" s="928">
        <f>入力シート!C10</f>
        <v>0</v>
      </c>
      <c r="L1728" s="928"/>
    </row>
    <row r="1729" spans="1:14" ht="21">
      <c r="D1729" s="133"/>
      <c r="E1729" s="133"/>
      <c r="F1729" s="134"/>
      <c r="G1729" s="133"/>
      <c r="I1729" s="135"/>
      <c r="J1729" s="135"/>
      <c r="K1729" s="136"/>
      <c r="L1729" s="136"/>
    </row>
    <row r="1730" spans="1:14" ht="21">
      <c r="D1730" s="133"/>
      <c r="E1730" s="133"/>
      <c r="F1730" s="134"/>
      <c r="G1730" s="133"/>
      <c r="I1730" s="135"/>
      <c r="J1730" s="135"/>
      <c r="K1730" s="136"/>
      <c r="L1730" s="136"/>
    </row>
    <row r="1731" spans="1:14">
      <c r="B1731" s="934" t="str">
        <f>開票立会人入力シート!B39</f>
        <v>田子町</v>
      </c>
      <c r="C1731" s="934"/>
      <c r="D1731" s="155" t="s">
        <v>577</v>
      </c>
      <c r="E1731" s="133"/>
      <c r="F1731" s="134"/>
      <c r="G1731" s="133"/>
      <c r="H1731" s="140" t="s">
        <v>515</v>
      </c>
      <c r="J1731" s="156"/>
      <c r="L1731" s="153"/>
    </row>
    <row r="1736" spans="1:14">
      <c r="A1736" s="289" t="s">
        <v>1333</v>
      </c>
    </row>
    <row r="1737" spans="1:14">
      <c r="A1737" s="289" t="s">
        <v>1334</v>
      </c>
    </row>
    <row r="1738" spans="1:14">
      <c r="A1738" s="289" t="s">
        <v>1342</v>
      </c>
    </row>
    <row r="1739" spans="1:14">
      <c r="A1739" s="289" t="s">
        <v>1343</v>
      </c>
    </row>
    <row r="1740" spans="1:14">
      <c r="N1740" s="138" t="s">
        <v>456</v>
      </c>
    </row>
    <row r="1744" spans="1:14" ht="28.5">
      <c r="A1744" s="921" t="s">
        <v>569</v>
      </c>
      <c r="B1744" s="921"/>
      <c r="C1744" s="921"/>
      <c r="D1744" s="921"/>
      <c r="E1744" s="921"/>
      <c r="F1744" s="921"/>
      <c r="G1744" s="921"/>
      <c r="H1744" s="921"/>
      <c r="I1744" s="921"/>
      <c r="J1744" s="921"/>
      <c r="K1744" s="921"/>
      <c r="L1744" s="921"/>
      <c r="M1744" s="921"/>
      <c r="N1744" s="921"/>
    </row>
    <row r="1748" spans="1:13">
      <c r="G1748" s="114" t="s">
        <v>558</v>
      </c>
    </row>
    <row r="1750" spans="1:13" ht="18.75">
      <c r="G1750" s="114" t="s">
        <v>533</v>
      </c>
      <c r="H1750" s="142"/>
      <c r="I1750" s="395">
        <f>開票立会人入力シート!K40</f>
        <v>0</v>
      </c>
      <c r="J1750" s="142"/>
      <c r="K1750" s="142"/>
    </row>
    <row r="1751" spans="1:13" ht="18.75">
      <c r="H1751" s="142"/>
      <c r="I1751" s="142"/>
      <c r="J1751" s="142"/>
      <c r="K1751" s="142"/>
    </row>
    <row r="1752" spans="1:13" ht="18.75">
      <c r="G1752" s="114" t="s">
        <v>483</v>
      </c>
      <c r="H1752" s="142"/>
      <c r="I1752" s="141">
        <f>開票立会人入力シート!H40</f>
        <v>0</v>
      </c>
      <c r="J1752" s="142"/>
      <c r="K1752" s="141">
        <f>開票立会人入力シート!J40</f>
        <v>0</v>
      </c>
    </row>
    <row r="1753" spans="1:13" ht="18.75">
      <c r="H1753" s="142"/>
      <c r="I1753" s="141"/>
      <c r="J1753" s="142"/>
      <c r="K1753" s="142"/>
    </row>
    <row r="1754" spans="1:13">
      <c r="G1754" s="114" t="s">
        <v>534</v>
      </c>
      <c r="I1754" s="141">
        <f>開票立会人入力シート!G40</f>
        <v>0</v>
      </c>
      <c r="J1754" s="141"/>
      <c r="K1754" s="141">
        <f>開票立会人入力シート!I40</f>
        <v>0</v>
      </c>
    </row>
    <row r="1755" spans="1:13">
      <c r="I1755" s="141"/>
      <c r="J1755" s="141"/>
      <c r="K1755" s="141"/>
    </row>
    <row r="1756" spans="1:13">
      <c r="H1756" s="144" t="s">
        <v>562</v>
      </c>
      <c r="I1756" s="937" t="str">
        <f>開票立会人入力シート!R40</f>
        <v>S//</v>
      </c>
      <c r="J1756" s="938"/>
      <c r="K1756" s="938"/>
      <c r="L1756" s="144" t="s">
        <v>561</v>
      </c>
      <c r="M1756" s="145"/>
    </row>
    <row r="1758" spans="1:13" ht="18.75">
      <c r="G1758" s="142"/>
    </row>
    <row r="1760" spans="1:13">
      <c r="A1760" s="114" t="s">
        <v>559</v>
      </c>
      <c r="C1760" s="280" t="str">
        <f>入力シート!C1</f>
        <v>令和4年7月10日執行参議院青森県選挙区選出議員選挙</v>
      </c>
    </row>
    <row r="1761" spans="1:14">
      <c r="C1761" s="141"/>
    </row>
    <row r="1762" spans="1:14" ht="18.75">
      <c r="G1762" s="142"/>
      <c r="J1762" s="142"/>
    </row>
    <row r="1763" spans="1:14" ht="18.75">
      <c r="A1763" s="114" t="s">
        <v>570</v>
      </c>
      <c r="F1763" s="141" t="str">
        <f>開票立会人入力シート!B40</f>
        <v>南部町</v>
      </c>
      <c r="G1763" s="142"/>
      <c r="H1763" s="114" t="s">
        <v>571</v>
      </c>
      <c r="J1763" s="142"/>
    </row>
    <row r="1764" spans="1:14" ht="18.75">
      <c r="G1764" s="142"/>
      <c r="J1764" s="142"/>
    </row>
    <row r="1766" spans="1:14">
      <c r="A1766" s="114" t="s">
        <v>563</v>
      </c>
    </row>
    <row r="1769" spans="1:14">
      <c r="B1769" s="931" t="str">
        <f>開票立会人入力シート!D40</f>
        <v>令和-118年1月0日</v>
      </c>
      <c r="C1769" s="932"/>
      <c r="D1769" s="932"/>
    </row>
    <row r="1772" spans="1:14">
      <c r="B1772" s="114" t="s">
        <v>725</v>
      </c>
      <c r="J1772" s="141">
        <f>入力シート!C29</f>
        <v>0</v>
      </c>
      <c r="N1772" s="114" t="s">
        <v>564</v>
      </c>
    </row>
    <row r="1773" spans="1:14">
      <c r="I1773" s="141"/>
    </row>
    <row r="1775" spans="1:14" ht="21">
      <c r="D1775" s="133"/>
      <c r="E1775" s="133"/>
      <c r="F1775" s="134" t="s">
        <v>534</v>
      </c>
      <c r="G1775" s="133"/>
      <c r="I1775" s="927">
        <f>入力シート!C8</f>
        <v>0</v>
      </c>
      <c r="J1775" s="927"/>
      <c r="K1775" s="928">
        <f>入力シート!C10</f>
        <v>0</v>
      </c>
      <c r="L1775" s="928"/>
    </row>
    <row r="1776" spans="1:14" ht="21">
      <c r="D1776" s="133"/>
      <c r="E1776" s="133"/>
      <c r="F1776" s="134"/>
      <c r="G1776" s="133"/>
      <c r="I1776" s="135"/>
      <c r="J1776" s="135"/>
      <c r="K1776" s="136"/>
      <c r="L1776" s="136"/>
    </row>
    <row r="1777" spans="1:14" ht="21">
      <c r="D1777" s="133"/>
      <c r="E1777" s="133"/>
      <c r="F1777" s="134"/>
      <c r="G1777" s="133"/>
      <c r="I1777" s="135"/>
      <c r="J1777" s="135"/>
      <c r="K1777" s="136"/>
      <c r="L1777" s="136"/>
    </row>
    <row r="1778" spans="1:14">
      <c r="B1778" s="934" t="str">
        <f>開票立会人入力シート!B40</f>
        <v>南部町</v>
      </c>
      <c r="C1778" s="934"/>
      <c r="D1778" s="155" t="s">
        <v>577</v>
      </c>
      <c r="E1778" s="133"/>
      <c r="F1778" s="134"/>
      <c r="G1778" s="133"/>
      <c r="H1778" s="140" t="s">
        <v>515</v>
      </c>
      <c r="J1778" s="156"/>
      <c r="L1778" s="153"/>
    </row>
    <row r="1783" spans="1:14">
      <c r="A1783" s="289" t="s">
        <v>1333</v>
      </c>
    </row>
    <row r="1784" spans="1:14">
      <c r="A1784" s="289" t="s">
        <v>1334</v>
      </c>
    </row>
    <row r="1785" spans="1:14">
      <c r="A1785" s="289" t="s">
        <v>1342</v>
      </c>
    </row>
    <row r="1786" spans="1:14">
      <c r="A1786" s="289" t="s">
        <v>1343</v>
      </c>
    </row>
    <row r="1787" spans="1:14">
      <c r="N1787" s="138" t="s">
        <v>456</v>
      </c>
    </row>
    <row r="1791" spans="1:14" ht="28.5">
      <c r="A1791" s="921" t="s">
        <v>569</v>
      </c>
      <c r="B1791" s="921"/>
      <c r="C1791" s="921"/>
      <c r="D1791" s="921"/>
      <c r="E1791" s="921"/>
      <c r="F1791" s="921"/>
      <c r="G1791" s="921"/>
      <c r="H1791" s="921"/>
      <c r="I1791" s="921"/>
      <c r="J1791" s="921"/>
      <c r="K1791" s="921"/>
      <c r="L1791" s="921"/>
      <c r="M1791" s="921"/>
      <c r="N1791" s="921"/>
    </row>
    <row r="1795" spans="1:13">
      <c r="G1795" s="114" t="s">
        <v>558</v>
      </c>
    </row>
    <row r="1797" spans="1:13" ht="18.75">
      <c r="G1797" s="114" t="s">
        <v>533</v>
      </c>
      <c r="H1797" s="142"/>
      <c r="I1797" s="395">
        <f>開票立会人入力シート!K41</f>
        <v>0</v>
      </c>
      <c r="J1797" s="142"/>
      <c r="K1797" s="142"/>
    </row>
    <row r="1798" spans="1:13" ht="18.75">
      <c r="H1798" s="142"/>
      <c r="I1798" s="142"/>
      <c r="J1798" s="142"/>
      <c r="K1798" s="142"/>
    </row>
    <row r="1799" spans="1:13" ht="18.75">
      <c r="G1799" s="114" t="s">
        <v>483</v>
      </c>
      <c r="H1799" s="142"/>
      <c r="I1799" s="141">
        <f>開票立会人入力シート!H41</f>
        <v>0</v>
      </c>
      <c r="J1799" s="142"/>
      <c r="K1799" s="141">
        <f>開票立会人入力シート!J41</f>
        <v>0</v>
      </c>
    </row>
    <row r="1800" spans="1:13" ht="18.75">
      <c r="H1800" s="142"/>
      <c r="I1800" s="141"/>
      <c r="J1800" s="142"/>
      <c r="K1800" s="142"/>
    </row>
    <row r="1801" spans="1:13">
      <c r="G1801" s="114" t="s">
        <v>534</v>
      </c>
      <c r="I1801" s="141">
        <f>開票立会人入力シート!G41</f>
        <v>0</v>
      </c>
      <c r="J1801" s="141"/>
      <c r="K1801" s="141">
        <f>開票立会人入力シート!I41</f>
        <v>0</v>
      </c>
    </row>
    <row r="1802" spans="1:13">
      <c r="I1802" s="141"/>
      <c r="J1802" s="141"/>
      <c r="K1802" s="141"/>
    </row>
    <row r="1803" spans="1:13">
      <c r="H1803" s="144" t="s">
        <v>562</v>
      </c>
      <c r="I1803" s="937" t="str">
        <f>開票立会人入力シート!R41</f>
        <v>S//</v>
      </c>
      <c r="J1803" s="938"/>
      <c r="K1803" s="938"/>
      <c r="L1803" s="144" t="s">
        <v>561</v>
      </c>
      <c r="M1803" s="145"/>
    </row>
    <row r="1805" spans="1:13" ht="18.75">
      <c r="G1805" s="142"/>
    </row>
    <row r="1807" spans="1:13">
      <c r="A1807" s="114" t="s">
        <v>559</v>
      </c>
      <c r="C1807" s="280" t="str">
        <f>入力シート!C1</f>
        <v>令和4年7月10日執行参議院青森県選挙区選出議員選挙</v>
      </c>
    </row>
    <row r="1808" spans="1:13">
      <c r="C1808" s="141"/>
    </row>
    <row r="1809" spans="1:14" ht="18.75">
      <c r="G1809" s="142"/>
      <c r="J1809" s="142"/>
    </row>
    <row r="1810" spans="1:14" ht="18.75">
      <c r="A1810" s="114" t="s">
        <v>570</v>
      </c>
      <c r="F1810" s="141" t="str">
        <f>開票立会人入力シート!B41</f>
        <v>階上町</v>
      </c>
      <c r="G1810" s="142"/>
      <c r="H1810" s="114" t="s">
        <v>571</v>
      </c>
      <c r="J1810" s="142"/>
    </row>
    <row r="1811" spans="1:14" ht="18.75">
      <c r="G1811" s="142"/>
      <c r="J1811" s="142"/>
    </row>
    <row r="1813" spans="1:14">
      <c r="A1813" s="114" t="s">
        <v>563</v>
      </c>
    </row>
    <row r="1816" spans="1:14">
      <c r="B1816" s="931" t="str">
        <f>開票立会人入力シート!D41</f>
        <v>令和-118年1月0日</v>
      </c>
      <c r="C1816" s="932"/>
      <c r="D1816" s="932"/>
    </row>
    <row r="1819" spans="1:14">
      <c r="B1819" s="114" t="s">
        <v>725</v>
      </c>
      <c r="J1819" s="141">
        <f>入力シート!C29</f>
        <v>0</v>
      </c>
      <c r="N1819" s="114" t="s">
        <v>564</v>
      </c>
    </row>
    <row r="1820" spans="1:14">
      <c r="I1820" s="141"/>
    </row>
    <row r="1822" spans="1:14" ht="21">
      <c r="D1822" s="133"/>
      <c r="E1822" s="133"/>
      <c r="F1822" s="134" t="s">
        <v>534</v>
      </c>
      <c r="G1822" s="133"/>
      <c r="I1822" s="927">
        <f>入力シート!C8</f>
        <v>0</v>
      </c>
      <c r="J1822" s="927"/>
      <c r="K1822" s="928">
        <f>入力シート!C10</f>
        <v>0</v>
      </c>
      <c r="L1822" s="928"/>
    </row>
    <row r="1823" spans="1:14" ht="21">
      <c r="D1823" s="133"/>
      <c r="E1823" s="133"/>
      <c r="F1823" s="134"/>
      <c r="G1823" s="133"/>
      <c r="I1823" s="135"/>
      <c r="J1823" s="135"/>
      <c r="K1823" s="136"/>
      <c r="L1823" s="136"/>
    </row>
    <row r="1824" spans="1:14" ht="21">
      <c r="D1824" s="133"/>
      <c r="E1824" s="133"/>
      <c r="F1824" s="134"/>
      <c r="G1824" s="133"/>
      <c r="I1824" s="135"/>
      <c r="J1824" s="135"/>
      <c r="K1824" s="136"/>
      <c r="L1824" s="136"/>
    </row>
    <row r="1825" spans="1:14">
      <c r="B1825" s="934" t="str">
        <f>開票立会人入力シート!B41</f>
        <v>階上町</v>
      </c>
      <c r="C1825" s="934"/>
      <c r="D1825" s="155" t="s">
        <v>577</v>
      </c>
      <c r="E1825" s="133"/>
      <c r="F1825" s="134"/>
      <c r="G1825" s="133"/>
      <c r="H1825" s="140" t="s">
        <v>515</v>
      </c>
      <c r="J1825" s="156"/>
      <c r="L1825" s="153"/>
    </row>
    <row r="1830" spans="1:14">
      <c r="A1830" s="289" t="s">
        <v>1333</v>
      </c>
    </row>
    <row r="1831" spans="1:14">
      <c r="A1831" s="289" t="s">
        <v>1334</v>
      </c>
    </row>
    <row r="1832" spans="1:14">
      <c r="A1832" s="289" t="s">
        <v>1342</v>
      </c>
    </row>
    <row r="1833" spans="1:14">
      <c r="A1833" s="289" t="s">
        <v>1343</v>
      </c>
    </row>
    <row r="1834" spans="1:14">
      <c r="N1834" s="138" t="s">
        <v>456</v>
      </c>
    </row>
    <row r="1838" spans="1:14" ht="28.5">
      <c r="A1838" s="921" t="s">
        <v>569</v>
      </c>
      <c r="B1838" s="921"/>
      <c r="C1838" s="921"/>
      <c r="D1838" s="921"/>
      <c r="E1838" s="921"/>
      <c r="F1838" s="921"/>
      <c r="G1838" s="921"/>
      <c r="H1838" s="921"/>
      <c r="I1838" s="921"/>
      <c r="J1838" s="921"/>
      <c r="K1838" s="921"/>
      <c r="L1838" s="921"/>
      <c r="M1838" s="921"/>
      <c r="N1838" s="921"/>
    </row>
    <row r="1842" spans="1:13">
      <c r="G1842" s="114" t="s">
        <v>558</v>
      </c>
    </row>
    <row r="1844" spans="1:13" ht="18.75">
      <c r="G1844" s="114" t="s">
        <v>533</v>
      </c>
      <c r="H1844" s="142"/>
      <c r="I1844" s="395">
        <f>開票立会人入力シート!K42</f>
        <v>0</v>
      </c>
      <c r="J1844" s="142"/>
      <c r="K1844" s="142"/>
    </row>
    <row r="1845" spans="1:13" ht="18.75">
      <c r="H1845" s="142"/>
      <c r="I1845" s="142"/>
      <c r="J1845" s="142"/>
      <c r="K1845" s="142"/>
    </row>
    <row r="1846" spans="1:13" ht="18.75">
      <c r="G1846" s="114" t="s">
        <v>483</v>
      </c>
      <c r="H1846" s="142"/>
      <c r="I1846" s="141">
        <f>開票立会人入力シート!H42</f>
        <v>0</v>
      </c>
      <c r="J1846" s="142"/>
      <c r="K1846" s="141">
        <f>開票立会人入力シート!J42</f>
        <v>0</v>
      </c>
    </row>
    <row r="1847" spans="1:13" ht="18.75">
      <c r="H1847" s="142"/>
      <c r="I1847" s="141"/>
      <c r="J1847" s="142"/>
      <c r="K1847" s="142"/>
    </row>
    <row r="1848" spans="1:13">
      <c r="G1848" s="114" t="s">
        <v>534</v>
      </c>
      <c r="I1848" s="141">
        <f>開票立会人入力シート!G42</f>
        <v>0</v>
      </c>
      <c r="J1848" s="141"/>
      <c r="K1848" s="141">
        <f>開票立会人入力シート!I42</f>
        <v>0</v>
      </c>
    </row>
    <row r="1849" spans="1:13">
      <c r="I1849" s="141"/>
      <c r="J1849" s="141"/>
      <c r="K1849" s="141"/>
    </row>
    <row r="1850" spans="1:13">
      <c r="H1850" s="144" t="s">
        <v>562</v>
      </c>
      <c r="I1850" s="937" t="str">
        <f>開票立会人入力シート!R42</f>
        <v>S//</v>
      </c>
      <c r="J1850" s="938"/>
      <c r="K1850" s="938"/>
      <c r="L1850" s="144" t="s">
        <v>561</v>
      </c>
      <c r="M1850" s="145"/>
    </row>
    <row r="1852" spans="1:13" ht="18.75">
      <c r="G1852" s="142"/>
    </row>
    <row r="1854" spans="1:13">
      <c r="A1854" s="114" t="s">
        <v>559</v>
      </c>
      <c r="C1854" s="280" t="str">
        <f>入力シート!C1</f>
        <v>令和4年7月10日執行参議院青森県選挙区選出議員選挙</v>
      </c>
    </row>
    <row r="1855" spans="1:13">
      <c r="C1855" s="141"/>
    </row>
    <row r="1856" spans="1:13" ht="18.75">
      <c r="G1856" s="142"/>
      <c r="J1856" s="142"/>
    </row>
    <row r="1857" spans="1:14" ht="18.75">
      <c r="A1857" s="114" t="s">
        <v>570</v>
      </c>
      <c r="F1857" s="141" t="str">
        <f>開票立会人入力シート!B42</f>
        <v>新郷村</v>
      </c>
      <c r="G1857" s="142"/>
      <c r="H1857" s="114" t="s">
        <v>571</v>
      </c>
      <c r="J1857" s="142"/>
    </row>
    <row r="1858" spans="1:14" ht="18.75">
      <c r="G1858" s="142"/>
      <c r="J1858" s="142"/>
    </row>
    <row r="1860" spans="1:14">
      <c r="A1860" s="114" t="s">
        <v>563</v>
      </c>
    </row>
    <row r="1863" spans="1:14">
      <c r="B1863" s="931" t="str">
        <f>開票立会人入力シート!D42</f>
        <v>令和-118年1月0日</v>
      </c>
      <c r="C1863" s="932"/>
      <c r="D1863" s="932"/>
    </row>
    <row r="1866" spans="1:14">
      <c r="B1866" s="114" t="s">
        <v>725</v>
      </c>
      <c r="J1866" s="141">
        <f>入力シート!C29</f>
        <v>0</v>
      </c>
      <c r="N1866" s="114" t="s">
        <v>564</v>
      </c>
    </row>
    <row r="1867" spans="1:14">
      <c r="I1867" s="141"/>
    </row>
    <row r="1869" spans="1:14" ht="21">
      <c r="D1869" s="133"/>
      <c r="E1869" s="133"/>
      <c r="F1869" s="134" t="s">
        <v>534</v>
      </c>
      <c r="G1869" s="133"/>
      <c r="I1869" s="927">
        <f>入力シート!C8</f>
        <v>0</v>
      </c>
      <c r="J1869" s="927"/>
      <c r="K1869" s="928">
        <f>入力シート!C10</f>
        <v>0</v>
      </c>
      <c r="L1869" s="928"/>
    </row>
    <row r="1870" spans="1:14" ht="21">
      <c r="D1870" s="133"/>
      <c r="E1870" s="133"/>
      <c r="F1870" s="134"/>
      <c r="G1870" s="133"/>
      <c r="I1870" s="135"/>
      <c r="J1870" s="135"/>
      <c r="K1870" s="136"/>
      <c r="L1870" s="136"/>
    </row>
    <row r="1871" spans="1:14" ht="21">
      <c r="D1871" s="133"/>
      <c r="E1871" s="133"/>
      <c r="F1871" s="134"/>
      <c r="G1871" s="133"/>
      <c r="I1871" s="135"/>
      <c r="J1871" s="135"/>
      <c r="K1871" s="136"/>
      <c r="L1871" s="136"/>
    </row>
    <row r="1872" spans="1:14">
      <c r="B1872" s="934" t="str">
        <f>開票立会人入力シート!B42</f>
        <v>新郷村</v>
      </c>
      <c r="C1872" s="934"/>
      <c r="D1872" s="155" t="s">
        <v>577</v>
      </c>
      <c r="E1872" s="133"/>
      <c r="F1872" s="134"/>
      <c r="G1872" s="133"/>
      <c r="H1872" s="140" t="s">
        <v>515</v>
      </c>
      <c r="J1872" s="156"/>
      <c r="L1872" s="153"/>
    </row>
    <row r="1873" spans="1:12">
      <c r="B1873" s="138"/>
      <c r="C1873" s="138"/>
      <c r="D1873" s="155"/>
      <c r="E1873" s="133"/>
      <c r="F1873" s="134"/>
      <c r="G1873" s="133"/>
      <c r="H1873" s="140"/>
      <c r="J1873" s="156"/>
      <c r="L1873" s="153"/>
    </row>
    <row r="1874" spans="1:12">
      <c r="B1874" s="138"/>
      <c r="C1874" s="138"/>
      <c r="D1874" s="155"/>
      <c r="E1874" s="133"/>
      <c r="F1874" s="134"/>
      <c r="G1874" s="133"/>
      <c r="H1874" s="140"/>
      <c r="J1874" s="156"/>
      <c r="L1874" s="153"/>
    </row>
    <row r="1875" spans="1:12">
      <c r="B1875" s="138"/>
      <c r="C1875" s="138"/>
      <c r="D1875" s="155"/>
      <c r="E1875" s="133"/>
      <c r="F1875" s="134"/>
      <c r="G1875" s="133"/>
      <c r="H1875" s="140"/>
      <c r="J1875" s="156"/>
      <c r="L1875" s="153"/>
    </row>
    <row r="1877" spans="1:12">
      <c r="A1877" s="289" t="s">
        <v>1333</v>
      </c>
    </row>
    <row r="1878" spans="1:12">
      <c r="A1878" s="289" t="s">
        <v>1334</v>
      </c>
    </row>
    <row r="1879" spans="1:12">
      <c r="A1879" s="289" t="s">
        <v>1342</v>
      </c>
    </row>
    <row r="1880" spans="1:12">
      <c r="A1880" s="289" t="s">
        <v>1343</v>
      </c>
    </row>
  </sheetData>
  <mergeCells count="240">
    <mergeCell ref="B1872:C1872"/>
    <mergeCell ref="I1850:K1850"/>
    <mergeCell ref="B1863:D1863"/>
    <mergeCell ref="I1869:J1869"/>
    <mergeCell ref="K1869:L1869"/>
    <mergeCell ref="B1825:C1825"/>
    <mergeCell ref="I1775:J1775"/>
    <mergeCell ref="K1775:L1775"/>
    <mergeCell ref="B1778:C1778"/>
    <mergeCell ref="I1822:J1822"/>
    <mergeCell ref="K1822:L1822"/>
    <mergeCell ref="A1838:N1838"/>
    <mergeCell ref="A1791:N1791"/>
    <mergeCell ref="I1803:K1803"/>
    <mergeCell ref="B1816:D1816"/>
    <mergeCell ref="B1769:D1769"/>
    <mergeCell ref="I1634:J1634"/>
    <mergeCell ref="K1634:L1634"/>
    <mergeCell ref="B1731:C1731"/>
    <mergeCell ref="A1650:N1650"/>
    <mergeCell ref="I1662:K1662"/>
    <mergeCell ref="B1675:D1675"/>
    <mergeCell ref="I1681:J1681"/>
    <mergeCell ref="K1681:L1681"/>
    <mergeCell ref="B1684:C1684"/>
    <mergeCell ref="I1709:K1709"/>
    <mergeCell ref="B1722:D1722"/>
    <mergeCell ref="I1728:J1728"/>
    <mergeCell ref="K1728:L1728"/>
    <mergeCell ref="A1744:N1744"/>
    <mergeCell ref="I1756:K1756"/>
    <mergeCell ref="A1697:N1697"/>
    <mergeCell ref="B1637:C1637"/>
    <mergeCell ref="I1399:J1399"/>
    <mergeCell ref="K1399:L1399"/>
    <mergeCell ref="B1402:C1402"/>
    <mergeCell ref="A1415:N1415"/>
    <mergeCell ref="I1427:K1427"/>
    <mergeCell ref="B1440:D1440"/>
    <mergeCell ref="I1446:J1446"/>
    <mergeCell ref="K1446:L1446"/>
    <mergeCell ref="B1449:C1449"/>
    <mergeCell ref="B1628:D1628"/>
    <mergeCell ref="A1509:N1509"/>
    <mergeCell ref="I1521:K1521"/>
    <mergeCell ref="B1534:D1534"/>
    <mergeCell ref="I1540:J1540"/>
    <mergeCell ref="K1540:L1540"/>
    <mergeCell ref="B1543:C1543"/>
    <mergeCell ref="A1462:N1462"/>
    <mergeCell ref="I1474:K1474"/>
    <mergeCell ref="B1487:D1487"/>
    <mergeCell ref="I1493:J1493"/>
    <mergeCell ref="K1493:L1493"/>
    <mergeCell ref="B1496:C1496"/>
    <mergeCell ref="A1556:N1556"/>
    <mergeCell ref="I1568:K1568"/>
    <mergeCell ref="B1581:D1581"/>
    <mergeCell ref="I1587:J1587"/>
    <mergeCell ref="K1587:L1587"/>
    <mergeCell ref="B1590:C1590"/>
    <mergeCell ref="A1603:N1603"/>
    <mergeCell ref="I1615:K1615"/>
    <mergeCell ref="B1393:D1393"/>
    <mergeCell ref="I1258:J1258"/>
    <mergeCell ref="K1258:L1258"/>
    <mergeCell ref="B1355:C1355"/>
    <mergeCell ref="A1274:N1274"/>
    <mergeCell ref="I1286:K1286"/>
    <mergeCell ref="B1299:D1299"/>
    <mergeCell ref="I1305:J1305"/>
    <mergeCell ref="K1305:L1305"/>
    <mergeCell ref="B1308:C1308"/>
    <mergeCell ref="I1333:K1333"/>
    <mergeCell ref="B1346:D1346"/>
    <mergeCell ref="I1352:J1352"/>
    <mergeCell ref="K1352:L1352"/>
    <mergeCell ref="A1368:N1368"/>
    <mergeCell ref="I1380:K1380"/>
    <mergeCell ref="A1321:N1321"/>
    <mergeCell ref="B1261:C1261"/>
    <mergeCell ref="I1023:J1023"/>
    <mergeCell ref="K1023:L1023"/>
    <mergeCell ref="B1026:C1026"/>
    <mergeCell ref="A1039:N1039"/>
    <mergeCell ref="I1051:K1051"/>
    <mergeCell ref="B1064:D1064"/>
    <mergeCell ref="I1070:J1070"/>
    <mergeCell ref="K1070:L1070"/>
    <mergeCell ref="B1073:C1073"/>
    <mergeCell ref="B1252:D1252"/>
    <mergeCell ref="A1133:N1133"/>
    <mergeCell ref="I1145:K1145"/>
    <mergeCell ref="B1158:D1158"/>
    <mergeCell ref="I1164:J1164"/>
    <mergeCell ref="K1164:L1164"/>
    <mergeCell ref="B1167:C1167"/>
    <mergeCell ref="A1086:N1086"/>
    <mergeCell ref="I1098:K1098"/>
    <mergeCell ref="B1111:D1111"/>
    <mergeCell ref="I1117:J1117"/>
    <mergeCell ref="K1117:L1117"/>
    <mergeCell ref="B1120:C1120"/>
    <mergeCell ref="A1180:N1180"/>
    <mergeCell ref="I1192:K1192"/>
    <mergeCell ref="B1205:D1205"/>
    <mergeCell ref="I1211:J1211"/>
    <mergeCell ref="K1211:L1211"/>
    <mergeCell ref="B1214:C1214"/>
    <mergeCell ref="A1227:N1227"/>
    <mergeCell ref="I1239:K1239"/>
    <mergeCell ref="B1017:D1017"/>
    <mergeCell ref="I882:J882"/>
    <mergeCell ref="K882:L882"/>
    <mergeCell ref="B979:C979"/>
    <mergeCell ref="A898:N898"/>
    <mergeCell ref="I910:K910"/>
    <mergeCell ref="B923:D923"/>
    <mergeCell ref="I929:J929"/>
    <mergeCell ref="K929:L929"/>
    <mergeCell ref="B932:C932"/>
    <mergeCell ref="I957:K957"/>
    <mergeCell ref="B970:D970"/>
    <mergeCell ref="I976:J976"/>
    <mergeCell ref="K976:L976"/>
    <mergeCell ref="A992:N992"/>
    <mergeCell ref="I1004:K1004"/>
    <mergeCell ref="A945:N945"/>
    <mergeCell ref="B885:C885"/>
    <mergeCell ref="I647:J647"/>
    <mergeCell ref="K647:L647"/>
    <mergeCell ref="B650:C650"/>
    <mergeCell ref="A663:N663"/>
    <mergeCell ref="I675:K675"/>
    <mergeCell ref="B688:D688"/>
    <mergeCell ref="I694:J694"/>
    <mergeCell ref="K694:L694"/>
    <mergeCell ref="B697:C697"/>
    <mergeCell ref="B876:D876"/>
    <mergeCell ref="A757:N757"/>
    <mergeCell ref="I769:K769"/>
    <mergeCell ref="B782:D782"/>
    <mergeCell ref="I788:J788"/>
    <mergeCell ref="K788:L788"/>
    <mergeCell ref="B791:C791"/>
    <mergeCell ref="A710:N710"/>
    <mergeCell ref="I722:K722"/>
    <mergeCell ref="B735:D735"/>
    <mergeCell ref="I741:J741"/>
    <mergeCell ref="K741:L741"/>
    <mergeCell ref="B744:C744"/>
    <mergeCell ref="A804:N804"/>
    <mergeCell ref="I816:K816"/>
    <mergeCell ref="B829:D829"/>
    <mergeCell ref="I835:J835"/>
    <mergeCell ref="K835:L835"/>
    <mergeCell ref="B838:C838"/>
    <mergeCell ref="A851:N851"/>
    <mergeCell ref="I863:K863"/>
    <mergeCell ref="B641:D641"/>
    <mergeCell ref="I506:J506"/>
    <mergeCell ref="K506:L506"/>
    <mergeCell ref="B603:C603"/>
    <mergeCell ref="A522:N522"/>
    <mergeCell ref="I534:K534"/>
    <mergeCell ref="B547:D547"/>
    <mergeCell ref="I553:J553"/>
    <mergeCell ref="K553:L553"/>
    <mergeCell ref="B556:C556"/>
    <mergeCell ref="I581:K581"/>
    <mergeCell ref="B594:D594"/>
    <mergeCell ref="I600:J600"/>
    <mergeCell ref="K600:L600"/>
    <mergeCell ref="A616:N616"/>
    <mergeCell ref="I628:K628"/>
    <mergeCell ref="A569:N569"/>
    <mergeCell ref="B509:C509"/>
    <mergeCell ref="I271:J271"/>
    <mergeCell ref="K271:L271"/>
    <mergeCell ref="B274:C274"/>
    <mergeCell ref="A287:N287"/>
    <mergeCell ref="I299:K299"/>
    <mergeCell ref="B312:D312"/>
    <mergeCell ref="I318:J318"/>
    <mergeCell ref="K318:L318"/>
    <mergeCell ref="B321:C321"/>
    <mergeCell ref="B500:D500"/>
    <mergeCell ref="A381:N381"/>
    <mergeCell ref="I393:K393"/>
    <mergeCell ref="B406:D406"/>
    <mergeCell ref="I412:J412"/>
    <mergeCell ref="K412:L412"/>
    <mergeCell ref="B415:C415"/>
    <mergeCell ref="A334:N334"/>
    <mergeCell ref="I346:K346"/>
    <mergeCell ref="B359:D359"/>
    <mergeCell ref="I365:J365"/>
    <mergeCell ref="K365:L365"/>
    <mergeCell ref="B368:C368"/>
    <mergeCell ref="A428:N428"/>
    <mergeCell ref="I440:K440"/>
    <mergeCell ref="B453:D453"/>
    <mergeCell ref="I459:J459"/>
    <mergeCell ref="K459:L459"/>
    <mergeCell ref="B462:C462"/>
    <mergeCell ref="A475:N475"/>
    <mergeCell ref="I487:K487"/>
    <mergeCell ref="B265:D265"/>
    <mergeCell ref="I130:J130"/>
    <mergeCell ref="K130:L130"/>
    <mergeCell ref="B227:C227"/>
    <mergeCell ref="A146:N146"/>
    <mergeCell ref="I158:K158"/>
    <mergeCell ref="B171:D171"/>
    <mergeCell ref="I177:J177"/>
    <mergeCell ref="K177:L177"/>
    <mergeCell ref="B180:C180"/>
    <mergeCell ref="I205:K205"/>
    <mergeCell ref="B218:D218"/>
    <mergeCell ref="I224:J224"/>
    <mergeCell ref="K224:L224"/>
    <mergeCell ref="A240:N240"/>
    <mergeCell ref="I252:K252"/>
    <mergeCell ref="B124:D124"/>
    <mergeCell ref="B39:C39"/>
    <mergeCell ref="A5:N5"/>
    <mergeCell ref="B30:D30"/>
    <mergeCell ref="I36:J36"/>
    <mergeCell ref="K36:L36"/>
    <mergeCell ref="I17:K17"/>
    <mergeCell ref="A193:N193"/>
    <mergeCell ref="B133:C133"/>
    <mergeCell ref="A52:N52"/>
    <mergeCell ref="I64:K64"/>
    <mergeCell ref="B77:D77"/>
    <mergeCell ref="I83:J83"/>
    <mergeCell ref="K83:L83"/>
    <mergeCell ref="B86:C86"/>
    <mergeCell ref="A99:N99"/>
    <mergeCell ref="I111:K111"/>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rowBreaks count="39" manualBreakCount="39">
    <brk id="47" max="16383" man="1"/>
    <brk id="94" max="16383" man="1"/>
    <brk id="141" max="16383" man="1"/>
    <brk id="188" max="16383" man="1"/>
    <brk id="235" max="16383" man="1"/>
    <brk id="282" max="16383" man="1"/>
    <brk id="329" max="16383" man="1"/>
    <brk id="376" max="16383" man="1"/>
    <brk id="423" max="16383" man="1"/>
    <brk id="470" max="16383" man="1"/>
    <brk id="517" max="16383" man="1"/>
    <brk id="564" max="16383" man="1"/>
    <brk id="611" max="16383" man="1"/>
    <brk id="658" max="16383" man="1"/>
    <brk id="705" max="16383" man="1"/>
    <brk id="752" max="16383" man="1"/>
    <brk id="799" max="16383" man="1"/>
    <brk id="846" max="16383" man="1"/>
    <brk id="893" max="16383" man="1"/>
    <brk id="940" max="16383" man="1"/>
    <brk id="987" max="16383" man="1"/>
    <brk id="1034" max="16383" man="1"/>
    <brk id="1081" max="16383" man="1"/>
    <brk id="1128" max="16383" man="1"/>
    <brk id="1175" max="16383" man="1"/>
    <brk id="1222" max="16383" man="1"/>
    <brk id="1269" max="16383" man="1"/>
    <brk id="1316" max="16383" man="1"/>
    <brk id="1363" max="16383" man="1"/>
    <brk id="1410" max="16383" man="1"/>
    <brk id="1457" max="16383" man="1"/>
    <brk id="1504" max="16383" man="1"/>
    <brk id="1551" max="16383" man="1"/>
    <brk id="1598" max="16383" man="1"/>
    <brk id="1645" max="16383" man="1"/>
    <brk id="1692" max="16383" man="1"/>
    <brk id="1739" max="16383" man="1"/>
    <brk id="1786" max="16383" man="1"/>
    <brk id="18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20"/>
  <sheetViews>
    <sheetView view="pageBreakPreview" zoomScaleNormal="100" zoomScaleSheetLayoutView="100" workbookViewId="0">
      <selection activeCell="N1508" sqref="N1508"/>
    </sheetView>
  </sheetViews>
  <sheetFormatPr defaultColWidth="5.875" defaultRowHeight="21" customHeight="1"/>
  <cols>
    <col min="1" max="14" width="5.875" style="114" customWidth="1"/>
    <col min="15" max="16384" width="5.875" style="114"/>
  </cols>
  <sheetData>
    <row r="1" spans="1:15" ht="21" customHeight="1">
      <c r="O1" s="138" t="s">
        <v>455</v>
      </c>
    </row>
    <row r="5" spans="1:15" ht="21" customHeight="1">
      <c r="A5" s="917" t="s">
        <v>566</v>
      </c>
      <c r="B5" s="917"/>
      <c r="C5" s="917"/>
      <c r="D5" s="917"/>
      <c r="E5" s="917"/>
      <c r="F5" s="917"/>
      <c r="G5" s="917"/>
      <c r="H5" s="917"/>
      <c r="I5" s="917"/>
      <c r="J5" s="917"/>
      <c r="K5" s="917"/>
      <c r="L5" s="917"/>
      <c r="M5" s="917"/>
      <c r="N5" s="917"/>
    </row>
    <row r="10" spans="1:15" ht="21" customHeight="1">
      <c r="A10" s="289" t="s">
        <v>1336</v>
      </c>
    </row>
    <row r="11" spans="1:15" ht="21" customHeight="1">
      <c r="A11" s="289" t="s">
        <v>726</v>
      </c>
      <c r="H11" s="146"/>
      <c r="J11" s="146"/>
      <c r="K11" s="146"/>
    </row>
    <row r="12" spans="1:15" ht="21" customHeight="1">
      <c r="H12" s="146"/>
      <c r="I12" s="146"/>
      <c r="J12" s="146"/>
      <c r="K12" s="146"/>
    </row>
    <row r="13" spans="1:15" ht="21" customHeight="1">
      <c r="H13" s="146"/>
      <c r="J13" s="146"/>
    </row>
    <row r="16" spans="1:15" ht="21" customHeight="1">
      <c r="B16" s="931" t="str">
        <f>開票立会人入力シート!F3</f>
        <v>令和-118年1月0日</v>
      </c>
      <c r="C16" s="932"/>
      <c r="D16" s="932"/>
    </row>
    <row r="17" spans="2:12" ht="21" customHeight="1">
      <c r="B17" s="139"/>
      <c r="C17" s="147"/>
      <c r="D17" s="147"/>
    </row>
    <row r="18" spans="2:12" ht="21" customHeight="1">
      <c r="B18" s="139"/>
      <c r="C18" s="147"/>
      <c r="D18" s="147"/>
    </row>
    <row r="19" spans="2:12" ht="21" customHeight="1">
      <c r="B19" s="139"/>
      <c r="C19" s="147"/>
      <c r="D19" s="147"/>
    </row>
    <row r="20" spans="2:12" ht="21" customHeight="1">
      <c r="B20" s="139"/>
      <c r="C20" s="147"/>
      <c r="D20" s="147"/>
    </row>
    <row r="21" spans="2:12" ht="21" customHeight="1">
      <c r="B21" s="139"/>
      <c r="C21" s="147"/>
      <c r="D21" s="147"/>
      <c r="F21" s="114" t="s">
        <v>533</v>
      </c>
      <c r="H21" s="280">
        <f>開票立会人入力シート!K3</f>
        <v>0</v>
      </c>
    </row>
    <row r="22" spans="2:12" ht="21" customHeight="1">
      <c r="B22" s="139"/>
      <c r="C22" s="147"/>
      <c r="D22" s="147"/>
    </row>
    <row r="23" spans="2:12" ht="21" customHeight="1">
      <c r="B23" s="139"/>
      <c r="C23" s="147"/>
      <c r="D23" s="147"/>
    </row>
    <row r="24" spans="2:12" ht="21" customHeight="1">
      <c r="B24" s="139"/>
      <c r="C24" s="147"/>
      <c r="D24" s="147"/>
    </row>
    <row r="25" spans="2:12" ht="21" customHeight="1">
      <c r="B25" s="139"/>
      <c r="C25" s="147"/>
      <c r="D25" s="147"/>
    </row>
    <row r="26" spans="2:12" ht="21" customHeight="1">
      <c r="B26" s="139"/>
      <c r="C26" s="147"/>
      <c r="D26" s="147"/>
      <c r="F26" s="114" t="s">
        <v>534</v>
      </c>
      <c r="H26" s="142">
        <f>開票立会人入力シート!G3</f>
        <v>0</v>
      </c>
      <c r="I26" s="281"/>
      <c r="J26" s="154">
        <f>開票立会人入力シート!I3</f>
        <v>0</v>
      </c>
      <c r="K26" s="148"/>
      <c r="L26" s="135"/>
    </row>
    <row r="27" spans="2:12" ht="21" customHeight="1">
      <c r="B27" s="139"/>
      <c r="C27" s="147"/>
      <c r="D27" s="147"/>
    </row>
    <row r="28" spans="2:12" ht="21" customHeight="1">
      <c r="B28" s="139"/>
      <c r="C28" s="147"/>
      <c r="D28" s="147"/>
    </row>
    <row r="29" spans="2:12" ht="21" customHeight="1">
      <c r="B29" s="139"/>
      <c r="C29" s="147"/>
      <c r="D29" s="147"/>
    </row>
    <row r="32" spans="2:12" ht="21" customHeight="1">
      <c r="B32" s="114" t="s">
        <v>544</v>
      </c>
      <c r="D32" s="933">
        <f>入力シート!C8</f>
        <v>0</v>
      </c>
      <c r="E32" s="933"/>
      <c r="F32" s="154">
        <f>入力シート!C10</f>
        <v>0</v>
      </c>
      <c r="H32" s="140" t="s">
        <v>515</v>
      </c>
    </row>
    <row r="34" spans="1:15" ht="21" customHeight="1">
      <c r="D34" s="133"/>
      <c r="E34" s="133"/>
      <c r="F34" s="134"/>
      <c r="G34" s="133"/>
      <c r="I34" s="927"/>
      <c r="J34" s="927"/>
      <c r="K34" s="928"/>
      <c r="L34" s="928"/>
    </row>
    <row r="35" spans="1:15" ht="21" customHeight="1">
      <c r="D35" s="133"/>
      <c r="E35" s="133"/>
      <c r="F35" s="134"/>
      <c r="G35" s="133"/>
      <c r="I35" s="135"/>
      <c r="J35" s="135"/>
      <c r="K35" s="136"/>
      <c r="L35" s="136"/>
    </row>
    <row r="36" spans="1:15" ht="21" customHeight="1">
      <c r="D36" s="133"/>
      <c r="E36" s="133"/>
      <c r="F36" s="134"/>
      <c r="G36" s="133"/>
      <c r="I36" s="135"/>
      <c r="J36" s="135"/>
      <c r="K36" s="136"/>
      <c r="L36" s="136"/>
    </row>
    <row r="37" spans="1:15" ht="21" customHeight="1">
      <c r="D37" s="133"/>
      <c r="E37" s="133"/>
      <c r="F37" s="134"/>
      <c r="G37" s="133"/>
      <c r="I37" s="135"/>
      <c r="J37" s="135"/>
      <c r="K37" s="136"/>
      <c r="L37" s="136"/>
    </row>
    <row r="38" spans="1:15" ht="21" customHeight="1">
      <c r="D38" s="133"/>
      <c r="E38" s="133"/>
      <c r="F38" s="134"/>
      <c r="G38" s="133"/>
      <c r="I38" s="135"/>
      <c r="J38" s="135"/>
      <c r="K38" s="136"/>
      <c r="L38" s="136"/>
    </row>
    <row r="39" spans="1:15" ht="21" customHeight="1">
      <c r="O39" s="138" t="s">
        <v>455</v>
      </c>
    </row>
    <row r="43" spans="1:15" ht="21" customHeight="1">
      <c r="A43" s="917" t="s">
        <v>566</v>
      </c>
      <c r="B43" s="917"/>
      <c r="C43" s="917"/>
      <c r="D43" s="917"/>
      <c r="E43" s="917"/>
      <c r="F43" s="917"/>
      <c r="G43" s="917"/>
      <c r="H43" s="917"/>
      <c r="I43" s="917"/>
      <c r="J43" s="917"/>
      <c r="K43" s="917"/>
      <c r="L43" s="917"/>
      <c r="M43" s="917"/>
      <c r="N43" s="917"/>
    </row>
    <row r="48" spans="1:15" ht="21" customHeight="1">
      <c r="A48" s="289" t="s">
        <v>1336</v>
      </c>
    </row>
    <row r="49" spans="1:12" ht="21" customHeight="1">
      <c r="A49" s="289" t="s">
        <v>726</v>
      </c>
      <c r="H49" s="146"/>
      <c r="J49" s="146"/>
      <c r="K49" s="146"/>
    </row>
    <row r="50" spans="1:12" ht="21" customHeight="1">
      <c r="H50" s="146"/>
      <c r="I50" s="146"/>
      <c r="J50" s="146"/>
      <c r="K50" s="146"/>
    </row>
    <row r="51" spans="1:12" ht="21" customHeight="1">
      <c r="H51" s="146"/>
      <c r="J51" s="146"/>
    </row>
    <row r="54" spans="1:12" ht="21" customHeight="1">
      <c r="B54" s="931" t="str">
        <f>開票立会人入力シート!F4</f>
        <v>令和-118年1月0日</v>
      </c>
      <c r="C54" s="932"/>
      <c r="D54" s="932"/>
    </row>
    <row r="55" spans="1:12" ht="21" customHeight="1">
      <c r="B55" s="139"/>
      <c r="C55" s="147"/>
      <c r="D55" s="147"/>
    </row>
    <row r="56" spans="1:12" ht="21" customHeight="1">
      <c r="B56" s="139"/>
      <c r="C56" s="147"/>
      <c r="D56" s="147"/>
    </row>
    <row r="57" spans="1:12" ht="21" customHeight="1">
      <c r="B57" s="139"/>
      <c r="C57" s="147"/>
      <c r="D57" s="147"/>
    </row>
    <row r="58" spans="1:12" ht="21" customHeight="1">
      <c r="B58" s="139"/>
      <c r="C58" s="147"/>
      <c r="D58" s="147"/>
    </row>
    <row r="59" spans="1:12" ht="21" customHeight="1">
      <c r="B59" s="139"/>
      <c r="C59" s="147"/>
      <c r="D59" s="147"/>
      <c r="F59" s="114" t="s">
        <v>533</v>
      </c>
      <c r="H59" s="280">
        <f>開票立会人入力シート!K4</f>
        <v>0</v>
      </c>
    </row>
    <row r="60" spans="1:12" ht="21" customHeight="1">
      <c r="B60" s="139"/>
      <c r="C60" s="147"/>
      <c r="D60" s="147"/>
    </row>
    <row r="61" spans="1:12" ht="21" customHeight="1">
      <c r="B61" s="139"/>
      <c r="C61" s="147"/>
      <c r="D61" s="147"/>
    </row>
    <row r="62" spans="1:12" ht="21" customHeight="1">
      <c r="B62" s="139"/>
      <c r="C62" s="147"/>
      <c r="D62" s="147"/>
    </row>
    <row r="63" spans="1:12" ht="21" customHeight="1">
      <c r="B63" s="139"/>
      <c r="C63" s="147"/>
      <c r="D63" s="147"/>
    </row>
    <row r="64" spans="1:12" ht="21" customHeight="1">
      <c r="B64" s="139"/>
      <c r="C64" s="147"/>
      <c r="D64" s="147"/>
      <c r="F64" s="114" t="s">
        <v>534</v>
      </c>
      <c r="H64" s="142">
        <f>開票立会人入力シート!G4</f>
        <v>0</v>
      </c>
      <c r="I64" s="281"/>
      <c r="J64" s="154">
        <f>開票立会人入力シート!I4</f>
        <v>0</v>
      </c>
      <c r="K64" s="148"/>
      <c r="L64" s="135"/>
    </row>
    <row r="65" spans="1:15" ht="21" customHeight="1">
      <c r="B65" s="139"/>
      <c r="C65" s="147"/>
      <c r="D65" s="147"/>
    </row>
    <row r="66" spans="1:15" ht="21" customHeight="1">
      <c r="B66" s="139"/>
      <c r="C66" s="147"/>
      <c r="D66" s="147"/>
    </row>
    <row r="67" spans="1:15" ht="21" customHeight="1">
      <c r="B67" s="139"/>
      <c r="C67" s="147"/>
      <c r="D67" s="147"/>
    </row>
    <row r="70" spans="1:15" ht="21" customHeight="1">
      <c r="B70" s="114" t="s">
        <v>544</v>
      </c>
      <c r="D70" s="933">
        <f>入力シート!C8</f>
        <v>0</v>
      </c>
      <c r="E70" s="933"/>
      <c r="F70" s="154">
        <f>入力シート!C10</f>
        <v>0</v>
      </c>
      <c r="H70" s="140" t="s">
        <v>515</v>
      </c>
    </row>
    <row r="72" spans="1:15" ht="21" customHeight="1">
      <c r="D72" s="133"/>
      <c r="E72" s="133"/>
      <c r="F72" s="134"/>
      <c r="G72" s="133"/>
      <c r="I72" s="927"/>
      <c r="J72" s="927"/>
      <c r="K72" s="928"/>
      <c r="L72" s="928"/>
    </row>
    <row r="73" spans="1:15" ht="21" customHeight="1">
      <c r="D73" s="133"/>
      <c r="E73" s="133"/>
      <c r="F73" s="134"/>
      <c r="G73" s="133"/>
      <c r="I73" s="135"/>
      <c r="J73" s="135"/>
      <c r="K73" s="136"/>
      <c r="L73" s="136"/>
    </row>
    <row r="74" spans="1:15" ht="21" customHeight="1">
      <c r="D74" s="133"/>
      <c r="E74" s="133"/>
      <c r="F74" s="134"/>
      <c r="G74" s="133"/>
      <c r="I74" s="135"/>
      <c r="J74" s="135"/>
      <c r="K74" s="136"/>
      <c r="L74" s="136"/>
    </row>
    <row r="75" spans="1:15" ht="21" customHeight="1">
      <c r="D75" s="133"/>
      <c r="E75" s="133"/>
      <c r="F75" s="134"/>
      <c r="G75" s="133"/>
      <c r="I75" s="135"/>
      <c r="J75" s="135"/>
      <c r="K75" s="136"/>
      <c r="L75" s="136"/>
    </row>
    <row r="76" spans="1:15" ht="21" customHeight="1">
      <c r="A76" s="137"/>
    </row>
    <row r="77" spans="1:15" ht="21" customHeight="1">
      <c r="O77" s="138" t="s">
        <v>455</v>
      </c>
    </row>
    <row r="81" spans="1:14" ht="21" customHeight="1">
      <c r="A81" s="917" t="s">
        <v>566</v>
      </c>
      <c r="B81" s="917"/>
      <c r="C81" s="917"/>
      <c r="D81" s="917"/>
      <c r="E81" s="917"/>
      <c r="F81" s="917"/>
      <c r="G81" s="917"/>
      <c r="H81" s="917"/>
      <c r="I81" s="917"/>
      <c r="J81" s="917"/>
      <c r="K81" s="917"/>
      <c r="L81" s="917"/>
      <c r="M81" s="917"/>
      <c r="N81" s="917"/>
    </row>
    <row r="86" spans="1:14" ht="21" customHeight="1">
      <c r="A86" s="289" t="s">
        <v>1336</v>
      </c>
    </row>
    <row r="87" spans="1:14" ht="21" customHeight="1">
      <c r="A87" s="289" t="s">
        <v>726</v>
      </c>
      <c r="H87" s="146"/>
      <c r="J87" s="146"/>
      <c r="K87" s="146"/>
    </row>
    <row r="88" spans="1:14" ht="21" customHeight="1">
      <c r="H88" s="146"/>
      <c r="I88" s="146"/>
      <c r="J88" s="146"/>
      <c r="K88" s="146"/>
    </row>
    <row r="89" spans="1:14" ht="21" customHeight="1">
      <c r="H89" s="146"/>
      <c r="J89" s="146"/>
    </row>
    <row r="92" spans="1:14" ht="21" customHeight="1">
      <c r="B92" s="931" t="str">
        <f>開票立会人入力シート!F5</f>
        <v>令和-118年1月0日</v>
      </c>
      <c r="C92" s="932"/>
      <c r="D92" s="932"/>
    </row>
    <row r="93" spans="1:14" ht="21" customHeight="1">
      <c r="B93" s="139"/>
      <c r="C93" s="147"/>
      <c r="D93" s="147"/>
    </row>
    <row r="94" spans="1:14" ht="21" customHeight="1">
      <c r="B94" s="139"/>
      <c r="C94" s="147"/>
      <c r="D94" s="147"/>
    </row>
    <row r="95" spans="1:14" ht="21" customHeight="1">
      <c r="B95" s="139"/>
      <c r="C95" s="147"/>
      <c r="D95" s="147"/>
    </row>
    <row r="96" spans="1:14" ht="21" customHeight="1">
      <c r="B96" s="139"/>
      <c r="C96" s="147"/>
      <c r="D96" s="147"/>
    </row>
    <row r="97" spans="2:12" ht="21" customHeight="1">
      <c r="B97" s="139"/>
      <c r="C97" s="147"/>
      <c r="D97" s="147"/>
      <c r="F97" s="114" t="s">
        <v>533</v>
      </c>
      <c r="H97" s="280">
        <f>開票立会人入力シート!K5</f>
        <v>0</v>
      </c>
    </row>
    <row r="98" spans="2:12" ht="21" customHeight="1">
      <c r="B98" s="139"/>
      <c r="C98" s="147"/>
      <c r="D98" s="147"/>
    </row>
    <row r="99" spans="2:12" ht="21" customHeight="1">
      <c r="B99" s="139"/>
      <c r="C99" s="147"/>
      <c r="D99" s="147"/>
    </row>
    <row r="100" spans="2:12" ht="21" customHeight="1">
      <c r="B100" s="139"/>
      <c r="C100" s="147"/>
      <c r="D100" s="147"/>
    </row>
    <row r="101" spans="2:12" ht="21" customHeight="1">
      <c r="B101" s="139"/>
      <c r="C101" s="147"/>
      <c r="D101" s="147"/>
    </row>
    <row r="102" spans="2:12" ht="21" customHeight="1">
      <c r="B102" s="139"/>
      <c r="C102" s="147"/>
      <c r="D102" s="147"/>
      <c r="F102" s="114" t="s">
        <v>534</v>
      </c>
      <c r="H102" s="142">
        <f>開票立会人入力シート!G5</f>
        <v>0</v>
      </c>
      <c r="I102" s="281"/>
      <c r="J102" s="154">
        <f>開票立会人入力シート!I5</f>
        <v>0</v>
      </c>
      <c r="K102" s="148"/>
      <c r="L102" s="135"/>
    </row>
    <row r="103" spans="2:12" ht="21" customHeight="1">
      <c r="B103" s="139"/>
      <c r="C103" s="147"/>
      <c r="D103" s="147"/>
    </row>
    <row r="104" spans="2:12" ht="21" customHeight="1">
      <c r="B104" s="139"/>
      <c r="C104" s="147"/>
      <c r="D104" s="147"/>
    </row>
    <row r="105" spans="2:12" ht="21" customHeight="1">
      <c r="B105" s="139"/>
      <c r="C105" s="147"/>
      <c r="D105" s="147"/>
    </row>
    <row r="108" spans="2:12" ht="21" customHeight="1">
      <c r="B108" s="114" t="s">
        <v>544</v>
      </c>
      <c r="D108" s="933">
        <f>入力シート!C8</f>
        <v>0</v>
      </c>
      <c r="E108" s="933"/>
      <c r="F108" s="154">
        <f>入力シート!C10</f>
        <v>0</v>
      </c>
      <c r="H108" s="140" t="s">
        <v>515</v>
      </c>
    </row>
    <row r="110" spans="2:12" ht="21" customHeight="1">
      <c r="D110" s="133"/>
      <c r="E110" s="133"/>
      <c r="F110" s="134"/>
      <c r="G110" s="133"/>
      <c r="I110" s="927"/>
      <c r="J110" s="927"/>
      <c r="K110" s="928"/>
      <c r="L110" s="928"/>
    </row>
    <row r="111" spans="2:12" ht="21" customHeight="1">
      <c r="D111" s="133"/>
      <c r="E111" s="133"/>
      <c r="F111" s="134"/>
      <c r="G111" s="133"/>
      <c r="I111" s="135"/>
      <c r="J111" s="135"/>
      <c r="K111" s="136"/>
      <c r="L111" s="136"/>
    </row>
    <row r="112" spans="2:12" ht="21" customHeight="1">
      <c r="D112" s="133"/>
      <c r="E112" s="133"/>
      <c r="F112" s="134"/>
      <c r="G112" s="133"/>
      <c r="I112" s="135"/>
      <c r="J112" s="135"/>
      <c r="K112" s="136"/>
      <c r="L112" s="136"/>
    </row>
    <row r="113" spans="1:15" ht="21" customHeight="1">
      <c r="D113" s="133"/>
      <c r="E113" s="133"/>
      <c r="F113" s="134"/>
      <c r="G113" s="133"/>
      <c r="I113" s="135"/>
      <c r="J113" s="135"/>
      <c r="K113" s="136"/>
      <c r="L113" s="136"/>
    </row>
    <row r="114" spans="1:15" ht="21" customHeight="1">
      <c r="A114" s="137"/>
    </row>
    <row r="115" spans="1:15" ht="21" customHeight="1">
      <c r="O115" s="138" t="s">
        <v>455</v>
      </c>
    </row>
    <row r="119" spans="1:15" ht="21" customHeight="1">
      <c r="A119" s="917" t="s">
        <v>566</v>
      </c>
      <c r="B119" s="917"/>
      <c r="C119" s="917"/>
      <c r="D119" s="917"/>
      <c r="E119" s="917"/>
      <c r="F119" s="917"/>
      <c r="G119" s="917"/>
      <c r="H119" s="917"/>
      <c r="I119" s="917"/>
      <c r="J119" s="917"/>
      <c r="K119" s="917"/>
      <c r="L119" s="917"/>
      <c r="M119" s="917"/>
      <c r="N119" s="917"/>
    </row>
    <row r="124" spans="1:15" ht="21" customHeight="1">
      <c r="A124" s="289" t="s">
        <v>1336</v>
      </c>
    </row>
    <row r="125" spans="1:15" ht="21" customHeight="1">
      <c r="A125" s="289" t="s">
        <v>726</v>
      </c>
      <c r="H125" s="146"/>
      <c r="J125" s="146"/>
      <c r="K125" s="146"/>
    </row>
    <row r="126" spans="1:15" ht="21" customHeight="1">
      <c r="H126" s="146"/>
      <c r="I126" s="146"/>
      <c r="J126" s="146"/>
      <c r="K126" s="146"/>
    </row>
    <row r="127" spans="1:15" ht="21" customHeight="1">
      <c r="H127" s="146"/>
      <c r="J127" s="146"/>
    </row>
    <row r="130" spans="2:12" ht="21" customHeight="1">
      <c r="B130" s="931" t="str">
        <f>開票立会人入力シート!F6</f>
        <v>令和-118年1月0日</v>
      </c>
      <c r="C130" s="932"/>
      <c r="D130" s="932"/>
    </row>
    <row r="131" spans="2:12" ht="21" customHeight="1">
      <c r="B131" s="139"/>
      <c r="C131" s="147"/>
      <c r="D131" s="147"/>
    </row>
    <row r="132" spans="2:12" ht="21" customHeight="1">
      <c r="B132" s="139"/>
      <c r="C132" s="147"/>
      <c r="D132" s="147"/>
    </row>
    <row r="133" spans="2:12" ht="21" customHeight="1">
      <c r="B133" s="139"/>
      <c r="C133" s="147"/>
      <c r="D133" s="147"/>
    </row>
    <row r="134" spans="2:12" ht="21" customHeight="1">
      <c r="B134" s="139"/>
      <c r="C134" s="147"/>
      <c r="D134" s="147"/>
    </row>
    <row r="135" spans="2:12" ht="21" customHeight="1">
      <c r="B135" s="139"/>
      <c r="C135" s="147"/>
      <c r="D135" s="147"/>
      <c r="F135" s="114" t="s">
        <v>533</v>
      </c>
      <c r="H135" s="280">
        <f>開票立会人入力シート!K6</f>
        <v>0</v>
      </c>
    </row>
    <row r="136" spans="2:12" ht="21" customHeight="1">
      <c r="B136" s="139"/>
      <c r="C136" s="147"/>
      <c r="D136" s="147"/>
    </row>
    <row r="137" spans="2:12" ht="21" customHeight="1">
      <c r="B137" s="139"/>
      <c r="C137" s="147"/>
      <c r="D137" s="147"/>
    </row>
    <row r="138" spans="2:12" ht="21" customHeight="1">
      <c r="B138" s="139"/>
      <c r="C138" s="147"/>
      <c r="D138" s="147"/>
    </row>
    <row r="139" spans="2:12" ht="21" customHeight="1">
      <c r="B139" s="139"/>
      <c r="C139" s="147"/>
      <c r="D139" s="147"/>
    </row>
    <row r="140" spans="2:12" ht="21" customHeight="1">
      <c r="B140" s="139"/>
      <c r="C140" s="147"/>
      <c r="D140" s="147"/>
      <c r="F140" s="114" t="s">
        <v>534</v>
      </c>
      <c r="H140" s="142">
        <f>開票立会人入力シート!G6</f>
        <v>0</v>
      </c>
      <c r="I140" s="281"/>
      <c r="J140" s="154">
        <f>開票立会人入力シート!I6</f>
        <v>0</v>
      </c>
      <c r="K140" s="148"/>
      <c r="L140" s="135"/>
    </row>
    <row r="141" spans="2:12" ht="21" customHeight="1">
      <c r="B141" s="139"/>
      <c r="C141" s="147"/>
      <c r="D141" s="147"/>
    </row>
    <row r="142" spans="2:12" ht="21" customHeight="1">
      <c r="B142" s="139"/>
      <c r="C142" s="147"/>
      <c r="D142" s="147"/>
    </row>
    <row r="143" spans="2:12" ht="21" customHeight="1">
      <c r="B143" s="139"/>
      <c r="C143" s="147"/>
      <c r="D143" s="147"/>
    </row>
    <row r="146" spans="1:15" ht="21" customHeight="1">
      <c r="B146" s="114" t="s">
        <v>544</v>
      </c>
      <c r="D146" s="933">
        <f>入力シート!C8</f>
        <v>0</v>
      </c>
      <c r="E146" s="933"/>
      <c r="F146" s="154">
        <f>入力シート!C10</f>
        <v>0</v>
      </c>
      <c r="H146" s="140" t="s">
        <v>515</v>
      </c>
    </row>
    <row r="148" spans="1:15" ht="21" customHeight="1">
      <c r="D148" s="133"/>
      <c r="E148" s="133"/>
      <c r="F148" s="134"/>
      <c r="G148" s="133"/>
      <c r="I148" s="927"/>
      <c r="J148" s="927"/>
      <c r="K148" s="928"/>
      <c r="L148" s="928"/>
    </row>
    <row r="149" spans="1:15" ht="21" customHeight="1">
      <c r="D149" s="133"/>
      <c r="E149" s="133"/>
      <c r="F149" s="134"/>
      <c r="G149" s="133"/>
      <c r="I149" s="135"/>
      <c r="J149" s="135"/>
      <c r="K149" s="136"/>
      <c r="L149" s="136"/>
    </row>
    <row r="150" spans="1:15" ht="21" customHeight="1">
      <c r="D150" s="133"/>
      <c r="E150" s="133"/>
      <c r="F150" s="134"/>
      <c r="G150" s="133"/>
      <c r="I150" s="135"/>
      <c r="J150" s="135"/>
      <c r="K150" s="136"/>
      <c r="L150" s="136"/>
    </row>
    <row r="151" spans="1:15" ht="21" customHeight="1">
      <c r="D151" s="133"/>
      <c r="E151" s="133"/>
      <c r="F151" s="134"/>
      <c r="G151" s="133"/>
      <c r="I151" s="135"/>
      <c r="J151" s="135"/>
      <c r="K151" s="136"/>
      <c r="L151" s="136"/>
    </row>
    <row r="152" spans="1:15" ht="21" customHeight="1">
      <c r="A152" s="137"/>
    </row>
    <row r="153" spans="1:15" ht="21" customHeight="1">
      <c r="O153" s="138" t="s">
        <v>455</v>
      </c>
    </row>
    <row r="157" spans="1:15" ht="21" customHeight="1">
      <c r="A157" s="917" t="s">
        <v>566</v>
      </c>
      <c r="B157" s="917"/>
      <c r="C157" s="917"/>
      <c r="D157" s="917"/>
      <c r="E157" s="917"/>
      <c r="F157" s="917"/>
      <c r="G157" s="917"/>
      <c r="H157" s="917"/>
      <c r="I157" s="917"/>
      <c r="J157" s="917"/>
      <c r="K157" s="917"/>
      <c r="L157" s="917"/>
      <c r="M157" s="917"/>
      <c r="N157" s="917"/>
    </row>
    <row r="162" spans="1:11" ht="21" customHeight="1">
      <c r="A162" s="289" t="s">
        <v>1336</v>
      </c>
    </row>
    <row r="163" spans="1:11" ht="21" customHeight="1">
      <c r="A163" s="289" t="s">
        <v>726</v>
      </c>
      <c r="H163" s="146"/>
      <c r="J163" s="146"/>
      <c r="K163" s="146"/>
    </row>
    <row r="164" spans="1:11" ht="21" customHeight="1">
      <c r="H164" s="146"/>
      <c r="I164" s="146"/>
      <c r="J164" s="146"/>
      <c r="K164" s="146"/>
    </row>
    <row r="165" spans="1:11" ht="21" customHeight="1">
      <c r="H165" s="146"/>
      <c r="J165" s="146"/>
    </row>
    <row r="168" spans="1:11" ht="21" customHeight="1">
      <c r="B168" s="931" t="str">
        <f>開票立会人入力シート!F7</f>
        <v>令和-118年1月0日</v>
      </c>
      <c r="C168" s="932"/>
      <c r="D168" s="932"/>
    </row>
    <row r="169" spans="1:11" ht="21" customHeight="1">
      <c r="B169" s="139"/>
      <c r="C169" s="147"/>
      <c r="D169" s="147"/>
    </row>
    <row r="170" spans="1:11" ht="21" customHeight="1">
      <c r="B170" s="139"/>
      <c r="C170" s="147"/>
      <c r="D170" s="147"/>
    </row>
    <row r="171" spans="1:11" ht="21" customHeight="1">
      <c r="B171" s="139"/>
      <c r="C171" s="147"/>
      <c r="D171" s="147"/>
    </row>
    <row r="172" spans="1:11" ht="21" customHeight="1">
      <c r="B172" s="139"/>
      <c r="C172" s="147"/>
      <c r="D172" s="147"/>
    </row>
    <row r="173" spans="1:11" ht="21" customHeight="1">
      <c r="B173" s="139"/>
      <c r="C173" s="147"/>
      <c r="D173" s="147"/>
      <c r="F173" s="114" t="s">
        <v>533</v>
      </c>
      <c r="H173" s="280">
        <f>開票立会人入力シート!K7</f>
        <v>0</v>
      </c>
    </row>
    <row r="174" spans="1:11" ht="21" customHeight="1">
      <c r="B174" s="139"/>
      <c r="C174" s="147"/>
      <c r="D174" s="147"/>
    </row>
    <row r="175" spans="1:11" ht="21" customHeight="1">
      <c r="B175" s="139"/>
      <c r="C175" s="147"/>
      <c r="D175" s="147"/>
    </row>
    <row r="176" spans="1:11" ht="21" customHeight="1">
      <c r="B176" s="139"/>
      <c r="C176" s="147"/>
      <c r="D176" s="147"/>
    </row>
    <row r="177" spans="1:15" ht="21" customHeight="1">
      <c r="B177" s="139"/>
      <c r="C177" s="147"/>
      <c r="D177" s="147"/>
    </row>
    <row r="178" spans="1:15" ht="21" customHeight="1">
      <c r="B178" s="139"/>
      <c r="C178" s="147"/>
      <c r="D178" s="147"/>
      <c r="F178" s="114" t="s">
        <v>534</v>
      </c>
      <c r="H178" s="142">
        <f>開票立会人入力シート!G7</f>
        <v>0</v>
      </c>
      <c r="I178" s="281"/>
      <c r="J178" s="154">
        <f>開票立会人入力シート!I7</f>
        <v>0</v>
      </c>
      <c r="K178" s="148"/>
      <c r="L178" s="135"/>
    </row>
    <row r="179" spans="1:15" ht="21" customHeight="1">
      <c r="B179" s="139"/>
      <c r="C179" s="147"/>
      <c r="D179" s="147"/>
    </row>
    <row r="180" spans="1:15" ht="21" customHeight="1">
      <c r="B180" s="139"/>
      <c r="C180" s="147"/>
      <c r="D180" s="147"/>
    </row>
    <row r="181" spans="1:15" ht="21" customHeight="1">
      <c r="B181" s="139"/>
      <c r="C181" s="147"/>
      <c r="D181" s="147"/>
    </row>
    <row r="184" spans="1:15" ht="21" customHeight="1">
      <c r="B184" s="114" t="s">
        <v>544</v>
      </c>
      <c r="D184" s="933">
        <f>入力シート!C8</f>
        <v>0</v>
      </c>
      <c r="E184" s="933"/>
      <c r="F184" s="154">
        <f>入力シート!C10</f>
        <v>0</v>
      </c>
      <c r="H184" s="140" t="s">
        <v>515</v>
      </c>
    </row>
    <row r="186" spans="1:15" ht="21" customHeight="1">
      <c r="D186" s="133"/>
      <c r="E186" s="133"/>
      <c r="F186" s="134"/>
      <c r="G186" s="133"/>
      <c r="I186" s="927"/>
      <c r="J186" s="927"/>
      <c r="K186" s="928"/>
      <c r="L186" s="928"/>
    </row>
    <row r="187" spans="1:15" ht="21" customHeight="1">
      <c r="D187" s="133"/>
      <c r="E187" s="133"/>
      <c r="F187" s="134"/>
      <c r="G187" s="133"/>
      <c r="I187" s="135"/>
      <c r="J187" s="135"/>
      <c r="K187" s="136"/>
      <c r="L187" s="136"/>
    </row>
    <row r="188" spans="1:15" ht="21" customHeight="1">
      <c r="D188" s="133"/>
      <c r="E188" s="133"/>
      <c r="F188" s="134"/>
      <c r="G188" s="133"/>
      <c r="I188" s="135"/>
      <c r="J188" s="135"/>
      <c r="K188" s="136"/>
      <c r="L188" s="136"/>
    </row>
    <row r="189" spans="1:15" ht="21" customHeight="1">
      <c r="D189" s="133"/>
      <c r="E189" s="133"/>
      <c r="F189" s="134"/>
      <c r="G189" s="133"/>
      <c r="I189" s="135"/>
      <c r="J189" s="135"/>
      <c r="K189" s="136"/>
      <c r="L189" s="136"/>
    </row>
    <row r="190" spans="1:15" ht="21" customHeight="1">
      <c r="A190" s="137"/>
    </row>
    <row r="191" spans="1:15" ht="21" customHeight="1">
      <c r="O191" s="138" t="s">
        <v>455</v>
      </c>
    </row>
    <row r="195" spans="1:14" ht="21" customHeight="1">
      <c r="A195" s="917" t="s">
        <v>566</v>
      </c>
      <c r="B195" s="917"/>
      <c r="C195" s="917"/>
      <c r="D195" s="917"/>
      <c r="E195" s="917"/>
      <c r="F195" s="917"/>
      <c r="G195" s="917"/>
      <c r="H195" s="917"/>
      <c r="I195" s="917"/>
      <c r="J195" s="917"/>
      <c r="K195" s="917"/>
      <c r="L195" s="917"/>
      <c r="M195" s="917"/>
      <c r="N195" s="917"/>
    </row>
    <row r="200" spans="1:14" ht="21" customHeight="1">
      <c r="A200" s="289" t="s">
        <v>1336</v>
      </c>
    </row>
    <row r="201" spans="1:14" ht="21" customHeight="1">
      <c r="A201" s="289" t="s">
        <v>726</v>
      </c>
      <c r="H201" s="146"/>
      <c r="J201" s="146"/>
      <c r="K201" s="146"/>
    </row>
    <row r="202" spans="1:14" ht="21" customHeight="1">
      <c r="H202" s="146"/>
      <c r="I202" s="146"/>
      <c r="J202" s="146"/>
      <c r="K202" s="146"/>
    </row>
    <row r="203" spans="1:14" ht="21" customHeight="1">
      <c r="H203" s="146"/>
      <c r="J203" s="146"/>
    </row>
    <row r="206" spans="1:14" ht="21" customHeight="1">
      <c r="B206" s="931" t="str">
        <f>開票立会人入力シート!F8</f>
        <v>令和-118年1月0日</v>
      </c>
      <c r="C206" s="932"/>
      <c r="D206" s="932"/>
    </row>
    <row r="207" spans="1:14" ht="21" customHeight="1">
      <c r="B207" s="139"/>
      <c r="C207" s="147"/>
      <c r="D207" s="147"/>
    </row>
    <row r="208" spans="1:14" ht="21" customHeight="1">
      <c r="B208" s="139"/>
      <c r="C208" s="147"/>
      <c r="D208" s="147"/>
    </row>
    <row r="209" spans="2:12" ht="21" customHeight="1">
      <c r="B209" s="139"/>
      <c r="C209" s="147"/>
      <c r="D209" s="147"/>
    </row>
    <row r="210" spans="2:12" ht="21" customHeight="1">
      <c r="B210" s="139"/>
      <c r="C210" s="147"/>
      <c r="D210" s="147"/>
    </row>
    <row r="211" spans="2:12" ht="21" customHeight="1">
      <c r="B211" s="139"/>
      <c r="C211" s="147"/>
      <c r="D211" s="147"/>
      <c r="F211" s="114" t="s">
        <v>533</v>
      </c>
      <c r="H211" s="280">
        <f>開票立会人入力シート!K8</f>
        <v>0</v>
      </c>
    </row>
    <row r="212" spans="2:12" ht="21" customHeight="1">
      <c r="B212" s="139"/>
      <c r="C212" s="147"/>
      <c r="D212" s="147"/>
    </row>
    <row r="213" spans="2:12" ht="21" customHeight="1">
      <c r="B213" s="139"/>
      <c r="C213" s="147"/>
      <c r="D213" s="147"/>
    </row>
    <row r="214" spans="2:12" ht="21" customHeight="1">
      <c r="B214" s="139"/>
      <c r="C214" s="147"/>
      <c r="D214" s="147"/>
    </row>
    <row r="215" spans="2:12" ht="21" customHeight="1">
      <c r="B215" s="139"/>
      <c r="C215" s="147"/>
      <c r="D215" s="147"/>
    </row>
    <row r="216" spans="2:12" ht="21" customHeight="1">
      <c r="B216" s="139"/>
      <c r="C216" s="147"/>
      <c r="D216" s="147"/>
      <c r="F216" s="114" t="s">
        <v>534</v>
      </c>
      <c r="H216" s="142">
        <f>開票立会人入力シート!G8</f>
        <v>0</v>
      </c>
      <c r="I216" s="281"/>
      <c r="J216" s="154">
        <f>開票立会人入力シート!I8</f>
        <v>0</v>
      </c>
      <c r="K216" s="148"/>
      <c r="L216" s="135"/>
    </row>
    <row r="217" spans="2:12" ht="21" customHeight="1">
      <c r="B217" s="139"/>
      <c r="C217" s="147"/>
      <c r="D217" s="147"/>
    </row>
    <row r="218" spans="2:12" ht="21" customHeight="1">
      <c r="B218" s="139"/>
      <c r="C218" s="147"/>
      <c r="D218" s="147"/>
    </row>
    <row r="219" spans="2:12" ht="21" customHeight="1">
      <c r="B219" s="139"/>
      <c r="C219" s="147"/>
      <c r="D219" s="147"/>
    </row>
    <row r="222" spans="2:12" ht="21" customHeight="1">
      <c r="B222" s="114" t="s">
        <v>544</v>
      </c>
      <c r="D222" s="933">
        <f>入力シート!C8</f>
        <v>0</v>
      </c>
      <c r="E222" s="933"/>
      <c r="F222" s="154">
        <f>入力シート!C10</f>
        <v>0</v>
      </c>
      <c r="H222" s="140" t="s">
        <v>515</v>
      </c>
    </row>
    <row r="224" spans="2:12" ht="21" customHeight="1">
      <c r="D224" s="133"/>
      <c r="E224" s="133"/>
      <c r="F224" s="134"/>
      <c r="G224" s="133"/>
      <c r="I224" s="927"/>
      <c r="J224" s="927"/>
      <c r="K224" s="928"/>
      <c r="L224" s="928"/>
    </row>
    <row r="225" spans="1:15" ht="21" customHeight="1">
      <c r="D225" s="133"/>
      <c r="E225" s="133"/>
      <c r="F225" s="134"/>
      <c r="G225" s="133"/>
      <c r="I225" s="135"/>
      <c r="J225" s="135"/>
      <c r="K225" s="136"/>
      <c r="L225" s="136"/>
    </row>
    <row r="226" spans="1:15" ht="21" customHeight="1">
      <c r="D226" s="133"/>
      <c r="E226" s="133"/>
      <c r="F226" s="134"/>
      <c r="G226" s="133"/>
      <c r="I226" s="135"/>
      <c r="J226" s="135"/>
      <c r="K226" s="136"/>
      <c r="L226" s="136"/>
    </row>
    <row r="227" spans="1:15" ht="21" customHeight="1">
      <c r="D227" s="133"/>
      <c r="E227" s="133"/>
      <c r="F227" s="134"/>
      <c r="G227" s="133"/>
      <c r="I227" s="135"/>
      <c r="J227" s="135"/>
      <c r="K227" s="136"/>
      <c r="L227" s="136"/>
    </row>
    <row r="228" spans="1:15" ht="21" customHeight="1">
      <c r="A228" s="137"/>
    </row>
    <row r="229" spans="1:15" ht="21" customHeight="1">
      <c r="O229" s="138" t="s">
        <v>455</v>
      </c>
    </row>
    <row r="233" spans="1:15" ht="21" customHeight="1">
      <c r="A233" s="917" t="s">
        <v>566</v>
      </c>
      <c r="B233" s="917"/>
      <c r="C233" s="917"/>
      <c r="D233" s="917"/>
      <c r="E233" s="917"/>
      <c r="F233" s="917"/>
      <c r="G233" s="917"/>
      <c r="H233" s="917"/>
      <c r="I233" s="917"/>
      <c r="J233" s="917"/>
      <c r="K233" s="917"/>
      <c r="L233" s="917"/>
      <c r="M233" s="917"/>
      <c r="N233" s="917"/>
    </row>
    <row r="238" spans="1:15" ht="21" customHeight="1">
      <c r="A238" s="289" t="s">
        <v>1336</v>
      </c>
    </row>
    <row r="239" spans="1:15" ht="21" customHeight="1">
      <c r="A239" s="289" t="s">
        <v>726</v>
      </c>
      <c r="H239" s="146"/>
      <c r="J239" s="146"/>
      <c r="K239" s="146"/>
    </row>
    <row r="240" spans="1:15" ht="21" customHeight="1">
      <c r="H240" s="146"/>
      <c r="I240" s="146"/>
      <c r="J240" s="146"/>
      <c r="K240" s="146"/>
    </row>
    <row r="241" spans="2:12" ht="21" customHeight="1">
      <c r="H241" s="146"/>
      <c r="J241" s="146"/>
    </row>
    <row r="244" spans="2:12" ht="21" customHeight="1">
      <c r="B244" s="931" t="str">
        <f>開票立会人入力シート!F9</f>
        <v>令和-118年1月0日</v>
      </c>
      <c r="C244" s="932"/>
      <c r="D244" s="932"/>
    </row>
    <row r="245" spans="2:12" ht="21" customHeight="1">
      <c r="B245" s="139"/>
      <c r="C245" s="147"/>
      <c r="D245" s="147"/>
    </row>
    <row r="246" spans="2:12" ht="21" customHeight="1">
      <c r="B246" s="139"/>
      <c r="C246" s="147"/>
      <c r="D246" s="147"/>
    </row>
    <row r="247" spans="2:12" ht="21" customHeight="1">
      <c r="B247" s="139"/>
      <c r="C247" s="147"/>
      <c r="D247" s="147"/>
    </row>
    <row r="248" spans="2:12" ht="21" customHeight="1">
      <c r="B248" s="139"/>
      <c r="C248" s="147"/>
      <c r="D248" s="147"/>
    </row>
    <row r="249" spans="2:12" ht="21" customHeight="1">
      <c r="B249" s="139"/>
      <c r="C249" s="147"/>
      <c r="D249" s="147"/>
      <c r="F249" s="114" t="s">
        <v>533</v>
      </c>
      <c r="H249" s="280">
        <f>開票立会人入力シート!K9</f>
        <v>0</v>
      </c>
    </row>
    <row r="250" spans="2:12" ht="21" customHeight="1">
      <c r="B250" s="139"/>
      <c r="C250" s="147"/>
      <c r="D250" s="147"/>
    </row>
    <row r="251" spans="2:12" ht="21" customHeight="1">
      <c r="B251" s="139"/>
      <c r="C251" s="147"/>
      <c r="D251" s="147"/>
    </row>
    <row r="252" spans="2:12" ht="21" customHeight="1">
      <c r="B252" s="139"/>
      <c r="C252" s="147"/>
      <c r="D252" s="147"/>
    </row>
    <row r="253" spans="2:12" ht="21" customHeight="1">
      <c r="B253" s="139"/>
      <c r="C253" s="147"/>
      <c r="D253" s="147"/>
    </row>
    <row r="254" spans="2:12" ht="21" customHeight="1">
      <c r="B254" s="139"/>
      <c r="C254" s="147"/>
      <c r="D254" s="147"/>
      <c r="F254" s="114" t="s">
        <v>534</v>
      </c>
      <c r="H254" s="142">
        <f>開票立会人入力シート!G9</f>
        <v>0</v>
      </c>
      <c r="I254" s="281"/>
      <c r="J254" s="154">
        <f>開票立会人入力シート!I9</f>
        <v>0</v>
      </c>
      <c r="K254" s="148"/>
      <c r="L254" s="135"/>
    </row>
    <row r="255" spans="2:12" ht="21" customHeight="1">
      <c r="B255" s="139"/>
      <c r="C255" s="147"/>
      <c r="D255" s="147"/>
    </row>
    <row r="256" spans="2:12" ht="21" customHeight="1">
      <c r="B256" s="139"/>
      <c r="C256" s="147"/>
      <c r="D256" s="147"/>
    </row>
    <row r="257" spans="1:15" ht="21" customHeight="1">
      <c r="B257" s="139"/>
      <c r="C257" s="147"/>
      <c r="D257" s="147"/>
    </row>
    <row r="260" spans="1:15" ht="21" customHeight="1">
      <c r="B260" s="114" t="s">
        <v>544</v>
      </c>
      <c r="D260" s="933">
        <f>入力シート!C8</f>
        <v>0</v>
      </c>
      <c r="E260" s="933"/>
      <c r="F260" s="154">
        <f>入力シート!C10</f>
        <v>0</v>
      </c>
      <c r="H260" s="140" t="s">
        <v>515</v>
      </c>
    </row>
    <row r="262" spans="1:15" ht="21" customHeight="1">
      <c r="D262" s="133"/>
      <c r="E262" s="133"/>
      <c r="F262" s="134"/>
      <c r="G262" s="133"/>
      <c r="I262" s="927"/>
      <c r="J262" s="927"/>
      <c r="K262" s="928"/>
      <c r="L262" s="928"/>
    </row>
    <row r="263" spans="1:15" ht="21" customHeight="1">
      <c r="D263" s="133"/>
      <c r="E263" s="133"/>
      <c r="F263" s="134"/>
      <c r="G263" s="133"/>
      <c r="I263" s="135"/>
      <c r="J263" s="135"/>
      <c r="K263" s="136"/>
      <c r="L263" s="136"/>
    </row>
    <row r="264" spans="1:15" ht="21" customHeight="1">
      <c r="D264" s="133"/>
      <c r="E264" s="133"/>
      <c r="F264" s="134"/>
      <c r="G264" s="133"/>
      <c r="I264" s="135"/>
      <c r="J264" s="135"/>
      <c r="K264" s="136"/>
      <c r="L264" s="136"/>
    </row>
    <row r="265" spans="1:15" ht="21" customHeight="1">
      <c r="D265" s="133"/>
      <c r="E265" s="133"/>
      <c r="F265" s="134"/>
      <c r="G265" s="133"/>
      <c r="I265" s="135"/>
      <c r="J265" s="135"/>
      <c r="K265" s="136"/>
      <c r="L265" s="136"/>
    </row>
    <row r="266" spans="1:15" ht="21" customHeight="1">
      <c r="A266" s="137"/>
    </row>
    <row r="267" spans="1:15" ht="21" customHeight="1">
      <c r="O267" s="138" t="s">
        <v>455</v>
      </c>
    </row>
    <row r="271" spans="1:15" ht="21" customHeight="1">
      <c r="A271" s="917" t="s">
        <v>566</v>
      </c>
      <c r="B271" s="917"/>
      <c r="C271" s="917"/>
      <c r="D271" s="917"/>
      <c r="E271" s="917"/>
      <c r="F271" s="917"/>
      <c r="G271" s="917"/>
      <c r="H271" s="917"/>
      <c r="I271" s="917"/>
      <c r="J271" s="917"/>
      <c r="K271" s="917"/>
      <c r="L271" s="917"/>
      <c r="M271" s="917"/>
      <c r="N271" s="917"/>
    </row>
    <row r="276" spans="1:11" ht="21" customHeight="1">
      <c r="A276" s="289" t="s">
        <v>1336</v>
      </c>
    </row>
    <row r="277" spans="1:11" ht="21" customHeight="1">
      <c r="A277" s="289" t="s">
        <v>726</v>
      </c>
      <c r="H277" s="146"/>
      <c r="J277" s="146"/>
      <c r="K277" s="146"/>
    </row>
    <row r="278" spans="1:11" ht="21" customHeight="1">
      <c r="H278" s="146"/>
      <c r="I278" s="146"/>
      <c r="J278" s="146"/>
      <c r="K278" s="146"/>
    </row>
    <row r="279" spans="1:11" ht="21" customHeight="1">
      <c r="H279" s="146"/>
      <c r="J279" s="146"/>
    </row>
    <row r="282" spans="1:11" ht="21" customHeight="1">
      <c r="B282" s="931" t="str">
        <f>開票立会人入力シート!F10</f>
        <v>令和-118年1月0日</v>
      </c>
      <c r="C282" s="932"/>
      <c r="D282" s="932"/>
    </row>
    <row r="283" spans="1:11" ht="21" customHeight="1">
      <c r="B283" s="139"/>
      <c r="C283" s="147"/>
      <c r="D283" s="147"/>
    </row>
    <row r="284" spans="1:11" ht="21" customHeight="1">
      <c r="B284" s="139"/>
      <c r="C284" s="147"/>
      <c r="D284" s="147"/>
    </row>
    <row r="285" spans="1:11" ht="21" customHeight="1">
      <c r="B285" s="139"/>
      <c r="C285" s="147"/>
      <c r="D285" s="147"/>
    </row>
    <row r="286" spans="1:11" ht="21" customHeight="1">
      <c r="B286" s="139"/>
      <c r="C286" s="147"/>
      <c r="D286" s="147"/>
    </row>
    <row r="287" spans="1:11" ht="21" customHeight="1">
      <c r="B287" s="139"/>
      <c r="C287" s="147"/>
      <c r="D287" s="147"/>
      <c r="F287" s="114" t="s">
        <v>533</v>
      </c>
      <c r="H287" s="280">
        <f>開票立会人入力シート!K10</f>
        <v>0</v>
      </c>
    </row>
    <row r="288" spans="1:11" ht="21" customHeight="1">
      <c r="B288" s="139"/>
      <c r="C288" s="147"/>
      <c r="D288" s="147"/>
    </row>
    <row r="289" spans="1:12" ht="21" customHeight="1">
      <c r="B289" s="139"/>
      <c r="C289" s="147"/>
      <c r="D289" s="147"/>
    </row>
    <row r="290" spans="1:12" ht="21" customHeight="1">
      <c r="B290" s="139"/>
      <c r="C290" s="147"/>
      <c r="D290" s="147"/>
    </row>
    <row r="291" spans="1:12" ht="21" customHeight="1">
      <c r="B291" s="139"/>
      <c r="C291" s="147"/>
      <c r="D291" s="147"/>
    </row>
    <row r="292" spans="1:12" ht="21" customHeight="1">
      <c r="B292" s="139"/>
      <c r="C292" s="147"/>
      <c r="D292" s="147"/>
      <c r="F292" s="114" t="s">
        <v>534</v>
      </c>
      <c r="H292" s="142">
        <f>開票立会人入力シート!G10</f>
        <v>0</v>
      </c>
      <c r="I292" s="281"/>
      <c r="J292" s="154">
        <f>開票立会人入力シート!I10</f>
        <v>0</v>
      </c>
      <c r="K292" s="148"/>
      <c r="L292" s="135"/>
    </row>
    <row r="293" spans="1:12" ht="21" customHeight="1">
      <c r="B293" s="139"/>
      <c r="C293" s="147"/>
      <c r="D293" s="147"/>
    </row>
    <row r="294" spans="1:12" ht="21" customHeight="1">
      <c r="B294" s="139"/>
      <c r="C294" s="147"/>
      <c r="D294" s="147"/>
    </row>
    <row r="295" spans="1:12" ht="21" customHeight="1">
      <c r="B295" s="139"/>
      <c r="C295" s="147"/>
      <c r="D295" s="147"/>
    </row>
    <row r="298" spans="1:12" ht="21" customHeight="1">
      <c r="B298" s="114" t="s">
        <v>544</v>
      </c>
      <c r="D298" s="933">
        <f>入力シート!C8</f>
        <v>0</v>
      </c>
      <c r="E298" s="933"/>
      <c r="F298" s="154">
        <f>入力シート!C10</f>
        <v>0</v>
      </c>
      <c r="H298" s="140" t="s">
        <v>515</v>
      </c>
    </row>
    <row r="300" spans="1:12" ht="21" customHeight="1">
      <c r="D300" s="133"/>
      <c r="E300" s="133"/>
      <c r="F300" s="134"/>
      <c r="G300" s="133"/>
      <c r="I300" s="927"/>
      <c r="J300" s="927"/>
      <c r="K300" s="928"/>
      <c r="L300" s="928"/>
    </row>
    <row r="301" spans="1:12" ht="21" customHeight="1">
      <c r="D301" s="133"/>
      <c r="E301" s="133"/>
      <c r="F301" s="134"/>
      <c r="G301" s="133"/>
      <c r="I301" s="135"/>
      <c r="J301" s="135"/>
      <c r="K301" s="136"/>
      <c r="L301" s="136"/>
    </row>
    <row r="302" spans="1:12" ht="21" customHeight="1">
      <c r="D302" s="133"/>
      <c r="E302" s="133"/>
      <c r="F302" s="134"/>
      <c r="G302" s="133"/>
      <c r="I302" s="135"/>
      <c r="J302" s="135"/>
      <c r="K302" s="136"/>
      <c r="L302" s="136"/>
    </row>
    <row r="303" spans="1:12" ht="21" customHeight="1">
      <c r="D303" s="133"/>
      <c r="E303" s="133"/>
      <c r="F303" s="134"/>
      <c r="G303" s="133"/>
      <c r="I303" s="135"/>
      <c r="J303" s="135"/>
      <c r="K303" s="136"/>
      <c r="L303" s="136"/>
    </row>
    <row r="304" spans="1:12" ht="21" customHeight="1">
      <c r="A304" s="137"/>
    </row>
    <row r="305" spans="1:15" ht="21" customHeight="1">
      <c r="O305" s="138" t="s">
        <v>455</v>
      </c>
    </row>
    <row r="309" spans="1:15" ht="21" customHeight="1">
      <c r="A309" s="917" t="s">
        <v>566</v>
      </c>
      <c r="B309" s="917"/>
      <c r="C309" s="917"/>
      <c r="D309" s="917"/>
      <c r="E309" s="917"/>
      <c r="F309" s="917"/>
      <c r="G309" s="917"/>
      <c r="H309" s="917"/>
      <c r="I309" s="917"/>
      <c r="J309" s="917"/>
      <c r="K309" s="917"/>
      <c r="L309" s="917"/>
      <c r="M309" s="917"/>
      <c r="N309" s="917"/>
    </row>
    <row r="314" spans="1:15" ht="21" customHeight="1">
      <c r="A314" s="289" t="s">
        <v>1336</v>
      </c>
    </row>
    <row r="315" spans="1:15" ht="21" customHeight="1">
      <c r="A315" s="289" t="s">
        <v>726</v>
      </c>
      <c r="H315" s="146"/>
      <c r="J315" s="146"/>
      <c r="K315" s="146"/>
    </row>
    <row r="316" spans="1:15" ht="21" customHeight="1">
      <c r="H316" s="146"/>
      <c r="I316" s="146"/>
      <c r="J316" s="146"/>
      <c r="K316" s="146"/>
    </row>
    <row r="317" spans="1:15" ht="21" customHeight="1">
      <c r="H317" s="146"/>
      <c r="J317" s="146"/>
    </row>
    <row r="320" spans="1:15" ht="21" customHeight="1">
      <c r="B320" s="931" t="str">
        <f>開票立会人入力シート!F11</f>
        <v>令和-118年1月0日</v>
      </c>
      <c r="C320" s="932"/>
      <c r="D320" s="932"/>
    </row>
    <row r="321" spans="2:12" ht="21" customHeight="1">
      <c r="B321" s="139"/>
      <c r="C321" s="147"/>
      <c r="D321" s="147"/>
    </row>
    <row r="322" spans="2:12" ht="21" customHeight="1">
      <c r="B322" s="139"/>
      <c r="C322" s="147"/>
      <c r="D322" s="147"/>
    </row>
    <row r="323" spans="2:12" ht="21" customHeight="1">
      <c r="B323" s="139"/>
      <c r="C323" s="147"/>
      <c r="D323" s="147"/>
    </row>
    <row r="324" spans="2:12" ht="21" customHeight="1">
      <c r="B324" s="139"/>
      <c r="C324" s="147"/>
      <c r="D324" s="147"/>
    </row>
    <row r="325" spans="2:12" ht="21" customHeight="1">
      <c r="B325" s="139"/>
      <c r="C325" s="147"/>
      <c r="D325" s="147"/>
      <c r="F325" s="114" t="s">
        <v>533</v>
      </c>
      <c r="H325" s="280">
        <f>開票立会人入力シート!K11</f>
        <v>0</v>
      </c>
    </row>
    <row r="326" spans="2:12" ht="21" customHeight="1">
      <c r="B326" s="139"/>
      <c r="C326" s="147"/>
      <c r="D326" s="147"/>
    </row>
    <row r="327" spans="2:12" ht="21" customHeight="1">
      <c r="B327" s="139"/>
      <c r="C327" s="147"/>
      <c r="D327" s="147"/>
    </row>
    <row r="328" spans="2:12" ht="21" customHeight="1">
      <c r="B328" s="139"/>
      <c r="C328" s="147"/>
      <c r="D328" s="147"/>
    </row>
    <row r="329" spans="2:12" ht="21" customHeight="1">
      <c r="B329" s="139"/>
      <c r="C329" s="147"/>
      <c r="D329" s="147"/>
    </row>
    <row r="330" spans="2:12" ht="21" customHeight="1">
      <c r="B330" s="139"/>
      <c r="C330" s="147"/>
      <c r="D330" s="147"/>
      <c r="F330" s="114" t="s">
        <v>534</v>
      </c>
      <c r="H330" s="142">
        <f>開票立会人入力シート!G11</f>
        <v>0</v>
      </c>
      <c r="I330" s="281"/>
      <c r="J330" s="154">
        <f>開票立会人入力シート!I11</f>
        <v>0</v>
      </c>
      <c r="K330" s="148"/>
      <c r="L330" s="135"/>
    </row>
    <row r="331" spans="2:12" ht="21" customHeight="1">
      <c r="B331" s="139"/>
      <c r="C331" s="147"/>
      <c r="D331" s="147"/>
    </row>
    <row r="332" spans="2:12" ht="21" customHeight="1">
      <c r="B332" s="139"/>
      <c r="C332" s="147"/>
      <c r="D332" s="147"/>
    </row>
    <row r="333" spans="2:12" ht="21" customHeight="1">
      <c r="B333" s="139"/>
      <c r="C333" s="147"/>
      <c r="D333" s="147"/>
    </row>
    <row r="336" spans="2:12" ht="21" customHeight="1">
      <c r="B336" s="114" t="s">
        <v>544</v>
      </c>
      <c r="D336" s="933">
        <f>入力シート!C8</f>
        <v>0</v>
      </c>
      <c r="E336" s="933"/>
      <c r="F336" s="154">
        <f>入力シート!C10</f>
        <v>0</v>
      </c>
      <c r="H336" s="140" t="s">
        <v>515</v>
      </c>
    </row>
    <row r="338" spans="1:15" ht="21" customHeight="1">
      <c r="D338" s="133"/>
      <c r="E338" s="133"/>
      <c r="F338" s="134"/>
      <c r="G338" s="133"/>
      <c r="I338" s="927"/>
      <c r="J338" s="927"/>
      <c r="K338" s="928"/>
      <c r="L338" s="928"/>
    </row>
    <row r="339" spans="1:15" ht="21" customHeight="1">
      <c r="D339" s="133"/>
      <c r="E339" s="133"/>
      <c r="F339" s="134"/>
      <c r="G339" s="133"/>
      <c r="I339" s="135"/>
      <c r="J339" s="135"/>
      <c r="K339" s="136"/>
      <c r="L339" s="136"/>
    </row>
    <row r="340" spans="1:15" ht="21" customHeight="1">
      <c r="D340" s="133"/>
      <c r="E340" s="133"/>
      <c r="F340" s="134"/>
      <c r="G340" s="133"/>
      <c r="I340" s="135"/>
      <c r="J340" s="135"/>
      <c r="K340" s="136"/>
      <c r="L340" s="136"/>
    </row>
    <row r="341" spans="1:15" ht="21" customHeight="1">
      <c r="D341" s="133"/>
      <c r="E341" s="133"/>
      <c r="F341" s="134"/>
      <c r="G341" s="133"/>
      <c r="I341" s="135"/>
      <c r="J341" s="135"/>
      <c r="K341" s="136"/>
      <c r="L341" s="136"/>
    </row>
    <row r="342" spans="1:15" ht="21" customHeight="1">
      <c r="A342" s="137"/>
    </row>
    <row r="343" spans="1:15" ht="21" customHeight="1">
      <c r="O343" s="138" t="s">
        <v>455</v>
      </c>
    </row>
    <row r="347" spans="1:15" ht="21" customHeight="1">
      <c r="A347" s="917" t="s">
        <v>566</v>
      </c>
      <c r="B347" s="917"/>
      <c r="C347" s="917"/>
      <c r="D347" s="917"/>
      <c r="E347" s="917"/>
      <c r="F347" s="917"/>
      <c r="G347" s="917"/>
      <c r="H347" s="917"/>
      <c r="I347" s="917"/>
      <c r="J347" s="917"/>
      <c r="K347" s="917"/>
      <c r="L347" s="917"/>
      <c r="M347" s="917"/>
      <c r="N347" s="917"/>
    </row>
    <row r="352" spans="1:15" ht="21" customHeight="1">
      <c r="A352" s="289" t="s">
        <v>1336</v>
      </c>
    </row>
    <row r="353" spans="1:12" ht="21" customHeight="1">
      <c r="A353" s="289" t="s">
        <v>726</v>
      </c>
      <c r="H353" s="146"/>
      <c r="J353" s="146"/>
      <c r="K353" s="146"/>
    </row>
    <row r="354" spans="1:12" ht="21" customHeight="1">
      <c r="H354" s="146"/>
      <c r="I354" s="146"/>
      <c r="J354" s="146"/>
      <c r="K354" s="146"/>
    </row>
    <row r="355" spans="1:12" ht="21" customHeight="1">
      <c r="H355" s="146"/>
      <c r="J355" s="146"/>
    </row>
    <row r="358" spans="1:12" ht="21" customHeight="1">
      <c r="B358" s="931" t="str">
        <f>開票立会人入力シート!F12</f>
        <v>令和-118年1月0日</v>
      </c>
      <c r="C358" s="932"/>
      <c r="D358" s="932"/>
    </row>
    <row r="359" spans="1:12" ht="21" customHeight="1">
      <c r="B359" s="139"/>
      <c r="C359" s="147"/>
      <c r="D359" s="147"/>
    </row>
    <row r="360" spans="1:12" ht="21" customHeight="1">
      <c r="B360" s="139"/>
      <c r="C360" s="147"/>
      <c r="D360" s="147"/>
    </row>
    <row r="361" spans="1:12" ht="21" customHeight="1">
      <c r="B361" s="139"/>
      <c r="C361" s="147"/>
      <c r="D361" s="147"/>
    </row>
    <row r="362" spans="1:12" ht="21" customHeight="1">
      <c r="B362" s="139"/>
      <c r="C362" s="147"/>
      <c r="D362" s="147"/>
    </row>
    <row r="363" spans="1:12" ht="21" customHeight="1">
      <c r="B363" s="139"/>
      <c r="C363" s="147"/>
      <c r="D363" s="147"/>
      <c r="F363" s="114" t="s">
        <v>533</v>
      </c>
      <c r="H363" s="280">
        <f>開票立会人入力シート!K12</f>
        <v>0</v>
      </c>
    </row>
    <row r="364" spans="1:12" ht="21" customHeight="1">
      <c r="B364" s="139"/>
      <c r="C364" s="147"/>
      <c r="D364" s="147"/>
    </row>
    <row r="365" spans="1:12" ht="21" customHeight="1">
      <c r="B365" s="139"/>
      <c r="C365" s="147"/>
      <c r="D365" s="147"/>
    </row>
    <row r="366" spans="1:12" ht="21" customHeight="1">
      <c r="B366" s="139"/>
      <c r="C366" s="147"/>
      <c r="D366" s="147"/>
    </row>
    <row r="367" spans="1:12" ht="21" customHeight="1">
      <c r="B367" s="139"/>
      <c r="C367" s="147"/>
      <c r="D367" s="147"/>
    </row>
    <row r="368" spans="1:12" ht="21" customHeight="1">
      <c r="B368" s="139"/>
      <c r="C368" s="147"/>
      <c r="D368" s="147"/>
      <c r="F368" s="114" t="s">
        <v>534</v>
      </c>
      <c r="H368" s="142">
        <f>開票立会人入力シート!G12</f>
        <v>0</v>
      </c>
      <c r="I368" s="281"/>
      <c r="J368" s="154">
        <f>開票立会人入力シート!I12</f>
        <v>0</v>
      </c>
      <c r="K368" s="148"/>
      <c r="L368" s="135"/>
    </row>
    <row r="369" spans="1:15" ht="21" customHeight="1">
      <c r="B369" s="139"/>
      <c r="C369" s="147"/>
      <c r="D369" s="147"/>
    </row>
    <row r="370" spans="1:15" ht="21" customHeight="1">
      <c r="B370" s="139"/>
      <c r="C370" s="147"/>
      <c r="D370" s="147"/>
    </row>
    <row r="371" spans="1:15" ht="21" customHeight="1">
      <c r="B371" s="139"/>
      <c r="C371" s="147"/>
      <c r="D371" s="147"/>
    </row>
    <row r="374" spans="1:15" ht="21" customHeight="1">
      <c r="B374" s="114" t="s">
        <v>544</v>
      </c>
      <c r="D374" s="933">
        <f>入力シート!C8</f>
        <v>0</v>
      </c>
      <c r="E374" s="933"/>
      <c r="F374" s="154">
        <f>入力シート!C10</f>
        <v>0</v>
      </c>
      <c r="H374" s="140" t="s">
        <v>515</v>
      </c>
    </row>
    <row r="376" spans="1:15" ht="21" customHeight="1">
      <c r="D376" s="133"/>
      <c r="E376" s="133"/>
      <c r="F376" s="134"/>
      <c r="G376" s="133"/>
      <c r="I376" s="927"/>
      <c r="J376" s="927"/>
      <c r="K376" s="928"/>
      <c r="L376" s="928"/>
    </row>
    <row r="377" spans="1:15" ht="21" customHeight="1">
      <c r="D377" s="133"/>
      <c r="E377" s="133"/>
      <c r="F377" s="134"/>
      <c r="G377" s="133"/>
      <c r="I377" s="135"/>
      <c r="J377" s="135"/>
      <c r="K377" s="136"/>
      <c r="L377" s="136"/>
    </row>
    <row r="378" spans="1:15" ht="21" customHeight="1">
      <c r="D378" s="133"/>
      <c r="E378" s="133"/>
      <c r="F378" s="134"/>
      <c r="G378" s="133"/>
      <c r="I378" s="135"/>
      <c r="J378" s="135"/>
      <c r="K378" s="136"/>
      <c r="L378" s="136"/>
    </row>
    <row r="379" spans="1:15" ht="21" customHeight="1">
      <c r="D379" s="133"/>
      <c r="E379" s="133"/>
      <c r="F379" s="134"/>
      <c r="G379" s="133"/>
      <c r="I379" s="135"/>
      <c r="J379" s="135"/>
      <c r="K379" s="136"/>
      <c r="L379" s="136"/>
    </row>
    <row r="380" spans="1:15" ht="21" customHeight="1">
      <c r="A380" s="137"/>
    </row>
    <row r="381" spans="1:15" ht="21" customHeight="1">
      <c r="O381" s="138" t="s">
        <v>455</v>
      </c>
    </row>
    <row r="385" spans="1:14" ht="21" customHeight="1">
      <c r="A385" s="917" t="s">
        <v>566</v>
      </c>
      <c r="B385" s="917"/>
      <c r="C385" s="917"/>
      <c r="D385" s="917"/>
      <c r="E385" s="917"/>
      <c r="F385" s="917"/>
      <c r="G385" s="917"/>
      <c r="H385" s="917"/>
      <c r="I385" s="917"/>
      <c r="J385" s="917"/>
      <c r="K385" s="917"/>
      <c r="L385" s="917"/>
      <c r="M385" s="917"/>
      <c r="N385" s="917"/>
    </row>
    <row r="390" spans="1:14" ht="21" customHeight="1">
      <c r="A390" s="289" t="s">
        <v>1336</v>
      </c>
    </row>
    <row r="391" spans="1:14" ht="21" customHeight="1">
      <c r="A391" s="289" t="s">
        <v>726</v>
      </c>
      <c r="H391" s="146"/>
      <c r="J391" s="146"/>
      <c r="K391" s="146"/>
    </row>
    <row r="392" spans="1:14" ht="21" customHeight="1">
      <c r="H392" s="146"/>
      <c r="I392" s="146"/>
      <c r="J392" s="146"/>
      <c r="K392" s="146"/>
    </row>
    <row r="393" spans="1:14" ht="21" customHeight="1">
      <c r="H393" s="146"/>
      <c r="J393" s="146"/>
    </row>
    <row r="396" spans="1:14" ht="21" customHeight="1">
      <c r="B396" s="931" t="str">
        <f>開票立会人入力シート!F13</f>
        <v>令和-118年1月0日</v>
      </c>
      <c r="C396" s="932"/>
      <c r="D396" s="932"/>
    </row>
    <row r="397" spans="1:14" ht="21" customHeight="1">
      <c r="B397" s="139"/>
      <c r="C397" s="147"/>
      <c r="D397" s="147"/>
    </row>
    <row r="398" spans="1:14" ht="21" customHeight="1">
      <c r="B398" s="139"/>
      <c r="C398" s="147"/>
      <c r="D398" s="147"/>
    </row>
    <row r="399" spans="1:14" ht="21" customHeight="1">
      <c r="B399" s="139"/>
      <c r="C399" s="147"/>
      <c r="D399" s="147"/>
    </row>
    <row r="400" spans="1:14" ht="21" customHeight="1">
      <c r="B400" s="139"/>
      <c r="C400" s="147"/>
      <c r="D400" s="147"/>
    </row>
    <row r="401" spans="2:12" ht="21" customHeight="1">
      <c r="B401" s="139"/>
      <c r="C401" s="147"/>
      <c r="D401" s="147"/>
      <c r="F401" s="114" t="s">
        <v>533</v>
      </c>
      <c r="H401" s="280">
        <f>開票立会人入力シート!K13</f>
        <v>0</v>
      </c>
    </row>
    <row r="402" spans="2:12" ht="21" customHeight="1">
      <c r="B402" s="139"/>
      <c r="C402" s="147"/>
      <c r="D402" s="147"/>
    </row>
    <row r="403" spans="2:12" ht="21" customHeight="1">
      <c r="B403" s="139"/>
      <c r="C403" s="147"/>
      <c r="D403" s="147"/>
    </row>
    <row r="404" spans="2:12" ht="21" customHeight="1">
      <c r="B404" s="139"/>
      <c r="C404" s="147"/>
      <c r="D404" s="147"/>
    </row>
    <row r="405" spans="2:12" ht="21" customHeight="1">
      <c r="B405" s="139"/>
      <c r="C405" s="147"/>
      <c r="D405" s="147"/>
    </row>
    <row r="406" spans="2:12" ht="21" customHeight="1">
      <c r="B406" s="139"/>
      <c r="C406" s="147"/>
      <c r="D406" s="147"/>
      <c r="F406" s="114" t="s">
        <v>534</v>
      </c>
      <c r="H406" s="142">
        <f>開票立会人入力シート!G13</f>
        <v>0</v>
      </c>
      <c r="I406" s="281"/>
      <c r="J406" s="154">
        <f>開票立会人入力シート!I13</f>
        <v>0</v>
      </c>
      <c r="K406" s="148"/>
      <c r="L406" s="135"/>
    </row>
    <row r="407" spans="2:12" ht="21" customHeight="1">
      <c r="B407" s="139"/>
      <c r="C407" s="147"/>
      <c r="D407" s="147"/>
    </row>
    <row r="408" spans="2:12" ht="21" customHeight="1">
      <c r="B408" s="139"/>
      <c r="C408" s="147"/>
      <c r="D408" s="147"/>
    </row>
    <row r="409" spans="2:12" ht="21" customHeight="1">
      <c r="B409" s="139"/>
      <c r="C409" s="147"/>
      <c r="D409" s="147"/>
    </row>
    <row r="412" spans="2:12" ht="21" customHeight="1">
      <c r="B412" s="114" t="s">
        <v>544</v>
      </c>
      <c r="D412" s="933">
        <f>入力シート!C8</f>
        <v>0</v>
      </c>
      <c r="E412" s="933"/>
      <c r="F412" s="154">
        <f>入力シート!C10</f>
        <v>0</v>
      </c>
      <c r="H412" s="140" t="s">
        <v>515</v>
      </c>
    </row>
    <row r="414" spans="2:12" ht="21" customHeight="1">
      <c r="D414" s="133"/>
      <c r="E414" s="133"/>
      <c r="F414" s="134"/>
      <c r="G414" s="133"/>
      <c r="I414" s="927"/>
      <c r="J414" s="927"/>
      <c r="K414" s="928"/>
      <c r="L414" s="928"/>
    </row>
    <row r="415" spans="2:12" ht="21" customHeight="1">
      <c r="D415" s="133"/>
      <c r="E415" s="133"/>
      <c r="F415" s="134"/>
      <c r="G415" s="133"/>
      <c r="I415" s="135"/>
      <c r="J415" s="135"/>
      <c r="K415" s="136"/>
      <c r="L415" s="136"/>
    </row>
    <row r="416" spans="2:12" ht="21" customHeight="1">
      <c r="D416" s="133"/>
      <c r="E416" s="133"/>
      <c r="F416" s="134"/>
      <c r="G416" s="133"/>
      <c r="I416" s="135"/>
      <c r="J416" s="135"/>
      <c r="K416" s="136"/>
      <c r="L416" s="136"/>
    </row>
    <row r="417" spans="1:15" ht="21" customHeight="1">
      <c r="D417" s="133"/>
      <c r="E417" s="133"/>
      <c r="F417" s="134"/>
      <c r="G417" s="133"/>
      <c r="I417" s="135"/>
      <c r="J417" s="135"/>
      <c r="K417" s="136"/>
      <c r="L417" s="136"/>
    </row>
    <row r="418" spans="1:15" ht="21" customHeight="1">
      <c r="A418" s="137"/>
    </row>
    <row r="419" spans="1:15" ht="21" customHeight="1">
      <c r="O419" s="138" t="s">
        <v>455</v>
      </c>
    </row>
    <row r="423" spans="1:15" ht="21" customHeight="1">
      <c r="A423" s="917" t="s">
        <v>566</v>
      </c>
      <c r="B423" s="917"/>
      <c r="C423" s="917"/>
      <c r="D423" s="917"/>
      <c r="E423" s="917"/>
      <c r="F423" s="917"/>
      <c r="G423" s="917"/>
      <c r="H423" s="917"/>
      <c r="I423" s="917"/>
      <c r="J423" s="917"/>
      <c r="K423" s="917"/>
      <c r="L423" s="917"/>
      <c r="M423" s="917"/>
      <c r="N423" s="917"/>
    </row>
    <row r="428" spans="1:15" ht="21" customHeight="1">
      <c r="A428" s="289" t="s">
        <v>1336</v>
      </c>
    </row>
    <row r="429" spans="1:15" ht="21" customHeight="1">
      <c r="A429" s="289" t="s">
        <v>726</v>
      </c>
      <c r="H429" s="146"/>
      <c r="J429" s="146"/>
      <c r="K429" s="146"/>
    </row>
    <row r="430" spans="1:15" ht="21" customHeight="1">
      <c r="H430" s="146"/>
      <c r="I430" s="146"/>
      <c r="J430" s="146"/>
      <c r="K430" s="146"/>
    </row>
    <row r="431" spans="1:15" ht="21" customHeight="1">
      <c r="H431" s="146"/>
      <c r="J431" s="146"/>
    </row>
    <row r="434" spans="2:12" ht="21" customHeight="1">
      <c r="B434" s="931" t="str">
        <f>開票立会人入力シート!F14</f>
        <v>令和-118年1月0日</v>
      </c>
      <c r="C434" s="932"/>
      <c r="D434" s="932"/>
    </row>
    <row r="435" spans="2:12" ht="21" customHeight="1">
      <c r="B435" s="139"/>
      <c r="C435" s="147"/>
      <c r="D435" s="147"/>
    </row>
    <row r="436" spans="2:12" ht="21" customHeight="1">
      <c r="B436" s="139"/>
      <c r="C436" s="147"/>
      <c r="D436" s="147"/>
    </row>
    <row r="437" spans="2:12" ht="21" customHeight="1">
      <c r="B437" s="139"/>
      <c r="C437" s="147"/>
      <c r="D437" s="147"/>
    </row>
    <row r="438" spans="2:12" ht="21" customHeight="1">
      <c r="B438" s="139"/>
      <c r="C438" s="147"/>
      <c r="D438" s="147"/>
    </row>
    <row r="439" spans="2:12" ht="21" customHeight="1">
      <c r="B439" s="139"/>
      <c r="C439" s="147"/>
      <c r="D439" s="147"/>
      <c r="F439" s="114" t="s">
        <v>533</v>
      </c>
      <c r="H439" s="280">
        <f>開票立会人入力シート!K14</f>
        <v>0</v>
      </c>
    </row>
    <row r="440" spans="2:12" ht="21" customHeight="1">
      <c r="B440" s="139"/>
      <c r="C440" s="147"/>
      <c r="D440" s="147"/>
    </row>
    <row r="441" spans="2:12" ht="21" customHeight="1">
      <c r="B441" s="139"/>
      <c r="C441" s="147"/>
      <c r="D441" s="147"/>
    </row>
    <row r="442" spans="2:12" ht="21" customHeight="1">
      <c r="B442" s="139"/>
      <c r="C442" s="147"/>
      <c r="D442" s="147"/>
    </row>
    <row r="443" spans="2:12" ht="21" customHeight="1">
      <c r="B443" s="139"/>
      <c r="C443" s="147"/>
      <c r="D443" s="147"/>
    </row>
    <row r="444" spans="2:12" ht="21" customHeight="1">
      <c r="B444" s="139"/>
      <c r="C444" s="147"/>
      <c r="D444" s="147"/>
      <c r="F444" s="114" t="s">
        <v>534</v>
      </c>
      <c r="H444" s="142">
        <f>開票立会人入力シート!G15</f>
        <v>0</v>
      </c>
      <c r="I444" s="281"/>
      <c r="J444" s="154">
        <f>開票立会人入力シート!I14</f>
        <v>0</v>
      </c>
      <c r="K444" s="148"/>
      <c r="L444" s="135"/>
    </row>
    <row r="445" spans="2:12" ht="21" customHeight="1">
      <c r="B445" s="139"/>
      <c r="C445" s="147"/>
      <c r="D445" s="147"/>
    </row>
    <row r="446" spans="2:12" ht="21" customHeight="1">
      <c r="B446" s="139"/>
      <c r="C446" s="147"/>
      <c r="D446" s="147"/>
    </row>
    <row r="447" spans="2:12" ht="21" customHeight="1">
      <c r="B447" s="139"/>
      <c r="C447" s="147"/>
      <c r="D447" s="147"/>
    </row>
    <row r="450" spans="1:15" ht="21" customHeight="1">
      <c r="B450" s="114" t="s">
        <v>544</v>
      </c>
      <c r="D450" s="933">
        <f>入力シート!C8</f>
        <v>0</v>
      </c>
      <c r="E450" s="933"/>
      <c r="F450" s="154">
        <f>入力シート!C10</f>
        <v>0</v>
      </c>
      <c r="H450" s="140" t="s">
        <v>515</v>
      </c>
    </row>
    <row r="452" spans="1:15" ht="21" customHeight="1">
      <c r="D452" s="133"/>
      <c r="E452" s="133"/>
      <c r="F452" s="134"/>
      <c r="G452" s="133"/>
      <c r="I452" s="927"/>
      <c r="J452" s="927"/>
      <c r="K452" s="928"/>
      <c r="L452" s="928"/>
    </row>
    <row r="453" spans="1:15" ht="21" customHeight="1">
      <c r="D453" s="133"/>
      <c r="E453" s="133"/>
      <c r="F453" s="134"/>
      <c r="G453" s="133"/>
      <c r="I453" s="135"/>
      <c r="J453" s="135"/>
      <c r="K453" s="136"/>
      <c r="L453" s="136"/>
    </row>
    <row r="454" spans="1:15" ht="21" customHeight="1">
      <c r="D454" s="133"/>
      <c r="E454" s="133"/>
      <c r="F454" s="134"/>
      <c r="G454" s="133"/>
      <c r="I454" s="135"/>
      <c r="J454" s="135"/>
      <c r="K454" s="136"/>
      <c r="L454" s="136"/>
    </row>
    <row r="455" spans="1:15" ht="21" customHeight="1">
      <c r="D455" s="133"/>
      <c r="E455" s="133"/>
      <c r="F455" s="134"/>
      <c r="G455" s="133"/>
      <c r="I455" s="135"/>
      <c r="J455" s="135"/>
      <c r="K455" s="136"/>
      <c r="L455" s="136"/>
    </row>
    <row r="456" spans="1:15" ht="21" customHeight="1">
      <c r="A456" s="137"/>
    </row>
    <row r="457" spans="1:15" ht="21" customHeight="1">
      <c r="O457" s="138" t="s">
        <v>455</v>
      </c>
    </row>
    <row r="461" spans="1:15" ht="21" customHeight="1">
      <c r="A461" s="917" t="s">
        <v>566</v>
      </c>
      <c r="B461" s="917"/>
      <c r="C461" s="917"/>
      <c r="D461" s="917"/>
      <c r="E461" s="917"/>
      <c r="F461" s="917"/>
      <c r="G461" s="917"/>
      <c r="H461" s="917"/>
      <c r="I461" s="917"/>
      <c r="J461" s="917"/>
      <c r="K461" s="917"/>
      <c r="L461" s="917"/>
      <c r="M461" s="917"/>
      <c r="N461" s="917"/>
    </row>
    <row r="466" spans="1:11" ht="21" customHeight="1">
      <c r="A466" s="289" t="s">
        <v>1336</v>
      </c>
    </row>
    <row r="467" spans="1:11" ht="21" customHeight="1">
      <c r="A467" s="289" t="s">
        <v>726</v>
      </c>
      <c r="H467" s="146"/>
      <c r="J467" s="146"/>
      <c r="K467" s="146"/>
    </row>
    <row r="468" spans="1:11" ht="21" customHeight="1">
      <c r="H468" s="146"/>
      <c r="I468" s="146"/>
      <c r="J468" s="146"/>
      <c r="K468" s="146"/>
    </row>
    <row r="469" spans="1:11" ht="21" customHeight="1">
      <c r="H469" s="146"/>
      <c r="J469" s="146"/>
    </row>
    <row r="472" spans="1:11" ht="21" customHeight="1">
      <c r="B472" s="931" t="str">
        <f>開票立会人入力シート!F15</f>
        <v>令和-118年1月0日</v>
      </c>
      <c r="C472" s="932"/>
      <c r="D472" s="932"/>
    </row>
    <row r="473" spans="1:11" ht="21" customHeight="1">
      <c r="B473" s="139"/>
      <c r="C473" s="147"/>
      <c r="D473" s="147"/>
    </row>
    <row r="474" spans="1:11" ht="21" customHeight="1">
      <c r="B474" s="139"/>
      <c r="C474" s="147"/>
      <c r="D474" s="147"/>
    </row>
    <row r="475" spans="1:11" ht="21" customHeight="1">
      <c r="B475" s="139"/>
      <c r="C475" s="147"/>
      <c r="D475" s="147"/>
    </row>
    <row r="476" spans="1:11" ht="21" customHeight="1">
      <c r="B476" s="139"/>
      <c r="C476" s="147"/>
      <c r="D476" s="147"/>
    </row>
    <row r="477" spans="1:11" ht="21" customHeight="1">
      <c r="B477" s="139"/>
      <c r="C477" s="147"/>
      <c r="D477" s="147"/>
      <c r="F477" s="114" t="s">
        <v>533</v>
      </c>
      <c r="H477" s="280">
        <f>開票立会人入力シート!K15</f>
        <v>0</v>
      </c>
    </row>
    <row r="478" spans="1:11" ht="21" customHeight="1">
      <c r="B478" s="139"/>
      <c r="C478" s="147"/>
      <c r="D478" s="147"/>
    </row>
    <row r="479" spans="1:11" ht="21" customHeight="1">
      <c r="B479" s="139"/>
      <c r="C479" s="147"/>
      <c r="D479" s="147"/>
    </row>
    <row r="480" spans="1:11" ht="21" customHeight="1">
      <c r="B480" s="139"/>
      <c r="C480" s="147"/>
      <c r="D480" s="147"/>
    </row>
    <row r="481" spans="1:15" ht="21" customHeight="1">
      <c r="B481" s="139"/>
      <c r="C481" s="147"/>
      <c r="D481" s="147"/>
    </row>
    <row r="482" spans="1:15" ht="21" customHeight="1">
      <c r="B482" s="139"/>
      <c r="C482" s="147"/>
      <c r="D482" s="147"/>
      <c r="F482" s="114" t="s">
        <v>534</v>
      </c>
      <c r="H482" s="142">
        <f>開票立会人入力シート!G15</f>
        <v>0</v>
      </c>
      <c r="I482" s="281"/>
      <c r="J482" s="154">
        <f>開票立会人入力シート!I15</f>
        <v>0</v>
      </c>
      <c r="K482" s="148"/>
      <c r="L482" s="135"/>
    </row>
    <row r="483" spans="1:15" ht="21" customHeight="1">
      <c r="B483" s="139"/>
      <c r="C483" s="147"/>
      <c r="D483" s="147"/>
    </row>
    <row r="484" spans="1:15" ht="21" customHeight="1">
      <c r="B484" s="139"/>
      <c r="C484" s="147"/>
      <c r="D484" s="147"/>
    </row>
    <row r="485" spans="1:15" ht="21" customHeight="1">
      <c r="B485" s="139"/>
      <c r="C485" s="147"/>
      <c r="D485" s="147"/>
    </row>
    <row r="488" spans="1:15" ht="21" customHeight="1">
      <c r="B488" s="114" t="s">
        <v>544</v>
      </c>
      <c r="D488" s="933">
        <f>入力シート!C8</f>
        <v>0</v>
      </c>
      <c r="E488" s="933"/>
      <c r="F488" s="154">
        <f>入力シート!C10</f>
        <v>0</v>
      </c>
      <c r="H488" s="140" t="s">
        <v>515</v>
      </c>
    </row>
    <row r="490" spans="1:15" ht="21" customHeight="1">
      <c r="D490" s="133"/>
      <c r="E490" s="133"/>
      <c r="F490" s="134"/>
      <c r="G490" s="133"/>
      <c r="I490" s="927"/>
      <c r="J490" s="927"/>
      <c r="K490" s="928"/>
      <c r="L490" s="928"/>
    </row>
    <row r="491" spans="1:15" ht="21" customHeight="1">
      <c r="D491" s="133"/>
      <c r="E491" s="133"/>
      <c r="F491" s="134"/>
      <c r="G491" s="133"/>
      <c r="I491" s="135"/>
      <c r="J491" s="135"/>
      <c r="K491" s="136"/>
      <c r="L491" s="136"/>
    </row>
    <row r="492" spans="1:15" ht="21" customHeight="1">
      <c r="D492" s="133"/>
      <c r="E492" s="133"/>
      <c r="F492" s="134"/>
      <c r="G492" s="133"/>
      <c r="I492" s="135"/>
      <c r="J492" s="135"/>
      <c r="K492" s="136"/>
      <c r="L492" s="136"/>
    </row>
    <row r="493" spans="1:15" ht="21" customHeight="1">
      <c r="D493" s="133"/>
      <c r="E493" s="133"/>
      <c r="F493" s="134"/>
      <c r="G493" s="133"/>
      <c r="I493" s="135"/>
      <c r="J493" s="135"/>
      <c r="K493" s="136"/>
      <c r="L493" s="136"/>
    </row>
    <row r="494" spans="1:15" ht="21" customHeight="1">
      <c r="A494" s="137"/>
    </row>
    <row r="495" spans="1:15" ht="21" customHeight="1">
      <c r="O495" s="138" t="s">
        <v>455</v>
      </c>
    </row>
    <row r="499" spans="1:14" ht="21" customHeight="1">
      <c r="A499" s="917" t="s">
        <v>566</v>
      </c>
      <c r="B499" s="917"/>
      <c r="C499" s="917"/>
      <c r="D499" s="917"/>
      <c r="E499" s="917"/>
      <c r="F499" s="917"/>
      <c r="G499" s="917"/>
      <c r="H499" s="917"/>
      <c r="I499" s="917"/>
      <c r="J499" s="917"/>
      <c r="K499" s="917"/>
      <c r="L499" s="917"/>
      <c r="M499" s="917"/>
      <c r="N499" s="917"/>
    </row>
    <row r="504" spans="1:14" ht="21" customHeight="1">
      <c r="A504" s="289" t="s">
        <v>1336</v>
      </c>
    </row>
    <row r="505" spans="1:14" ht="21" customHeight="1">
      <c r="A505" s="289" t="s">
        <v>726</v>
      </c>
      <c r="H505" s="146"/>
      <c r="J505" s="146"/>
      <c r="K505" s="146"/>
    </row>
    <row r="506" spans="1:14" ht="21" customHeight="1">
      <c r="H506" s="146"/>
      <c r="I506" s="146"/>
      <c r="J506" s="146"/>
      <c r="K506" s="146"/>
    </row>
    <row r="507" spans="1:14" ht="21" customHeight="1">
      <c r="H507" s="146"/>
      <c r="J507" s="146"/>
    </row>
    <row r="510" spans="1:14" ht="21" customHeight="1">
      <c r="B510" s="931" t="str">
        <f>開票立会人入力シート!F16</f>
        <v>令和-118年1月0日</v>
      </c>
      <c r="C510" s="932"/>
      <c r="D510" s="932"/>
    </row>
    <row r="511" spans="1:14" ht="21" customHeight="1">
      <c r="B511" s="139"/>
      <c r="C511" s="147"/>
      <c r="D511" s="147"/>
    </row>
    <row r="512" spans="1:14" ht="21" customHeight="1">
      <c r="B512" s="139"/>
      <c r="C512" s="147"/>
      <c r="D512" s="147"/>
    </row>
    <row r="513" spans="2:12" ht="21" customHeight="1">
      <c r="B513" s="139"/>
      <c r="C513" s="147"/>
      <c r="D513" s="147"/>
    </row>
    <row r="514" spans="2:12" ht="21" customHeight="1">
      <c r="B514" s="139"/>
      <c r="C514" s="147"/>
      <c r="D514" s="147"/>
    </row>
    <row r="515" spans="2:12" ht="21" customHeight="1">
      <c r="B515" s="139"/>
      <c r="C515" s="147"/>
      <c r="D515" s="147"/>
      <c r="F515" s="114" t="s">
        <v>533</v>
      </c>
      <c r="H515" s="280">
        <f>開票立会人入力シート!K16</f>
        <v>0</v>
      </c>
    </row>
    <row r="516" spans="2:12" ht="21" customHeight="1">
      <c r="B516" s="139"/>
      <c r="C516" s="147"/>
      <c r="D516" s="147"/>
    </row>
    <row r="517" spans="2:12" ht="21" customHeight="1">
      <c r="B517" s="139"/>
      <c r="C517" s="147"/>
      <c r="D517" s="147"/>
    </row>
    <row r="518" spans="2:12" ht="21" customHeight="1">
      <c r="B518" s="139"/>
      <c r="C518" s="147"/>
      <c r="D518" s="147"/>
    </row>
    <row r="519" spans="2:12" ht="21" customHeight="1">
      <c r="B519" s="139"/>
      <c r="C519" s="147"/>
      <c r="D519" s="147"/>
    </row>
    <row r="520" spans="2:12" ht="21" customHeight="1">
      <c r="B520" s="139"/>
      <c r="C520" s="147"/>
      <c r="D520" s="147"/>
      <c r="F520" s="114" t="s">
        <v>534</v>
      </c>
      <c r="H520" s="142">
        <f>開票立会人入力シート!G16</f>
        <v>0</v>
      </c>
      <c r="I520" s="281"/>
      <c r="J520" s="154">
        <f>開票立会人入力シート!I16</f>
        <v>0</v>
      </c>
      <c r="K520" s="148"/>
      <c r="L520" s="135"/>
    </row>
    <row r="521" spans="2:12" ht="21" customHeight="1">
      <c r="B521" s="139"/>
      <c r="C521" s="147"/>
      <c r="D521" s="147"/>
    </row>
    <row r="522" spans="2:12" ht="21" customHeight="1">
      <c r="B522" s="139"/>
      <c r="C522" s="147"/>
      <c r="D522" s="147"/>
    </row>
    <row r="523" spans="2:12" ht="21" customHeight="1">
      <c r="B523" s="139"/>
      <c r="C523" s="147"/>
      <c r="D523" s="147"/>
    </row>
    <row r="526" spans="2:12" ht="21" customHeight="1">
      <c r="B526" s="114" t="s">
        <v>544</v>
      </c>
      <c r="D526" s="933">
        <f>入力シート!C8</f>
        <v>0</v>
      </c>
      <c r="E526" s="933"/>
      <c r="F526" s="154">
        <f>入力シート!C10</f>
        <v>0</v>
      </c>
      <c r="H526" s="140" t="s">
        <v>515</v>
      </c>
    </row>
    <row r="528" spans="2:12" ht="21" customHeight="1">
      <c r="D528" s="133"/>
      <c r="E528" s="133"/>
      <c r="F528" s="134"/>
      <c r="G528" s="133"/>
      <c r="I528" s="927"/>
      <c r="J528" s="927"/>
      <c r="K528" s="928"/>
      <c r="L528" s="928"/>
    </row>
    <row r="529" spans="1:15" ht="21" customHeight="1">
      <c r="D529" s="133"/>
      <c r="E529" s="133"/>
      <c r="F529" s="134"/>
      <c r="G529" s="133"/>
      <c r="I529" s="135"/>
      <c r="J529" s="135"/>
      <c r="K529" s="136"/>
      <c r="L529" s="136"/>
    </row>
    <row r="530" spans="1:15" ht="21" customHeight="1">
      <c r="D530" s="133"/>
      <c r="E530" s="133"/>
      <c r="F530" s="134"/>
      <c r="G530" s="133"/>
      <c r="I530" s="135"/>
      <c r="J530" s="135"/>
      <c r="K530" s="136"/>
      <c r="L530" s="136"/>
    </row>
    <row r="531" spans="1:15" ht="21" customHeight="1">
      <c r="D531" s="133"/>
      <c r="E531" s="133"/>
      <c r="F531" s="134"/>
      <c r="G531" s="133"/>
      <c r="I531" s="135"/>
      <c r="J531" s="135"/>
      <c r="K531" s="136"/>
      <c r="L531" s="136"/>
    </row>
    <row r="532" spans="1:15" ht="21" customHeight="1">
      <c r="A532" s="137"/>
    </row>
    <row r="533" spans="1:15" ht="21" customHeight="1">
      <c r="O533" s="138" t="s">
        <v>455</v>
      </c>
    </row>
    <row r="537" spans="1:15" ht="21" customHeight="1">
      <c r="A537" s="917" t="s">
        <v>566</v>
      </c>
      <c r="B537" s="917"/>
      <c r="C537" s="917"/>
      <c r="D537" s="917"/>
      <c r="E537" s="917"/>
      <c r="F537" s="917"/>
      <c r="G537" s="917"/>
      <c r="H537" s="917"/>
      <c r="I537" s="917"/>
      <c r="J537" s="917"/>
      <c r="K537" s="917"/>
      <c r="L537" s="917"/>
      <c r="M537" s="917"/>
      <c r="N537" s="917"/>
    </row>
    <row r="542" spans="1:15" ht="21" customHeight="1">
      <c r="A542" s="289" t="s">
        <v>1336</v>
      </c>
    </row>
    <row r="543" spans="1:15" ht="21" customHeight="1">
      <c r="A543" s="289" t="s">
        <v>726</v>
      </c>
      <c r="H543" s="146"/>
      <c r="J543" s="146"/>
      <c r="K543" s="146"/>
    </row>
    <row r="544" spans="1:15" ht="21" customHeight="1">
      <c r="H544" s="146"/>
      <c r="I544" s="146"/>
      <c r="J544" s="146"/>
      <c r="K544" s="146"/>
    </row>
    <row r="545" spans="2:12" ht="21" customHeight="1">
      <c r="H545" s="146"/>
      <c r="J545" s="146"/>
    </row>
    <row r="548" spans="2:12" ht="21" customHeight="1">
      <c r="B548" s="931" t="str">
        <f>開票立会人入力シート!F17</f>
        <v>令和-118年1月0日</v>
      </c>
      <c r="C548" s="932"/>
      <c r="D548" s="932"/>
    </row>
    <row r="549" spans="2:12" ht="21" customHeight="1">
      <c r="B549" s="139"/>
      <c r="C549" s="147"/>
      <c r="D549" s="147"/>
    </row>
    <row r="550" spans="2:12" ht="21" customHeight="1">
      <c r="B550" s="139"/>
      <c r="C550" s="147"/>
      <c r="D550" s="147"/>
    </row>
    <row r="551" spans="2:12" ht="21" customHeight="1">
      <c r="B551" s="139"/>
      <c r="C551" s="147"/>
      <c r="D551" s="147"/>
    </row>
    <row r="552" spans="2:12" ht="21" customHeight="1">
      <c r="B552" s="139"/>
      <c r="C552" s="147"/>
      <c r="D552" s="147"/>
    </row>
    <row r="553" spans="2:12" ht="21" customHeight="1">
      <c r="B553" s="139"/>
      <c r="C553" s="147"/>
      <c r="D553" s="147"/>
      <c r="F553" s="114" t="s">
        <v>533</v>
      </c>
      <c r="H553" s="280">
        <f>開票立会人入力シート!K17</f>
        <v>0</v>
      </c>
    </row>
    <row r="554" spans="2:12" ht="21" customHeight="1">
      <c r="B554" s="139"/>
      <c r="C554" s="147"/>
      <c r="D554" s="147"/>
    </row>
    <row r="555" spans="2:12" ht="21" customHeight="1">
      <c r="B555" s="139"/>
      <c r="C555" s="147"/>
      <c r="D555" s="147"/>
    </row>
    <row r="556" spans="2:12" ht="21" customHeight="1">
      <c r="B556" s="139"/>
      <c r="C556" s="147"/>
      <c r="D556" s="147"/>
    </row>
    <row r="557" spans="2:12" ht="21" customHeight="1">
      <c r="B557" s="139"/>
      <c r="C557" s="147"/>
      <c r="D557" s="147"/>
    </row>
    <row r="558" spans="2:12" ht="21" customHeight="1">
      <c r="B558" s="139"/>
      <c r="C558" s="147"/>
      <c r="D558" s="147"/>
      <c r="F558" s="114" t="s">
        <v>534</v>
      </c>
      <c r="H558" s="142">
        <f>開票立会人入力シート!G17</f>
        <v>0</v>
      </c>
      <c r="I558" s="281"/>
      <c r="J558" s="154">
        <f>開票立会人入力シート!I17</f>
        <v>0</v>
      </c>
      <c r="K558" s="148"/>
      <c r="L558" s="135"/>
    </row>
    <row r="559" spans="2:12" ht="21" customHeight="1">
      <c r="B559" s="139"/>
      <c r="C559" s="147"/>
      <c r="D559" s="147"/>
    </row>
    <row r="560" spans="2:12" ht="21" customHeight="1">
      <c r="B560" s="139"/>
      <c r="C560" s="147"/>
      <c r="D560" s="147"/>
    </row>
    <row r="561" spans="1:15" ht="21" customHeight="1">
      <c r="B561" s="139"/>
      <c r="C561" s="147"/>
      <c r="D561" s="147"/>
    </row>
    <row r="564" spans="1:15" ht="21" customHeight="1">
      <c r="B564" s="114" t="s">
        <v>544</v>
      </c>
      <c r="D564" s="933">
        <f>入力シート!C8</f>
        <v>0</v>
      </c>
      <c r="E564" s="933"/>
      <c r="F564" s="154">
        <f>入力シート!C10</f>
        <v>0</v>
      </c>
      <c r="H564" s="140" t="s">
        <v>515</v>
      </c>
    </row>
    <row r="566" spans="1:15" ht="21" customHeight="1">
      <c r="D566" s="133"/>
      <c r="E566" s="133"/>
      <c r="F566" s="134"/>
      <c r="G566" s="133"/>
      <c r="I566" s="927"/>
      <c r="J566" s="927"/>
      <c r="K566" s="928"/>
      <c r="L566" s="928"/>
    </row>
    <row r="567" spans="1:15" ht="21" customHeight="1">
      <c r="D567" s="133"/>
      <c r="E567" s="133"/>
      <c r="F567" s="134"/>
      <c r="G567" s="133"/>
      <c r="I567" s="135"/>
      <c r="J567" s="135"/>
      <c r="K567" s="136"/>
      <c r="L567" s="136"/>
    </row>
    <row r="568" spans="1:15" ht="21" customHeight="1">
      <c r="D568" s="133"/>
      <c r="E568" s="133"/>
      <c r="F568" s="134"/>
      <c r="G568" s="133"/>
      <c r="I568" s="135"/>
      <c r="J568" s="135"/>
      <c r="K568" s="136"/>
      <c r="L568" s="136"/>
    </row>
    <row r="569" spans="1:15" ht="21" customHeight="1">
      <c r="D569" s="133"/>
      <c r="E569" s="133"/>
      <c r="F569" s="134"/>
      <c r="G569" s="133"/>
      <c r="I569" s="135"/>
      <c r="J569" s="135"/>
      <c r="K569" s="136"/>
      <c r="L569" s="136"/>
    </row>
    <row r="570" spans="1:15" ht="21" customHeight="1">
      <c r="A570" s="137"/>
    </row>
    <row r="571" spans="1:15" ht="21" customHeight="1">
      <c r="O571" s="138" t="s">
        <v>455</v>
      </c>
    </row>
    <row r="575" spans="1:15" ht="21" customHeight="1">
      <c r="A575" s="917" t="s">
        <v>566</v>
      </c>
      <c r="B575" s="917"/>
      <c r="C575" s="917"/>
      <c r="D575" s="917"/>
      <c r="E575" s="917"/>
      <c r="F575" s="917"/>
      <c r="G575" s="917"/>
      <c r="H575" s="917"/>
      <c r="I575" s="917"/>
      <c r="J575" s="917"/>
      <c r="K575" s="917"/>
      <c r="L575" s="917"/>
      <c r="M575" s="917"/>
      <c r="N575" s="917"/>
    </row>
    <row r="580" spans="1:11" ht="21" customHeight="1">
      <c r="A580" s="289" t="s">
        <v>1336</v>
      </c>
    </row>
    <row r="581" spans="1:11" ht="21" customHeight="1">
      <c r="A581" s="289" t="s">
        <v>726</v>
      </c>
      <c r="H581" s="146"/>
      <c r="J581" s="146"/>
      <c r="K581" s="146"/>
    </row>
    <row r="582" spans="1:11" ht="21" customHeight="1">
      <c r="H582" s="146"/>
      <c r="I582" s="146"/>
      <c r="J582" s="146"/>
      <c r="K582" s="146"/>
    </row>
    <row r="583" spans="1:11" ht="21" customHeight="1">
      <c r="H583" s="146"/>
      <c r="J583" s="146"/>
    </row>
    <row r="586" spans="1:11" ht="21" customHeight="1">
      <c r="B586" s="931" t="str">
        <f>開票立会人入力シート!F18</f>
        <v>令和-118年1月0日</v>
      </c>
      <c r="C586" s="932"/>
      <c r="D586" s="932"/>
    </row>
    <row r="587" spans="1:11" ht="21" customHeight="1">
      <c r="B587" s="139"/>
      <c r="C587" s="147"/>
      <c r="D587" s="147"/>
    </row>
    <row r="588" spans="1:11" ht="21" customHeight="1">
      <c r="B588" s="139"/>
      <c r="C588" s="147"/>
      <c r="D588" s="147"/>
    </row>
    <row r="589" spans="1:11" ht="21" customHeight="1">
      <c r="B589" s="139"/>
      <c r="C589" s="147"/>
      <c r="D589" s="147"/>
    </row>
    <row r="590" spans="1:11" ht="21" customHeight="1">
      <c r="B590" s="139"/>
      <c r="C590" s="147"/>
      <c r="D590" s="147"/>
    </row>
    <row r="591" spans="1:11" ht="21" customHeight="1">
      <c r="B591" s="139"/>
      <c r="C591" s="147"/>
      <c r="D591" s="147"/>
      <c r="F591" s="114" t="s">
        <v>533</v>
      </c>
      <c r="H591" s="280">
        <f>開票立会人入力シート!K18</f>
        <v>0</v>
      </c>
    </row>
    <row r="592" spans="1:11" ht="21" customHeight="1">
      <c r="B592" s="139"/>
      <c r="C592" s="147"/>
      <c r="D592" s="147"/>
    </row>
    <row r="593" spans="1:12" ht="21" customHeight="1">
      <c r="B593" s="139"/>
      <c r="C593" s="147"/>
      <c r="D593" s="147"/>
    </row>
    <row r="594" spans="1:12" ht="21" customHeight="1">
      <c r="B594" s="139"/>
      <c r="C594" s="147"/>
      <c r="D594" s="147"/>
    </row>
    <row r="595" spans="1:12" ht="21" customHeight="1">
      <c r="B595" s="139"/>
      <c r="C595" s="147"/>
      <c r="D595" s="147"/>
    </row>
    <row r="596" spans="1:12" ht="21" customHeight="1">
      <c r="B596" s="139"/>
      <c r="C596" s="147"/>
      <c r="D596" s="147"/>
      <c r="F596" s="114" t="s">
        <v>534</v>
      </c>
      <c r="H596" s="142">
        <f>開票立会人入力シート!G18</f>
        <v>0</v>
      </c>
      <c r="I596" s="281"/>
      <c r="J596" s="154">
        <f>開票立会人入力シート!I18</f>
        <v>0</v>
      </c>
      <c r="K596" s="148"/>
      <c r="L596" s="135"/>
    </row>
    <row r="597" spans="1:12" ht="21" customHeight="1">
      <c r="B597" s="139"/>
      <c r="C597" s="147"/>
      <c r="D597" s="147"/>
    </row>
    <row r="598" spans="1:12" ht="21" customHeight="1">
      <c r="B598" s="139"/>
      <c r="C598" s="147"/>
      <c r="D598" s="147"/>
    </row>
    <row r="599" spans="1:12" ht="21" customHeight="1">
      <c r="B599" s="139"/>
      <c r="C599" s="147"/>
      <c r="D599" s="147"/>
    </row>
    <row r="602" spans="1:12" ht="21" customHeight="1">
      <c r="B602" s="114" t="s">
        <v>544</v>
      </c>
      <c r="D602" s="933">
        <f>入力シート!C8</f>
        <v>0</v>
      </c>
      <c r="E602" s="933"/>
      <c r="F602" s="154">
        <f>入力シート!C10</f>
        <v>0</v>
      </c>
      <c r="H602" s="140" t="s">
        <v>515</v>
      </c>
    </row>
    <row r="604" spans="1:12" ht="21" customHeight="1">
      <c r="D604" s="133"/>
      <c r="E604" s="133"/>
      <c r="F604" s="134"/>
      <c r="G604" s="133"/>
      <c r="I604" s="927"/>
      <c r="J604" s="927"/>
      <c r="K604" s="928"/>
      <c r="L604" s="928"/>
    </row>
    <row r="605" spans="1:12" ht="21" customHeight="1">
      <c r="D605" s="133"/>
      <c r="E605" s="133"/>
      <c r="F605" s="134"/>
      <c r="G605" s="133"/>
      <c r="I605" s="135"/>
      <c r="J605" s="135"/>
      <c r="K605" s="136"/>
      <c r="L605" s="136"/>
    </row>
    <row r="606" spans="1:12" ht="21" customHeight="1">
      <c r="D606" s="133"/>
      <c r="E606" s="133"/>
      <c r="F606" s="134"/>
      <c r="G606" s="133"/>
      <c r="I606" s="135"/>
      <c r="J606" s="135"/>
      <c r="K606" s="136"/>
      <c r="L606" s="136"/>
    </row>
    <row r="607" spans="1:12" ht="21" customHeight="1">
      <c r="D607" s="133"/>
      <c r="E607" s="133"/>
      <c r="F607" s="134"/>
      <c r="G607" s="133"/>
      <c r="I607" s="135"/>
      <c r="J607" s="135"/>
      <c r="K607" s="136"/>
      <c r="L607" s="136"/>
    </row>
    <row r="608" spans="1:12" ht="21" customHeight="1">
      <c r="A608" s="137"/>
    </row>
    <row r="609" spans="1:15" ht="21" customHeight="1">
      <c r="O609" s="138" t="s">
        <v>455</v>
      </c>
    </row>
    <row r="613" spans="1:15" ht="21" customHeight="1">
      <c r="A613" s="917" t="s">
        <v>566</v>
      </c>
      <c r="B613" s="917"/>
      <c r="C613" s="917"/>
      <c r="D613" s="917"/>
      <c r="E613" s="917"/>
      <c r="F613" s="917"/>
      <c r="G613" s="917"/>
      <c r="H613" s="917"/>
      <c r="I613" s="917"/>
      <c r="J613" s="917"/>
      <c r="K613" s="917"/>
      <c r="L613" s="917"/>
      <c r="M613" s="917"/>
      <c r="N613" s="917"/>
    </row>
    <row r="618" spans="1:15" ht="21" customHeight="1">
      <c r="A618" s="289" t="s">
        <v>1336</v>
      </c>
    </row>
    <row r="619" spans="1:15" ht="21" customHeight="1">
      <c r="A619" s="289" t="s">
        <v>726</v>
      </c>
      <c r="H619" s="146"/>
      <c r="J619" s="146"/>
      <c r="K619" s="146"/>
    </row>
    <row r="620" spans="1:15" ht="21" customHeight="1">
      <c r="H620" s="146"/>
      <c r="I620" s="146"/>
      <c r="J620" s="146"/>
      <c r="K620" s="146"/>
    </row>
    <row r="621" spans="1:15" ht="21" customHeight="1">
      <c r="H621" s="146"/>
      <c r="J621" s="146"/>
    </row>
    <row r="624" spans="1:15" ht="21" customHeight="1">
      <c r="B624" s="931" t="str">
        <f>開票立会人入力シート!F19</f>
        <v>令和-118年1月0日</v>
      </c>
      <c r="C624" s="932"/>
      <c r="D624" s="932"/>
    </row>
    <row r="625" spans="2:12" ht="21" customHeight="1">
      <c r="B625" s="139"/>
      <c r="C625" s="147"/>
      <c r="D625" s="147"/>
    </row>
    <row r="626" spans="2:12" ht="21" customHeight="1">
      <c r="B626" s="139"/>
      <c r="C626" s="147"/>
      <c r="D626" s="147"/>
    </row>
    <row r="627" spans="2:12" ht="21" customHeight="1">
      <c r="B627" s="139"/>
      <c r="C627" s="147"/>
      <c r="D627" s="147"/>
    </row>
    <row r="628" spans="2:12" ht="21" customHeight="1">
      <c r="B628" s="139"/>
      <c r="C628" s="147"/>
      <c r="D628" s="147"/>
    </row>
    <row r="629" spans="2:12" ht="21" customHeight="1">
      <c r="B629" s="139"/>
      <c r="C629" s="147"/>
      <c r="D629" s="147"/>
      <c r="F629" s="114" t="s">
        <v>533</v>
      </c>
      <c r="H629" s="280">
        <f>開票立会人入力シート!K19</f>
        <v>0</v>
      </c>
    </row>
    <row r="630" spans="2:12" ht="21" customHeight="1">
      <c r="B630" s="139"/>
      <c r="C630" s="147"/>
      <c r="D630" s="147"/>
    </row>
    <row r="631" spans="2:12" ht="21" customHeight="1">
      <c r="B631" s="139"/>
      <c r="C631" s="147"/>
      <c r="D631" s="147"/>
    </row>
    <row r="632" spans="2:12" ht="21" customHeight="1">
      <c r="B632" s="139"/>
      <c r="C632" s="147"/>
      <c r="D632" s="147"/>
    </row>
    <row r="633" spans="2:12" ht="21" customHeight="1">
      <c r="B633" s="139"/>
      <c r="C633" s="147"/>
      <c r="D633" s="147"/>
    </row>
    <row r="634" spans="2:12" ht="21" customHeight="1">
      <c r="B634" s="139"/>
      <c r="C634" s="147"/>
      <c r="D634" s="147"/>
      <c r="F634" s="114" t="s">
        <v>534</v>
      </c>
      <c r="H634" s="142">
        <f>開票立会人入力シート!G19</f>
        <v>0</v>
      </c>
      <c r="I634" s="281"/>
      <c r="J634" s="154">
        <f>開票立会人入力シート!I19</f>
        <v>0</v>
      </c>
      <c r="K634" s="148"/>
      <c r="L634" s="135"/>
    </row>
    <row r="635" spans="2:12" ht="21" customHeight="1">
      <c r="B635" s="139"/>
      <c r="C635" s="147"/>
      <c r="D635" s="147"/>
    </row>
    <row r="636" spans="2:12" ht="21" customHeight="1">
      <c r="B636" s="139"/>
      <c r="C636" s="147"/>
      <c r="D636" s="147"/>
    </row>
    <row r="637" spans="2:12" ht="21" customHeight="1">
      <c r="B637" s="139"/>
      <c r="C637" s="147"/>
      <c r="D637" s="147"/>
    </row>
    <row r="640" spans="2:12" ht="21" customHeight="1">
      <c r="B640" s="114" t="s">
        <v>544</v>
      </c>
      <c r="D640" s="933">
        <f>入力シート!C8</f>
        <v>0</v>
      </c>
      <c r="E640" s="933"/>
      <c r="F640" s="154">
        <f>入力シート!C10</f>
        <v>0</v>
      </c>
      <c r="H640" s="140" t="s">
        <v>515</v>
      </c>
    </row>
    <row r="642" spans="1:15" ht="21" customHeight="1">
      <c r="D642" s="133"/>
      <c r="E642" s="133"/>
      <c r="F642" s="134"/>
      <c r="G642" s="133"/>
      <c r="I642" s="927"/>
      <c r="J642" s="927"/>
      <c r="K642" s="928"/>
      <c r="L642" s="928"/>
    </row>
    <row r="643" spans="1:15" ht="21" customHeight="1">
      <c r="D643" s="133"/>
      <c r="E643" s="133"/>
      <c r="F643" s="134"/>
      <c r="G643" s="133"/>
      <c r="I643" s="135"/>
      <c r="J643" s="135"/>
      <c r="K643" s="136"/>
      <c r="L643" s="136"/>
    </row>
    <row r="644" spans="1:15" ht="21" customHeight="1">
      <c r="D644" s="133"/>
      <c r="E644" s="133"/>
      <c r="F644" s="134"/>
      <c r="G644" s="133"/>
      <c r="I644" s="135"/>
      <c r="J644" s="135"/>
      <c r="K644" s="136"/>
      <c r="L644" s="136"/>
    </row>
    <row r="645" spans="1:15" ht="21" customHeight="1">
      <c r="D645" s="133"/>
      <c r="E645" s="133"/>
      <c r="F645" s="134"/>
      <c r="G645" s="133"/>
      <c r="I645" s="135"/>
      <c r="J645" s="135"/>
      <c r="K645" s="136"/>
      <c r="L645" s="136"/>
    </row>
    <row r="646" spans="1:15" ht="21" customHeight="1">
      <c r="A646" s="137"/>
    </row>
    <row r="647" spans="1:15" ht="21" customHeight="1">
      <c r="O647" s="138" t="s">
        <v>455</v>
      </c>
    </row>
    <row r="651" spans="1:15" ht="21" customHeight="1">
      <c r="A651" s="917" t="s">
        <v>566</v>
      </c>
      <c r="B651" s="917"/>
      <c r="C651" s="917"/>
      <c r="D651" s="917"/>
      <c r="E651" s="917"/>
      <c r="F651" s="917"/>
      <c r="G651" s="917"/>
      <c r="H651" s="917"/>
      <c r="I651" s="917"/>
      <c r="J651" s="917"/>
      <c r="K651" s="917"/>
      <c r="L651" s="917"/>
      <c r="M651" s="917"/>
      <c r="N651" s="917"/>
    </row>
    <row r="656" spans="1:15" ht="21" customHeight="1">
      <c r="A656" s="289" t="s">
        <v>1336</v>
      </c>
    </row>
    <row r="657" spans="1:12" ht="21" customHeight="1">
      <c r="A657" s="289" t="s">
        <v>726</v>
      </c>
      <c r="H657" s="146"/>
      <c r="J657" s="146"/>
      <c r="K657" s="146"/>
    </row>
    <row r="658" spans="1:12" ht="21" customHeight="1">
      <c r="H658" s="146"/>
      <c r="I658" s="146"/>
      <c r="J658" s="146"/>
      <c r="K658" s="146"/>
    </row>
    <row r="659" spans="1:12" ht="21" customHeight="1">
      <c r="H659" s="146"/>
      <c r="J659" s="146"/>
    </row>
    <row r="662" spans="1:12" ht="21" customHeight="1">
      <c r="B662" s="931" t="str">
        <f>開票立会人入力シート!F20</f>
        <v>令和-118年1月0日</v>
      </c>
      <c r="C662" s="932"/>
      <c r="D662" s="932"/>
    </row>
    <row r="663" spans="1:12" ht="21" customHeight="1">
      <c r="B663" s="139"/>
      <c r="C663" s="147"/>
      <c r="D663" s="147"/>
    </row>
    <row r="664" spans="1:12" ht="21" customHeight="1">
      <c r="B664" s="139"/>
      <c r="C664" s="147"/>
      <c r="D664" s="147"/>
    </row>
    <row r="665" spans="1:12" ht="21" customHeight="1">
      <c r="B665" s="139"/>
      <c r="C665" s="147"/>
      <c r="D665" s="147"/>
    </row>
    <row r="666" spans="1:12" ht="21" customHeight="1">
      <c r="B666" s="139"/>
      <c r="C666" s="147"/>
      <c r="D666" s="147"/>
    </row>
    <row r="667" spans="1:12" ht="21" customHeight="1">
      <c r="B667" s="139"/>
      <c r="C667" s="147"/>
      <c r="D667" s="147"/>
      <c r="F667" s="114" t="s">
        <v>533</v>
      </c>
      <c r="H667" s="280">
        <f>開票立会人入力シート!K20</f>
        <v>0</v>
      </c>
    </row>
    <row r="668" spans="1:12" ht="21" customHeight="1">
      <c r="B668" s="139"/>
      <c r="C668" s="147"/>
      <c r="D668" s="147"/>
    </row>
    <row r="669" spans="1:12" ht="21" customHeight="1">
      <c r="B669" s="139"/>
      <c r="C669" s="147"/>
      <c r="D669" s="147"/>
    </row>
    <row r="670" spans="1:12" ht="21" customHeight="1">
      <c r="B670" s="139"/>
      <c r="C670" s="147"/>
      <c r="D670" s="147"/>
    </row>
    <row r="671" spans="1:12" ht="21" customHeight="1">
      <c r="B671" s="139"/>
      <c r="C671" s="147"/>
      <c r="D671" s="147"/>
    </row>
    <row r="672" spans="1:12" ht="21" customHeight="1">
      <c r="B672" s="139"/>
      <c r="C672" s="147"/>
      <c r="D672" s="147"/>
      <c r="F672" s="114" t="s">
        <v>534</v>
      </c>
      <c r="H672" s="142">
        <f>開票立会人入力シート!G20</f>
        <v>0</v>
      </c>
      <c r="I672" s="281"/>
      <c r="J672" s="154">
        <f>開票立会人入力シート!I20</f>
        <v>0</v>
      </c>
      <c r="K672" s="148"/>
      <c r="L672" s="135"/>
    </row>
    <row r="673" spans="1:15" ht="21" customHeight="1">
      <c r="B673" s="139"/>
      <c r="C673" s="147"/>
      <c r="D673" s="147"/>
    </row>
    <row r="674" spans="1:15" ht="21" customHeight="1">
      <c r="B674" s="139"/>
      <c r="C674" s="147"/>
      <c r="D674" s="147"/>
    </row>
    <row r="675" spans="1:15" ht="21" customHeight="1">
      <c r="B675" s="139"/>
      <c r="C675" s="147"/>
      <c r="D675" s="147"/>
    </row>
    <row r="678" spans="1:15" ht="21" customHeight="1">
      <c r="B678" s="114" t="s">
        <v>544</v>
      </c>
      <c r="D678" s="933">
        <f>入力シート!C8</f>
        <v>0</v>
      </c>
      <c r="E678" s="933"/>
      <c r="F678" s="154">
        <f>入力シート!C10</f>
        <v>0</v>
      </c>
      <c r="H678" s="140" t="s">
        <v>515</v>
      </c>
    </row>
    <row r="680" spans="1:15" ht="21" customHeight="1">
      <c r="D680" s="133"/>
      <c r="E680" s="133"/>
      <c r="F680" s="134"/>
      <c r="G680" s="133"/>
      <c r="I680" s="927"/>
      <c r="J680" s="927"/>
      <c r="K680" s="928"/>
      <c r="L680" s="928"/>
    </row>
    <row r="681" spans="1:15" ht="21" customHeight="1">
      <c r="D681" s="133"/>
      <c r="E681" s="133"/>
      <c r="F681" s="134"/>
      <c r="G681" s="133"/>
      <c r="I681" s="135"/>
      <c r="J681" s="135"/>
      <c r="K681" s="136"/>
      <c r="L681" s="136"/>
    </row>
    <row r="682" spans="1:15" ht="21" customHeight="1">
      <c r="D682" s="133"/>
      <c r="E682" s="133"/>
      <c r="F682" s="134"/>
      <c r="G682" s="133"/>
      <c r="I682" s="135"/>
      <c r="J682" s="135"/>
      <c r="K682" s="136"/>
      <c r="L682" s="136"/>
    </row>
    <row r="683" spans="1:15" ht="21" customHeight="1">
      <c r="D683" s="133"/>
      <c r="E683" s="133"/>
      <c r="F683" s="134"/>
      <c r="G683" s="133"/>
      <c r="I683" s="135"/>
      <c r="J683" s="135"/>
      <c r="K683" s="136"/>
      <c r="L683" s="136"/>
    </row>
    <row r="684" spans="1:15" ht="21" customHeight="1">
      <c r="A684" s="137"/>
    </row>
    <row r="685" spans="1:15" ht="21" customHeight="1">
      <c r="O685" s="138" t="s">
        <v>455</v>
      </c>
    </row>
    <row r="689" spans="1:14" ht="21" customHeight="1">
      <c r="A689" s="917" t="s">
        <v>566</v>
      </c>
      <c r="B689" s="917"/>
      <c r="C689" s="917"/>
      <c r="D689" s="917"/>
      <c r="E689" s="917"/>
      <c r="F689" s="917"/>
      <c r="G689" s="917"/>
      <c r="H689" s="917"/>
      <c r="I689" s="917"/>
      <c r="J689" s="917"/>
      <c r="K689" s="917"/>
      <c r="L689" s="917"/>
      <c r="M689" s="917"/>
      <c r="N689" s="917"/>
    </row>
    <row r="694" spans="1:14" ht="21" customHeight="1">
      <c r="A694" s="289" t="s">
        <v>1336</v>
      </c>
    </row>
    <row r="695" spans="1:14" ht="21" customHeight="1">
      <c r="A695" s="289" t="s">
        <v>726</v>
      </c>
      <c r="H695" s="146"/>
      <c r="J695" s="146"/>
      <c r="K695" s="146"/>
    </row>
    <row r="696" spans="1:14" ht="21" customHeight="1">
      <c r="H696" s="146"/>
      <c r="I696" s="146"/>
      <c r="J696" s="146"/>
      <c r="K696" s="146"/>
    </row>
    <row r="697" spans="1:14" ht="21" customHeight="1">
      <c r="H697" s="146"/>
      <c r="J697" s="146"/>
    </row>
    <row r="700" spans="1:14" ht="21" customHeight="1">
      <c r="B700" s="931" t="str">
        <f>開票立会人入力シート!F21</f>
        <v>令和-118年1月0日</v>
      </c>
      <c r="C700" s="932"/>
      <c r="D700" s="932"/>
    </row>
    <row r="701" spans="1:14" ht="21" customHeight="1">
      <c r="B701" s="139"/>
      <c r="C701" s="147"/>
      <c r="D701" s="147"/>
    </row>
    <row r="702" spans="1:14" ht="21" customHeight="1">
      <c r="B702" s="139"/>
      <c r="C702" s="147"/>
      <c r="D702" s="147"/>
    </row>
    <row r="703" spans="1:14" ht="21" customHeight="1">
      <c r="B703" s="139"/>
      <c r="C703" s="147"/>
      <c r="D703" s="147"/>
    </row>
    <row r="704" spans="1:14" ht="21" customHeight="1">
      <c r="B704" s="139"/>
      <c r="C704" s="147"/>
      <c r="D704" s="147"/>
    </row>
    <row r="705" spans="2:12" ht="21" customHeight="1">
      <c r="B705" s="139"/>
      <c r="C705" s="147"/>
      <c r="D705" s="147"/>
      <c r="F705" s="114" t="s">
        <v>533</v>
      </c>
      <c r="H705" s="280">
        <f>開票立会人入力シート!K21</f>
        <v>0</v>
      </c>
    </row>
    <row r="706" spans="2:12" ht="21" customHeight="1">
      <c r="B706" s="139"/>
      <c r="C706" s="147"/>
      <c r="D706" s="147"/>
    </row>
    <row r="707" spans="2:12" ht="21" customHeight="1">
      <c r="B707" s="139"/>
      <c r="C707" s="147"/>
      <c r="D707" s="147"/>
    </row>
    <row r="708" spans="2:12" ht="21" customHeight="1">
      <c r="B708" s="139"/>
      <c r="C708" s="147"/>
      <c r="D708" s="147"/>
    </row>
    <row r="709" spans="2:12" ht="21" customHeight="1">
      <c r="B709" s="139"/>
      <c r="C709" s="147"/>
      <c r="D709" s="147"/>
    </row>
    <row r="710" spans="2:12" ht="21" customHeight="1">
      <c r="B710" s="139"/>
      <c r="C710" s="147"/>
      <c r="D710" s="147"/>
      <c r="F710" s="114" t="s">
        <v>534</v>
      </c>
      <c r="H710" s="142">
        <f>開票立会人入力シート!G21</f>
        <v>0</v>
      </c>
      <c r="I710" s="281"/>
      <c r="J710" s="154">
        <f>開票立会人入力シート!I21</f>
        <v>0</v>
      </c>
      <c r="K710" s="148"/>
      <c r="L710" s="135"/>
    </row>
    <row r="711" spans="2:12" ht="21" customHeight="1">
      <c r="B711" s="139"/>
      <c r="C711" s="147"/>
      <c r="D711" s="147"/>
    </row>
    <row r="712" spans="2:12" ht="21" customHeight="1">
      <c r="B712" s="139"/>
      <c r="C712" s="147"/>
      <c r="D712" s="147"/>
    </row>
    <row r="713" spans="2:12" ht="21" customHeight="1">
      <c r="B713" s="139"/>
      <c r="C713" s="147"/>
      <c r="D713" s="147"/>
    </row>
    <row r="716" spans="2:12" ht="21" customHeight="1">
      <c r="B716" s="114" t="s">
        <v>544</v>
      </c>
      <c r="D716" s="933">
        <f>入力シート!C8</f>
        <v>0</v>
      </c>
      <c r="E716" s="933"/>
      <c r="F716" s="154">
        <f>入力シート!C10</f>
        <v>0</v>
      </c>
      <c r="H716" s="140" t="s">
        <v>515</v>
      </c>
    </row>
    <row r="718" spans="2:12" ht="21" customHeight="1">
      <c r="D718" s="133"/>
      <c r="E718" s="133"/>
      <c r="F718" s="134"/>
      <c r="G718" s="133"/>
      <c r="I718" s="927"/>
      <c r="J718" s="927"/>
      <c r="K718" s="928"/>
      <c r="L718" s="928"/>
    </row>
    <row r="719" spans="2:12" ht="21" customHeight="1">
      <c r="D719" s="133"/>
      <c r="E719" s="133"/>
      <c r="F719" s="134"/>
      <c r="G719" s="133"/>
      <c r="I719" s="135"/>
      <c r="J719" s="135"/>
      <c r="K719" s="136"/>
      <c r="L719" s="136"/>
    </row>
    <row r="720" spans="2:12" ht="21" customHeight="1">
      <c r="D720" s="133"/>
      <c r="E720" s="133"/>
      <c r="F720" s="134"/>
      <c r="G720" s="133"/>
      <c r="I720" s="135"/>
      <c r="J720" s="135"/>
      <c r="K720" s="136"/>
      <c r="L720" s="136"/>
    </row>
    <row r="721" spans="1:15" ht="21" customHeight="1">
      <c r="D721" s="133"/>
      <c r="E721" s="133"/>
      <c r="F721" s="134"/>
      <c r="G721" s="133"/>
      <c r="I721" s="135"/>
      <c r="J721" s="135"/>
      <c r="K721" s="136"/>
      <c r="L721" s="136"/>
    </row>
    <row r="722" spans="1:15" ht="21" customHeight="1">
      <c r="A722" s="137"/>
    </row>
    <row r="723" spans="1:15" ht="21" customHeight="1">
      <c r="O723" s="138" t="s">
        <v>455</v>
      </c>
    </row>
    <row r="727" spans="1:15" ht="21" customHeight="1">
      <c r="A727" s="917" t="s">
        <v>566</v>
      </c>
      <c r="B727" s="917"/>
      <c r="C727" s="917"/>
      <c r="D727" s="917"/>
      <c r="E727" s="917"/>
      <c r="F727" s="917"/>
      <c r="G727" s="917"/>
      <c r="H727" s="917"/>
      <c r="I727" s="917"/>
      <c r="J727" s="917"/>
      <c r="K727" s="917"/>
      <c r="L727" s="917"/>
      <c r="M727" s="917"/>
      <c r="N727" s="917"/>
    </row>
    <row r="732" spans="1:15" ht="21" customHeight="1">
      <c r="A732" s="289" t="s">
        <v>1336</v>
      </c>
    </row>
    <row r="733" spans="1:15" ht="21" customHeight="1">
      <c r="A733" s="289" t="s">
        <v>726</v>
      </c>
      <c r="H733" s="146"/>
      <c r="J733" s="146"/>
      <c r="K733" s="146"/>
    </row>
    <row r="734" spans="1:15" ht="21" customHeight="1">
      <c r="H734" s="146"/>
      <c r="I734" s="146"/>
      <c r="J734" s="146"/>
      <c r="K734" s="146"/>
    </row>
    <row r="735" spans="1:15" ht="21" customHeight="1">
      <c r="H735" s="146"/>
      <c r="J735" s="146"/>
    </row>
    <row r="738" spans="2:12" ht="21" customHeight="1">
      <c r="B738" s="931" t="str">
        <f>開票立会人入力シート!F22</f>
        <v>令和-118年1月0日</v>
      </c>
      <c r="C738" s="932"/>
      <c r="D738" s="932"/>
    </row>
    <row r="739" spans="2:12" ht="21" customHeight="1">
      <c r="B739" s="139"/>
      <c r="C739" s="147"/>
      <c r="D739" s="147"/>
    </row>
    <row r="740" spans="2:12" ht="21" customHeight="1">
      <c r="B740" s="139"/>
      <c r="C740" s="147"/>
      <c r="D740" s="147"/>
    </row>
    <row r="741" spans="2:12" ht="21" customHeight="1">
      <c r="B741" s="139"/>
      <c r="C741" s="147"/>
      <c r="D741" s="147"/>
    </row>
    <row r="742" spans="2:12" ht="21" customHeight="1">
      <c r="B742" s="139"/>
      <c r="C742" s="147"/>
      <c r="D742" s="147"/>
    </row>
    <row r="743" spans="2:12" ht="21" customHeight="1">
      <c r="B743" s="139"/>
      <c r="C743" s="147"/>
      <c r="D743" s="147"/>
      <c r="F743" s="114" t="s">
        <v>533</v>
      </c>
      <c r="H743" s="280">
        <f>開票立会人入力シート!K22</f>
        <v>0</v>
      </c>
    </row>
    <row r="744" spans="2:12" ht="21" customHeight="1">
      <c r="B744" s="139"/>
      <c r="C744" s="147"/>
      <c r="D744" s="147"/>
    </row>
    <row r="745" spans="2:12" ht="21" customHeight="1">
      <c r="B745" s="139"/>
      <c r="C745" s="147"/>
      <c r="D745" s="147"/>
    </row>
    <row r="746" spans="2:12" ht="21" customHeight="1">
      <c r="B746" s="139"/>
      <c r="C746" s="147"/>
      <c r="D746" s="147"/>
    </row>
    <row r="747" spans="2:12" ht="21" customHeight="1">
      <c r="B747" s="139"/>
      <c r="C747" s="147"/>
      <c r="D747" s="147"/>
    </row>
    <row r="748" spans="2:12" ht="21" customHeight="1">
      <c r="B748" s="139"/>
      <c r="C748" s="147"/>
      <c r="D748" s="147"/>
      <c r="F748" s="114" t="s">
        <v>534</v>
      </c>
      <c r="H748" s="142">
        <f>開票立会人入力シート!G22</f>
        <v>0</v>
      </c>
      <c r="I748" s="281"/>
      <c r="J748" s="154">
        <f>開票立会人入力シート!I22</f>
        <v>0</v>
      </c>
      <c r="K748" s="148"/>
      <c r="L748" s="135"/>
    </row>
    <row r="749" spans="2:12" ht="21" customHeight="1">
      <c r="B749" s="139"/>
      <c r="C749" s="147"/>
      <c r="D749" s="147"/>
    </row>
    <row r="750" spans="2:12" ht="21" customHeight="1">
      <c r="B750" s="139"/>
      <c r="C750" s="147"/>
      <c r="D750" s="147"/>
    </row>
    <row r="751" spans="2:12" ht="21" customHeight="1">
      <c r="B751" s="139"/>
      <c r="C751" s="147"/>
      <c r="D751" s="147"/>
    </row>
    <row r="754" spans="1:15" ht="21" customHeight="1">
      <c r="B754" s="114" t="s">
        <v>544</v>
      </c>
      <c r="D754" s="933">
        <f>入力シート!C8</f>
        <v>0</v>
      </c>
      <c r="E754" s="933"/>
      <c r="F754" s="154">
        <f>入力シート!C10</f>
        <v>0</v>
      </c>
      <c r="H754" s="140" t="s">
        <v>515</v>
      </c>
    </row>
    <row r="756" spans="1:15" ht="21" customHeight="1">
      <c r="D756" s="133"/>
      <c r="E756" s="133"/>
      <c r="F756" s="134"/>
      <c r="G756" s="133"/>
      <c r="I756" s="927"/>
      <c r="J756" s="927"/>
      <c r="K756" s="928"/>
      <c r="L756" s="928"/>
    </row>
    <row r="757" spans="1:15" ht="21" customHeight="1">
      <c r="D757" s="133"/>
      <c r="E757" s="133"/>
      <c r="F757" s="134"/>
      <c r="G757" s="133"/>
      <c r="I757" s="135"/>
      <c r="J757" s="135"/>
      <c r="K757" s="136"/>
      <c r="L757" s="136"/>
    </row>
    <row r="758" spans="1:15" ht="21" customHeight="1">
      <c r="D758" s="133"/>
      <c r="E758" s="133"/>
      <c r="F758" s="134"/>
      <c r="G758" s="133"/>
      <c r="I758" s="135"/>
      <c r="J758" s="135"/>
      <c r="K758" s="136"/>
      <c r="L758" s="136"/>
    </row>
    <row r="759" spans="1:15" ht="21" customHeight="1">
      <c r="D759" s="133"/>
      <c r="E759" s="133"/>
      <c r="F759" s="134"/>
      <c r="G759" s="133"/>
      <c r="I759" s="135"/>
      <c r="J759" s="135"/>
      <c r="K759" s="136"/>
      <c r="L759" s="136"/>
    </row>
    <row r="760" spans="1:15" ht="21" customHeight="1">
      <c r="A760" s="137"/>
    </row>
    <row r="761" spans="1:15" ht="21" customHeight="1">
      <c r="O761" s="138" t="s">
        <v>455</v>
      </c>
    </row>
    <row r="765" spans="1:15" ht="21" customHeight="1">
      <c r="A765" s="917" t="s">
        <v>566</v>
      </c>
      <c r="B765" s="917"/>
      <c r="C765" s="917"/>
      <c r="D765" s="917"/>
      <c r="E765" s="917"/>
      <c r="F765" s="917"/>
      <c r="G765" s="917"/>
      <c r="H765" s="917"/>
      <c r="I765" s="917"/>
      <c r="J765" s="917"/>
      <c r="K765" s="917"/>
      <c r="L765" s="917"/>
      <c r="M765" s="917"/>
      <c r="N765" s="917"/>
    </row>
    <row r="770" spans="1:11" ht="21" customHeight="1">
      <c r="A770" s="289" t="s">
        <v>1336</v>
      </c>
    </row>
    <row r="771" spans="1:11" ht="21" customHeight="1">
      <c r="A771" s="289" t="s">
        <v>726</v>
      </c>
      <c r="H771" s="146"/>
      <c r="J771" s="146"/>
      <c r="K771" s="146"/>
    </row>
    <row r="772" spans="1:11" ht="21" customHeight="1">
      <c r="H772" s="146"/>
      <c r="I772" s="146"/>
      <c r="J772" s="146"/>
      <c r="K772" s="146"/>
    </row>
    <row r="773" spans="1:11" ht="21" customHeight="1">
      <c r="H773" s="146"/>
      <c r="J773" s="146"/>
    </row>
    <row r="776" spans="1:11" ht="21" customHeight="1">
      <c r="B776" s="931" t="str">
        <f>開票立会人入力シート!F23</f>
        <v>令和-118年1月0日</v>
      </c>
      <c r="C776" s="932"/>
      <c r="D776" s="932"/>
    </row>
    <row r="777" spans="1:11" ht="21" customHeight="1">
      <c r="B777" s="139"/>
      <c r="C777" s="147"/>
      <c r="D777" s="147"/>
    </row>
    <row r="778" spans="1:11" ht="21" customHeight="1">
      <c r="B778" s="139"/>
      <c r="C778" s="147"/>
      <c r="D778" s="147"/>
    </row>
    <row r="779" spans="1:11" ht="21" customHeight="1">
      <c r="B779" s="139"/>
      <c r="C779" s="147"/>
      <c r="D779" s="147"/>
    </row>
    <row r="780" spans="1:11" ht="21" customHeight="1">
      <c r="B780" s="139"/>
      <c r="C780" s="147"/>
      <c r="D780" s="147"/>
    </row>
    <row r="781" spans="1:11" ht="21" customHeight="1">
      <c r="B781" s="139"/>
      <c r="C781" s="147"/>
      <c r="D781" s="147"/>
      <c r="F781" s="114" t="s">
        <v>533</v>
      </c>
      <c r="H781" s="280">
        <f>開票立会人入力シート!K23</f>
        <v>0</v>
      </c>
    </row>
    <row r="782" spans="1:11" ht="21" customHeight="1">
      <c r="B782" s="139"/>
      <c r="C782" s="147"/>
      <c r="D782" s="147"/>
    </row>
    <row r="783" spans="1:11" ht="21" customHeight="1">
      <c r="B783" s="139"/>
      <c r="C783" s="147"/>
      <c r="D783" s="147"/>
    </row>
    <row r="784" spans="1:11" ht="21" customHeight="1">
      <c r="B784" s="139"/>
      <c r="C784" s="147"/>
      <c r="D784" s="147"/>
    </row>
    <row r="785" spans="1:15" ht="21" customHeight="1">
      <c r="B785" s="139"/>
      <c r="C785" s="147"/>
      <c r="D785" s="147"/>
    </row>
    <row r="786" spans="1:15" ht="21" customHeight="1">
      <c r="B786" s="139"/>
      <c r="C786" s="147"/>
      <c r="D786" s="147"/>
      <c r="F786" s="114" t="s">
        <v>534</v>
      </c>
      <c r="H786" s="142">
        <f>開票立会人入力シート!G23</f>
        <v>0</v>
      </c>
      <c r="I786" s="281"/>
      <c r="J786" s="154">
        <f>開票立会人入力シート!I23</f>
        <v>0</v>
      </c>
      <c r="K786" s="148"/>
      <c r="L786" s="135"/>
    </row>
    <row r="787" spans="1:15" ht="21" customHeight="1">
      <c r="B787" s="139"/>
      <c r="C787" s="147"/>
      <c r="D787" s="147"/>
    </row>
    <row r="788" spans="1:15" ht="21" customHeight="1">
      <c r="B788" s="139"/>
      <c r="C788" s="147"/>
      <c r="D788" s="147"/>
    </row>
    <row r="789" spans="1:15" ht="21" customHeight="1">
      <c r="B789" s="139"/>
      <c r="C789" s="147"/>
      <c r="D789" s="147"/>
    </row>
    <row r="792" spans="1:15" ht="21" customHeight="1">
      <c r="B792" s="114" t="s">
        <v>544</v>
      </c>
      <c r="D792" s="933">
        <f>入力シート!C8</f>
        <v>0</v>
      </c>
      <c r="E792" s="933"/>
      <c r="F792" s="154">
        <f>入力シート!C10</f>
        <v>0</v>
      </c>
      <c r="H792" s="140" t="s">
        <v>515</v>
      </c>
    </row>
    <row r="794" spans="1:15" ht="21" customHeight="1">
      <c r="D794" s="133"/>
      <c r="E794" s="133"/>
      <c r="F794" s="134"/>
      <c r="G794" s="133"/>
      <c r="I794" s="927"/>
      <c r="J794" s="927"/>
      <c r="K794" s="928"/>
      <c r="L794" s="928"/>
    </row>
    <row r="795" spans="1:15" ht="21" customHeight="1">
      <c r="D795" s="133"/>
      <c r="E795" s="133"/>
      <c r="F795" s="134"/>
      <c r="G795" s="133"/>
      <c r="I795" s="135"/>
      <c r="J795" s="135"/>
      <c r="K795" s="136"/>
      <c r="L795" s="136"/>
    </row>
    <row r="796" spans="1:15" ht="21" customHeight="1">
      <c r="D796" s="133"/>
      <c r="E796" s="133"/>
      <c r="F796" s="134"/>
      <c r="G796" s="133"/>
      <c r="I796" s="135"/>
      <c r="J796" s="135"/>
      <c r="K796" s="136"/>
      <c r="L796" s="136"/>
    </row>
    <row r="797" spans="1:15" ht="21" customHeight="1">
      <c r="D797" s="133"/>
      <c r="E797" s="133"/>
      <c r="F797" s="134"/>
      <c r="G797" s="133"/>
      <c r="I797" s="135"/>
      <c r="J797" s="135"/>
      <c r="K797" s="136"/>
      <c r="L797" s="136"/>
    </row>
    <row r="798" spans="1:15" ht="21" customHeight="1">
      <c r="A798" s="137"/>
    </row>
    <row r="799" spans="1:15" ht="21" customHeight="1">
      <c r="O799" s="138" t="s">
        <v>455</v>
      </c>
    </row>
    <row r="803" spans="1:14" ht="21" customHeight="1">
      <c r="A803" s="917" t="s">
        <v>566</v>
      </c>
      <c r="B803" s="917"/>
      <c r="C803" s="917"/>
      <c r="D803" s="917"/>
      <c r="E803" s="917"/>
      <c r="F803" s="917"/>
      <c r="G803" s="917"/>
      <c r="H803" s="917"/>
      <c r="I803" s="917"/>
      <c r="J803" s="917"/>
      <c r="K803" s="917"/>
      <c r="L803" s="917"/>
      <c r="M803" s="917"/>
      <c r="N803" s="917"/>
    </row>
    <row r="808" spans="1:14" ht="21" customHeight="1">
      <c r="A808" s="289" t="s">
        <v>1336</v>
      </c>
    </row>
    <row r="809" spans="1:14" ht="21" customHeight="1">
      <c r="A809" s="289" t="s">
        <v>726</v>
      </c>
      <c r="H809" s="146"/>
      <c r="J809" s="146"/>
      <c r="K809" s="146"/>
    </row>
    <row r="810" spans="1:14" ht="21" customHeight="1">
      <c r="H810" s="146"/>
      <c r="I810" s="146"/>
      <c r="J810" s="146"/>
      <c r="K810" s="146"/>
    </row>
    <row r="811" spans="1:14" ht="21" customHeight="1">
      <c r="H811" s="146"/>
      <c r="J811" s="146"/>
    </row>
    <row r="814" spans="1:14" ht="21" customHeight="1">
      <c r="B814" s="931" t="str">
        <f>開票立会人入力シート!F24</f>
        <v>令和-118年1月0日</v>
      </c>
      <c r="C814" s="932"/>
      <c r="D814" s="932"/>
    </row>
    <row r="815" spans="1:14" ht="21" customHeight="1">
      <c r="B815" s="139"/>
      <c r="C815" s="147"/>
      <c r="D815" s="147"/>
    </row>
    <row r="816" spans="1:14" ht="21" customHeight="1">
      <c r="B816" s="139"/>
      <c r="C816" s="147"/>
      <c r="D816" s="147"/>
    </row>
    <row r="817" spans="2:12" ht="21" customHeight="1">
      <c r="B817" s="139"/>
      <c r="C817" s="147"/>
      <c r="D817" s="147"/>
    </row>
    <row r="818" spans="2:12" ht="21" customHeight="1">
      <c r="B818" s="139"/>
      <c r="C818" s="147"/>
      <c r="D818" s="147"/>
    </row>
    <row r="819" spans="2:12" ht="21" customHeight="1">
      <c r="B819" s="139"/>
      <c r="C819" s="147"/>
      <c r="D819" s="147"/>
      <c r="F819" s="114" t="s">
        <v>533</v>
      </c>
      <c r="H819" s="280">
        <f>開票立会人入力シート!K24</f>
        <v>0</v>
      </c>
    </row>
    <row r="820" spans="2:12" ht="21" customHeight="1">
      <c r="B820" s="139"/>
      <c r="C820" s="147"/>
      <c r="D820" s="147"/>
    </row>
    <row r="821" spans="2:12" ht="21" customHeight="1">
      <c r="B821" s="139"/>
      <c r="C821" s="147"/>
      <c r="D821" s="147"/>
    </row>
    <row r="822" spans="2:12" ht="21" customHeight="1">
      <c r="B822" s="139"/>
      <c r="C822" s="147"/>
      <c r="D822" s="147"/>
    </row>
    <row r="823" spans="2:12" ht="21" customHeight="1">
      <c r="B823" s="139"/>
      <c r="C823" s="147"/>
      <c r="D823" s="147"/>
    </row>
    <row r="824" spans="2:12" ht="21" customHeight="1">
      <c r="B824" s="139"/>
      <c r="C824" s="147"/>
      <c r="D824" s="147"/>
      <c r="F824" s="114" t="s">
        <v>534</v>
      </c>
      <c r="H824" s="142">
        <f>開票立会人入力シート!G24</f>
        <v>0</v>
      </c>
      <c r="I824" s="281"/>
      <c r="J824" s="154">
        <f>開票立会人入力シート!I24</f>
        <v>0</v>
      </c>
      <c r="K824" s="148"/>
      <c r="L824" s="135"/>
    </row>
    <row r="825" spans="2:12" ht="21" customHeight="1">
      <c r="B825" s="139"/>
      <c r="C825" s="147"/>
      <c r="D825" s="147"/>
    </row>
    <row r="826" spans="2:12" ht="21" customHeight="1">
      <c r="B826" s="139"/>
      <c r="C826" s="147"/>
      <c r="D826" s="147"/>
    </row>
    <row r="827" spans="2:12" ht="21" customHeight="1">
      <c r="B827" s="139"/>
      <c r="C827" s="147"/>
      <c r="D827" s="147"/>
    </row>
    <row r="830" spans="2:12" ht="21" customHeight="1">
      <c r="B830" s="114" t="s">
        <v>544</v>
      </c>
      <c r="D830" s="933">
        <f>入力シート!C8</f>
        <v>0</v>
      </c>
      <c r="E830" s="933"/>
      <c r="F830" s="154">
        <f>入力シート!C10</f>
        <v>0</v>
      </c>
      <c r="H830" s="140" t="s">
        <v>515</v>
      </c>
    </row>
    <row r="832" spans="2:12" ht="21" customHeight="1">
      <c r="D832" s="133"/>
      <c r="E832" s="133"/>
      <c r="F832" s="134"/>
      <c r="G832" s="133"/>
      <c r="I832" s="927"/>
      <c r="J832" s="927"/>
      <c r="K832" s="928"/>
      <c r="L832" s="928"/>
    </row>
    <row r="833" spans="1:15" ht="21" customHeight="1">
      <c r="D833" s="133"/>
      <c r="E833" s="133"/>
      <c r="F833" s="134"/>
      <c r="G833" s="133"/>
      <c r="I833" s="135"/>
      <c r="J833" s="135"/>
      <c r="K833" s="136"/>
      <c r="L833" s="136"/>
    </row>
    <row r="834" spans="1:15" ht="21" customHeight="1">
      <c r="D834" s="133"/>
      <c r="E834" s="133"/>
      <c r="F834" s="134"/>
      <c r="G834" s="133"/>
      <c r="I834" s="135"/>
      <c r="J834" s="135"/>
      <c r="K834" s="136"/>
      <c r="L834" s="136"/>
    </row>
    <row r="835" spans="1:15" ht="21" customHeight="1">
      <c r="D835" s="133"/>
      <c r="E835" s="133"/>
      <c r="F835" s="134"/>
      <c r="G835" s="133"/>
      <c r="I835" s="135"/>
      <c r="J835" s="135"/>
      <c r="K835" s="136"/>
      <c r="L835" s="136"/>
    </row>
    <row r="836" spans="1:15" ht="21" customHeight="1">
      <c r="A836" s="137"/>
    </row>
    <row r="837" spans="1:15" ht="21" customHeight="1">
      <c r="O837" s="138" t="s">
        <v>455</v>
      </c>
    </row>
    <row r="841" spans="1:15" ht="21" customHeight="1">
      <c r="A841" s="917" t="s">
        <v>566</v>
      </c>
      <c r="B841" s="917"/>
      <c r="C841" s="917"/>
      <c r="D841" s="917"/>
      <c r="E841" s="917"/>
      <c r="F841" s="917"/>
      <c r="G841" s="917"/>
      <c r="H841" s="917"/>
      <c r="I841" s="917"/>
      <c r="J841" s="917"/>
      <c r="K841" s="917"/>
      <c r="L841" s="917"/>
      <c r="M841" s="917"/>
      <c r="N841" s="917"/>
    </row>
    <row r="846" spans="1:15" ht="21" customHeight="1">
      <c r="A846" s="289" t="s">
        <v>1336</v>
      </c>
    </row>
    <row r="847" spans="1:15" ht="21" customHeight="1">
      <c r="A847" s="289" t="s">
        <v>726</v>
      </c>
      <c r="H847" s="146"/>
      <c r="J847" s="146"/>
      <c r="K847" s="146"/>
    </row>
    <row r="848" spans="1:15" ht="21" customHeight="1">
      <c r="H848" s="146"/>
      <c r="I848" s="146"/>
      <c r="J848" s="146"/>
      <c r="K848" s="146"/>
    </row>
    <row r="849" spans="2:12" ht="21" customHeight="1">
      <c r="H849" s="146"/>
      <c r="J849" s="146"/>
    </row>
    <row r="852" spans="2:12" ht="21" customHeight="1">
      <c r="B852" s="931" t="str">
        <f>開票立会人入力シート!F25</f>
        <v>令和-118年1月0日</v>
      </c>
      <c r="C852" s="932"/>
      <c r="D852" s="932"/>
    </row>
    <row r="853" spans="2:12" ht="21" customHeight="1">
      <c r="B853" s="139"/>
      <c r="C853" s="147"/>
      <c r="D853" s="147"/>
    </row>
    <row r="854" spans="2:12" ht="21" customHeight="1">
      <c r="B854" s="139"/>
      <c r="C854" s="147"/>
      <c r="D854" s="147"/>
    </row>
    <row r="855" spans="2:12" ht="21" customHeight="1">
      <c r="B855" s="139"/>
      <c r="C855" s="147"/>
      <c r="D855" s="147"/>
    </row>
    <row r="856" spans="2:12" ht="21" customHeight="1">
      <c r="B856" s="139"/>
      <c r="C856" s="147"/>
      <c r="D856" s="147"/>
    </row>
    <row r="857" spans="2:12" ht="21" customHeight="1">
      <c r="B857" s="139"/>
      <c r="C857" s="147"/>
      <c r="D857" s="147"/>
      <c r="F857" s="114" t="s">
        <v>533</v>
      </c>
      <c r="H857" s="280">
        <f>開票立会人入力シート!K25</f>
        <v>0</v>
      </c>
    </row>
    <row r="858" spans="2:12" ht="21" customHeight="1">
      <c r="B858" s="139"/>
      <c r="C858" s="147"/>
      <c r="D858" s="147"/>
    </row>
    <row r="859" spans="2:12" ht="21" customHeight="1">
      <c r="B859" s="139"/>
      <c r="C859" s="147"/>
      <c r="D859" s="147"/>
    </row>
    <row r="860" spans="2:12" ht="21" customHeight="1">
      <c r="B860" s="139"/>
      <c r="C860" s="147"/>
      <c r="D860" s="147"/>
    </row>
    <row r="861" spans="2:12" ht="21" customHeight="1">
      <c r="B861" s="139"/>
      <c r="C861" s="147"/>
      <c r="D861" s="147"/>
    </row>
    <row r="862" spans="2:12" ht="21" customHeight="1">
      <c r="B862" s="139"/>
      <c r="C862" s="147"/>
      <c r="D862" s="147"/>
      <c r="F862" s="114" t="s">
        <v>534</v>
      </c>
      <c r="H862" s="142">
        <f>開票立会人入力シート!G25</f>
        <v>0</v>
      </c>
      <c r="I862" s="281"/>
      <c r="J862" s="154">
        <f>開票立会人入力シート!I25</f>
        <v>0</v>
      </c>
      <c r="K862" s="148"/>
      <c r="L862" s="135"/>
    </row>
    <row r="863" spans="2:12" ht="21" customHeight="1">
      <c r="B863" s="139"/>
      <c r="C863" s="147"/>
      <c r="D863" s="147"/>
    </row>
    <row r="864" spans="2:12" ht="21" customHeight="1">
      <c r="B864" s="139"/>
      <c r="C864" s="147"/>
      <c r="D864" s="147"/>
    </row>
    <row r="865" spans="1:15" ht="21" customHeight="1">
      <c r="B865" s="139"/>
      <c r="C865" s="147"/>
      <c r="D865" s="147"/>
    </row>
    <row r="868" spans="1:15" ht="21" customHeight="1">
      <c r="B868" s="114" t="s">
        <v>544</v>
      </c>
      <c r="D868" s="933">
        <f>入力シート!C8</f>
        <v>0</v>
      </c>
      <c r="E868" s="933"/>
      <c r="F868" s="154">
        <f>入力シート!C10</f>
        <v>0</v>
      </c>
      <c r="H868" s="140" t="s">
        <v>515</v>
      </c>
    </row>
    <row r="870" spans="1:15" ht="21" customHeight="1">
      <c r="D870" s="133"/>
      <c r="E870" s="133"/>
      <c r="F870" s="134"/>
      <c r="G870" s="133"/>
      <c r="I870" s="927"/>
      <c r="J870" s="927"/>
      <c r="K870" s="928"/>
      <c r="L870" s="928"/>
    </row>
    <row r="871" spans="1:15" ht="21" customHeight="1">
      <c r="D871" s="133"/>
      <c r="E871" s="133"/>
      <c r="F871" s="134"/>
      <c r="G871" s="133"/>
      <c r="I871" s="135"/>
      <c r="J871" s="135"/>
      <c r="K871" s="136"/>
      <c r="L871" s="136"/>
    </row>
    <row r="872" spans="1:15" ht="21" customHeight="1">
      <c r="D872" s="133"/>
      <c r="E872" s="133"/>
      <c r="F872" s="134"/>
      <c r="G872" s="133"/>
      <c r="I872" s="135"/>
      <c r="J872" s="135"/>
      <c r="K872" s="136"/>
      <c r="L872" s="136"/>
    </row>
    <row r="873" spans="1:15" ht="21" customHeight="1">
      <c r="D873" s="133"/>
      <c r="E873" s="133"/>
      <c r="F873" s="134"/>
      <c r="G873" s="133"/>
      <c r="I873" s="135"/>
      <c r="J873" s="135"/>
      <c r="K873" s="136"/>
      <c r="L873" s="136"/>
    </row>
    <row r="874" spans="1:15" ht="21" customHeight="1">
      <c r="A874" s="137"/>
    </row>
    <row r="875" spans="1:15" ht="21" customHeight="1">
      <c r="O875" s="138" t="s">
        <v>455</v>
      </c>
    </row>
    <row r="879" spans="1:15" ht="21" customHeight="1">
      <c r="A879" s="917" t="s">
        <v>566</v>
      </c>
      <c r="B879" s="917"/>
      <c r="C879" s="917"/>
      <c r="D879" s="917"/>
      <c r="E879" s="917"/>
      <c r="F879" s="917"/>
      <c r="G879" s="917"/>
      <c r="H879" s="917"/>
      <c r="I879" s="917"/>
      <c r="J879" s="917"/>
      <c r="K879" s="917"/>
      <c r="L879" s="917"/>
      <c r="M879" s="917"/>
      <c r="N879" s="917"/>
    </row>
    <row r="884" spans="1:11" ht="21" customHeight="1">
      <c r="A884" s="289" t="s">
        <v>1336</v>
      </c>
    </row>
    <row r="885" spans="1:11" ht="21" customHeight="1">
      <c r="A885" s="289" t="s">
        <v>726</v>
      </c>
      <c r="H885" s="146"/>
      <c r="J885" s="146"/>
      <c r="K885" s="146"/>
    </row>
    <row r="886" spans="1:11" ht="21" customHeight="1">
      <c r="H886" s="146"/>
      <c r="I886" s="146"/>
      <c r="J886" s="146"/>
      <c r="K886" s="146"/>
    </row>
    <row r="887" spans="1:11" ht="21" customHeight="1">
      <c r="H887" s="146"/>
      <c r="J887" s="146"/>
    </row>
    <row r="890" spans="1:11" ht="21" customHeight="1">
      <c r="B890" s="931" t="str">
        <f>開票立会人入力シート!F26</f>
        <v>令和-118年1月0日</v>
      </c>
      <c r="C890" s="932"/>
      <c r="D890" s="932"/>
    </row>
    <row r="891" spans="1:11" ht="21" customHeight="1">
      <c r="B891" s="139"/>
      <c r="C891" s="147"/>
      <c r="D891" s="147"/>
    </row>
    <row r="892" spans="1:11" ht="21" customHeight="1">
      <c r="B892" s="139"/>
      <c r="C892" s="147"/>
      <c r="D892" s="147"/>
    </row>
    <row r="893" spans="1:11" ht="21" customHeight="1">
      <c r="B893" s="139"/>
      <c r="C893" s="147"/>
      <c r="D893" s="147"/>
    </row>
    <row r="894" spans="1:11" ht="21" customHeight="1">
      <c r="B894" s="139"/>
      <c r="C894" s="147"/>
      <c r="D894" s="147"/>
    </row>
    <row r="895" spans="1:11" ht="21" customHeight="1">
      <c r="B895" s="139"/>
      <c r="C895" s="147"/>
      <c r="D895" s="147"/>
      <c r="F895" s="114" t="s">
        <v>533</v>
      </c>
      <c r="H895" s="280">
        <f>開票立会人入力シート!K26</f>
        <v>0</v>
      </c>
    </row>
    <row r="896" spans="1:11" ht="21" customHeight="1">
      <c r="B896" s="139"/>
      <c r="C896" s="147"/>
      <c r="D896" s="147"/>
    </row>
    <row r="897" spans="1:12" ht="21" customHeight="1">
      <c r="B897" s="139"/>
      <c r="C897" s="147"/>
      <c r="D897" s="147"/>
    </row>
    <row r="898" spans="1:12" ht="21" customHeight="1">
      <c r="B898" s="139"/>
      <c r="C898" s="147"/>
      <c r="D898" s="147"/>
    </row>
    <row r="899" spans="1:12" ht="21" customHeight="1">
      <c r="B899" s="139"/>
      <c r="C899" s="147"/>
      <c r="D899" s="147"/>
    </row>
    <row r="900" spans="1:12" ht="21" customHeight="1">
      <c r="B900" s="139"/>
      <c r="C900" s="147"/>
      <c r="D900" s="147"/>
      <c r="F900" s="114" t="s">
        <v>534</v>
      </c>
      <c r="H900" s="142">
        <f>開票立会人入力シート!G26</f>
        <v>0</v>
      </c>
      <c r="I900" s="281"/>
      <c r="J900" s="154">
        <f>開票立会人入力シート!I26</f>
        <v>0</v>
      </c>
      <c r="K900" s="148"/>
      <c r="L900" s="135"/>
    </row>
    <row r="901" spans="1:12" ht="21" customHeight="1">
      <c r="B901" s="139"/>
      <c r="C901" s="147"/>
      <c r="D901" s="147"/>
    </row>
    <row r="902" spans="1:12" ht="21" customHeight="1">
      <c r="B902" s="139"/>
      <c r="C902" s="147"/>
      <c r="D902" s="147"/>
    </row>
    <row r="903" spans="1:12" ht="21" customHeight="1">
      <c r="B903" s="139"/>
      <c r="C903" s="147"/>
      <c r="D903" s="147"/>
    </row>
    <row r="906" spans="1:12" ht="21" customHeight="1">
      <c r="B906" s="114" t="s">
        <v>544</v>
      </c>
      <c r="D906" s="933">
        <f>入力シート!C8</f>
        <v>0</v>
      </c>
      <c r="E906" s="933"/>
      <c r="F906" s="154">
        <f>入力シート!C10</f>
        <v>0</v>
      </c>
      <c r="H906" s="140" t="s">
        <v>515</v>
      </c>
    </row>
    <row r="908" spans="1:12" ht="21" customHeight="1">
      <c r="D908" s="133"/>
      <c r="E908" s="133"/>
      <c r="F908" s="134"/>
      <c r="G908" s="133"/>
      <c r="I908" s="927"/>
      <c r="J908" s="927"/>
      <c r="K908" s="928"/>
      <c r="L908" s="928"/>
    </row>
    <row r="909" spans="1:12" ht="21" customHeight="1">
      <c r="D909" s="133"/>
      <c r="E909" s="133"/>
      <c r="F909" s="134"/>
      <c r="G909" s="133"/>
      <c r="I909" s="135"/>
      <c r="J909" s="135"/>
      <c r="K909" s="136"/>
      <c r="L909" s="136"/>
    </row>
    <row r="910" spans="1:12" ht="21" customHeight="1">
      <c r="D910" s="133"/>
      <c r="E910" s="133"/>
      <c r="F910" s="134"/>
      <c r="G910" s="133"/>
      <c r="I910" s="135"/>
      <c r="J910" s="135"/>
      <c r="K910" s="136"/>
      <c r="L910" s="136"/>
    </row>
    <row r="911" spans="1:12" ht="21" customHeight="1">
      <c r="D911" s="133"/>
      <c r="E911" s="133"/>
      <c r="F911" s="134"/>
      <c r="G911" s="133"/>
      <c r="I911" s="135"/>
      <c r="J911" s="135"/>
      <c r="K911" s="136"/>
      <c r="L911" s="136"/>
    </row>
    <row r="912" spans="1:12" ht="21" customHeight="1">
      <c r="A912" s="137"/>
    </row>
    <row r="913" spans="1:15" ht="21" customHeight="1">
      <c r="O913" s="138" t="s">
        <v>455</v>
      </c>
    </row>
    <row r="917" spans="1:15" ht="21" customHeight="1">
      <c r="A917" s="917" t="s">
        <v>566</v>
      </c>
      <c r="B917" s="917"/>
      <c r="C917" s="917"/>
      <c r="D917" s="917"/>
      <c r="E917" s="917"/>
      <c r="F917" s="917"/>
      <c r="G917" s="917"/>
      <c r="H917" s="917"/>
      <c r="I917" s="917"/>
      <c r="J917" s="917"/>
      <c r="K917" s="917"/>
      <c r="L917" s="917"/>
      <c r="M917" s="917"/>
      <c r="N917" s="917"/>
    </row>
    <row r="922" spans="1:15" ht="21" customHeight="1">
      <c r="A922" s="289" t="s">
        <v>1336</v>
      </c>
    </row>
    <row r="923" spans="1:15" ht="21" customHeight="1">
      <c r="A923" s="289" t="s">
        <v>726</v>
      </c>
      <c r="H923" s="146"/>
      <c r="J923" s="146"/>
      <c r="K923" s="146"/>
    </row>
    <row r="924" spans="1:15" ht="21" customHeight="1">
      <c r="H924" s="146"/>
      <c r="I924" s="146"/>
      <c r="J924" s="146"/>
      <c r="K924" s="146"/>
    </row>
    <row r="925" spans="1:15" ht="21" customHeight="1">
      <c r="H925" s="146"/>
      <c r="J925" s="146"/>
    </row>
    <row r="928" spans="1:15" ht="21" customHeight="1">
      <c r="B928" s="931" t="str">
        <f>開票立会人入力シート!F27</f>
        <v>令和-118年1月0日</v>
      </c>
      <c r="C928" s="932"/>
      <c r="D928" s="932"/>
    </row>
    <row r="929" spans="2:12" ht="21" customHeight="1">
      <c r="B929" s="139"/>
      <c r="C929" s="147"/>
      <c r="D929" s="147"/>
    </row>
    <row r="930" spans="2:12" ht="21" customHeight="1">
      <c r="B930" s="139"/>
      <c r="C930" s="147"/>
      <c r="D930" s="147"/>
    </row>
    <row r="931" spans="2:12" ht="21" customHeight="1">
      <c r="B931" s="139"/>
      <c r="C931" s="147"/>
      <c r="D931" s="147"/>
    </row>
    <row r="932" spans="2:12" ht="21" customHeight="1">
      <c r="B932" s="139"/>
      <c r="C932" s="147"/>
      <c r="D932" s="147"/>
    </row>
    <row r="933" spans="2:12" ht="21" customHeight="1">
      <c r="B933" s="139"/>
      <c r="C933" s="147"/>
      <c r="D933" s="147"/>
      <c r="F933" s="114" t="s">
        <v>533</v>
      </c>
      <c r="H933" s="280">
        <f>開票立会人入力シート!K27</f>
        <v>0</v>
      </c>
    </row>
    <row r="934" spans="2:12" ht="21" customHeight="1">
      <c r="B934" s="139"/>
      <c r="C934" s="147"/>
      <c r="D934" s="147"/>
    </row>
    <row r="935" spans="2:12" ht="21" customHeight="1">
      <c r="B935" s="139"/>
      <c r="C935" s="147"/>
      <c r="D935" s="147"/>
    </row>
    <row r="936" spans="2:12" ht="21" customHeight="1">
      <c r="B936" s="139"/>
      <c r="C936" s="147"/>
      <c r="D936" s="147"/>
    </row>
    <row r="937" spans="2:12" ht="21" customHeight="1">
      <c r="B937" s="139"/>
      <c r="C937" s="147"/>
      <c r="D937" s="147"/>
    </row>
    <row r="938" spans="2:12" ht="21" customHeight="1">
      <c r="B938" s="139"/>
      <c r="C938" s="147"/>
      <c r="D938" s="147"/>
      <c r="F938" s="114" t="s">
        <v>534</v>
      </c>
      <c r="H938" s="142">
        <f>開票立会人入力シート!G27</f>
        <v>0</v>
      </c>
      <c r="I938" s="281"/>
      <c r="J938" s="154">
        <f>開票立会人入力シート!I27</f>
        <v>0</v>
      </c>
      <c r="K938" s="148"/>
      <c r="L938" s="135"/>
    </row>
    <row r="939" spans="2:12" ht="21" customHeight="1">
      <c r="B939" s="139"/>
      <c r="C939" s="147"/>
      <c r="D939" s="147"/>
    </row>
    <row r="940" spans="2:12" ht="21" customHeight="1">
      <c r="B940" s="139"/>
      <c r="C940" s="147"/>
      <c r="D940" s="147"/>
    </row>
    <row r="941" spans="2:12" ht="21" customHeight="1">
      <c r="B941" s="139"/>
      <c r="C941" s="147"/>
      <c r="D941" s="147"/>
    </row>
    <row r="944" spans="2:12" ht="21" customHeight="1">
      <c r="B944" s="114" t="s">
        <v>544</v>
      </c>
      <c r="D944" s="933">
        <f>入力シート!C8</f>
        <v>0</v>
      </c>
      <c r="E944" s="933"/>
      <c r="F944" s="154">
        <f>入力シート!C10</f>
        <v>0</v>
      </c>
      <c r="H944" s="140" t="s">
        <v>515</v>
      </c>
    </row>
    <row r="946" spans="1:15" ht="21" customHeight="1">
      <c r="D946" s="133"/>
      <c r="E946" s="133"/>
      <c r="F946" s="134"/>
      <c r="G946" s="133"/>
      <c r="I946" s="927"/>
      <c r="J946" s="927"/>
      <c r="K946" s="928"/>
      <c r="L946" s="928"/>
    </row>
    <row r="947" spans="1:15" ht="21" customHeight="1">
      <c r="D947" s="133"/>
      <c r="E947" s="133"/>
      <c r="F947" s="134"/>
      <c r="G947" s="133"/>
      <c r="I947" s="135"/>
      <c r="J947" s="135"/>
      <c r="K947" s="136"/>
      <c r="L947" s="136"/>
    </row>
    <row r="948" spans="1:15" ht="21" customHeight="1">
      <c r="D948" s="133"/>
      <c r="E948" s="133"/>
      <c r="F948" s="134"/>
      <c r="G948" s="133"/>
      <c r="I948" s="135"/>
      <c r="J948" s="135"/>
      <c r="K948" s="136"/>
      <c r="L948" s="136"/>
    </row>
    <row r="949" spans="1:15" ht="21" customHeight="1">
      <c r="D949" s="133"/>
      <c r="E949" s="133"/>
      <c r="F949" s="134"/>
      <c r="G949" s="133"/>
      <c r="I949" s="135"/>
      <c r="J949" s="135"/>
      <c r="K949" s="136"/>
      <c r="L949" s="136"/>
    </row>
    <row r="950" spans="1:15" ht="21" customHeight="1">
      <c r="A950" s="137"/>
    </row>
    <row r="951" spans="1:15" ht="21" customHeight="1">
      <c r="O951" s="138" t="s">
        <v>455</v>
      </c>
    </row>
    <row r="955" spans="1:15" ht="21" customHeight="1">
      <c r="A955" s="917" t="s">
        <v>566</v>
      </c>
      <c r="B955" s="917"/>
      <c r="C955" s="917"/>
      <c r="D955" s="917"/>
      <c r="E955" s="917"/>
      <c r="F955" s="917"/>
      <c r="G955" s="917"/>
      <c r="H955" s="917"/>
      <c r="I955" s="917"/>
      <c r="J955" s="917"/>
      <c r="K955" s="917"/>
      <c r="L955" s="917"/>
      <c r="M955" s="917"/>
      <c r="N955" s="917"/>
    </row>
    <row r="960" spans="1:15" ht="21" customHeight="1">
      <c r="A960" s="289" t="s">
        <v>1336</v>
      </c>
    </row>
    <row r="961" spans="1:12" ht="21" customHeight="1">
      <c r="A961" s="289" t="s">
        <v>726</v>
      </c>
      <c r="H961" s="146"/>
      <c r="J961" s="146"/>
      <c r="K961" s="146"/>
    </row>
    <row r="962" spans="1:12" ht="21" customHeight="1">
      <c r="H962" s="146"/>
      <c r="I962" s="146"/>
      <c r="J962" s="146"/>
      <c r="K962" s="146"/>
    </row>
    <row r="963" spans="1:12" ht="21" customHeight="1">
      <c r="H963" s="146"/>
      <c r="J963" s="146"/>
    </row>
    <row r="966" spans="1:12" ht="21" customHeight="1">
      <c r="B966" s="931" t="str">
        <f>開票立会人入力シート!F28</f>
        <v>令和-118年1月0日</v>
      </c>
      <c r="C966" s="932"/>
      <c r="D966" s="932"/>
    </row>
    <row r="967" spans="1:12" ht="21" customHeight="1">
      <c r="B967" s="139"/>
      <c r="C967" s="147"/>
      <c r="D967" s="147"/>
    </row>
    <row r="968" spans="1:12" ht="21" customHeight="1">
      <c r="B968" s="139"/>
      <c r="C968" s="147"/>
      <c r="D968" s="147"/>
    </row>
    <row r="969" spans="1:12" ht="21" customHeight="1">
      <c r="B969" s="139"/>
      <c r="C969" s="147"/>
      <c r="D969" s="147"/>
    </row>
    <row r="970" spans="1:12" ht="21" customHeight="1">
      <c r="B970" s="139"/>
      <c r="C970" s="147"/>
      <c r="D970" s="147"/>
    </row>
    <row r="971" spans="1:12" ht="21" customHeight="1">
      <c r="B971" s="139"/>
      <c r="C971" s="147"/>
      <c r="D971" s="147"/>
      <c r="F971" s="114" t="s">
        <v>533</v>
      </c>
      <c r="H971" s="280">
        <f>開票立会人入力シート!K28</f>
        <v>0</v>
      </c>
    </row>
    <row r="972" spans="1:12" ht="21" customHeight="1">
      <c r="B972" s="139"/>
      <c r="C972" s="147"/>
      <c r="D972" s="147"/>
    </row>
    <row r="973" spans="1:12" ht="21" customHeight="1">
      <c r="B973" s="139"/>
      <c r="C973" s="147"/>
      <c r="D973" s="147"/>
    </row>
    <row r="974" spans="1:12" ht="21" customHeight="1">
      <c r="B974" s="139"/>
      <c r="C974" s="147"/>
      <c r="D974" s="147"/>
    </row>
    <row r="975" spans="1:12" ht="21" customHeight="1">
      <c r="B975" s="139"/>
      <c r="C975" s="147"/>
      <c r="D975" s="147"/>
    </row>
    <row r="976" spans="1:12" ht="21" customHeight="1">
      <c r="B976" s="139"/>
      <c r="C976" s="147"/>
      <c r="D976" s="147"/>
      <c r="F976" s="114" t="s">
        <v>534</v>
      </c>
      <c r="H976" s="142">
        <f>開票立会人入力シート!G28</f>
        <v>0</v>
      </c>
      <c r="I976" s="281"/>
      <c r="J976" s="154">
        <f>開票立会人入力シート!I28</f>
        <v>0</v>
      </c>
      <c r="K976" s="148"/>
      <c r="L976" s="135"/>
    </row>
    <row r="977" spans="1:15" ht="21" customHeight="1">
      <c r="B977" s="139"/>
      <c r="C977" s="147"/>
      <c r="D977" s="147"/>
    </row>
    <row r="978" spans="1:15" ht="21" customHeight="1">
      <c r="B978" s="139"/>
      <c r="C978" s="147"/>
      <c r="D978" s="147"/>
    </row>
    <row r="979" spans="1:15" ht="21" customHeight="1">
      <c r="B979" s="139"/>
      <c r="C979" s="147"/>
      <c r="D979" s="147"/>
    </row>
    <row r="982" spans="1:15" ht="21" customHeight="1">
      <c r="B982" s="114" t="s">
        <v>544</v>
      </c>
      <c r="D982" s="933">
        <f>入力シート!C8</f>
        <v>0</v>
      </c>
      <c r="E982" s="933"/>
      <c r="F982" s="154">
        <f>入力シート!C10</f>
        <v>0</v>
      </c>
      <c r="H982" s="140" t="s">
        <v>515</v>
      </c>
    </row>
    <row r="984" spans="1:15" ht="21" customHeight="1">
      <c r="D984" s="133"/>
      <c r="E984" s="133"/>
      <c r="F984" s="134"/>
      <c r="G984" s="133"/>
      <c r="I984" s="927"/>
      <c r="J984" s="927"/>
      <c r="K984" s="928"/>
      <c r="L984" s="928"/>
    </row>
    <row r="985" spans="1:15" ht="21" customHeight="1">
      <c r="D985" s="133"/>
      <c r="E985" s="133"/>
      <c r="F985" s="134"/>
      <c r="G985" s="133"/>
      <c r="I985" s="135"/>
      <c r="J985" s="135"/>
      <c r="K985" s="136"/>
      <c r="L985" s="136"/>
    </row>
    <row r="986" spans="1:15" ht="21" customHeight="1">
      <c r="D986" s="133"/>
      <c r="E986" s="133"/>
      <c r="F986" s="134"/>
      <c r="G986" s="133"/>
      <c r="I986" s="135"/>
      <c r="J986" s="135"/>
      <c r="K986" s="136"/>
      <c r="L986" s="136"/>
    </row>
    <row r="987" spans="1:15" ht="21" customHeight="1">
      <c r="D987" s="133"/>
      <c r="E987" s="133"/>
      <c r="F987" s="134"/>
      <c r="G987" s="133"/>
      <c r="I987" s="135"/>
      <c r="J987" s="135"/>
      <c r="K987" s="136"/>
      <c r="L987" s="136"/>
    </row>
    <row r="988" spans="1:15" ht="21" customHeight="1">
      <c r="A988" s="137"/>
    </row>
    <row r="989" spans="1:15" ht="21" customHeight="1">
      <c r="O989" s="138" t="s">
        <v>455</v>
      </c>
    </row>
    <row r="993" spans="1:14" ht="21" customHeight="1">
      <c r="A993" s="917" t="s">
        <v>566</v>
      </c>
      <c r="B993" s="917"/>
      <c r="C993" s="917"/>
      <c r="D993" s="917"/>
      <c r="E993" s="917"/>
      <c r="F993" s="917"/>
      <c r="G993" s="917"/>
      <c r="H993" s="917"/>
      <c r="I993" s="917"/>
      <c r="J993" s="917"/>
      <c r="K993" s="917"/>
      <c r="L993" s="917"/>
      <c r="M993" s="917"/>
      <c r="N993" s="917"/>
    </row>
    <row r="998" spans="1:14" ht="21" customHeight="1">
      <c r="A998" s="289" t="s">
        <v>1336</v>
      </c>
    </row>
    <row r="999" spans="1:14" ht="21" customHeight="1">
      <c r="A999" s="289" t="s">
        <v>726</v>
      </c>
      <c r="H999" s="146"/>
      <c r="J999" s="146"/>
      <c r="K999" s="146"/>
    </row>
    <row r="1000" spans="1:14" ht="21" customHeight="1">
      <c r="H1000" s="146"/>
      <c r="I1000" s="146"/>
      <c r="J1000" s="146"/>
      <c r="K1000" s="146"/>
    </row>
    <row r="1001" spans="1:14" ht="21" customHeight="1">
      <c r="H1001" s="146"/>
      <c r="J1001" s="146"/>
    </row>
    <row r="1004" spans="1:14" ht="21" customHeight="1">
      <c r="B1004" s="931" t="str">
        <f>開票立会人入力シート!F29</f>
        <v>令和-118年1月0日</v>
      </c>
      <c r="C1004" s="932"/>
      <c r="D1004" s="932"/>
    </row>
    <row r="1005" spans="1:14" ht="21" customHeight="1">
      <c r="B1005" s="139"/>
      <c r="C1005" s="147"/>
      <c r="D1005" s="147"/>
    </row>
    <row r="1006" spans="1:14" ht="21" customHeight="1">
      <c r="B1006" s="139"/>
      <c r="C1006" s="147"/>
      <c r="D1006" s="147"/>
    </row>
    <row r="1007" spans="1:14" ht="21" customHeight="1">
      <c r="B1007" s="139"/>
      <c r="C1007" s="147"/>
      <c r="D1007" s="147"/>
    </row>
    <row r="1008" spans="1:14" ht="21" customHeight="1">
      <c r="B1008" s="139"/>
      <c r="C1008" s="147"/>
      <c r="D1008" s="147"/>
    </row>
    <row r="1009" spans="2:12" ht="21" customHeight="1">
      <c r="B1009" s="139"/>
      <c r="C1009" s="147"/>
      <c r="D1009" s="147"/>
      <c r="F1009" s="114" t="s">
        <v>533</v>
      </c>
      <c r="H1009" s="280">
        <f>開票立会人入力シート!K29</f>
        <v>0</v>
      </c>
    </row>
    <row r="1010" spans="2:12" ht="21" customHeight="1">
      <c r="B1010" s="139"/>
      <c r="C1010" s="147"/>
      <c r="D1010" s="147"/>
    </row>
    <row r="1011" spans="2:12" ht="21" customHeight="1">
      <c r="B1011" s="139"/>
      <c r="C1011" s="147"/>
      <c r="D1011" s="147"/>
    </row>
    <row r="1012" spans="2:12" ht="21" customHeight="1">
      <c r="B1012" s="139"/>
      <c r="C1012" s="147"/>
      <c r="D1012" s="147"/>
    </row>
    <row r="1013" spans="2:12" ht="21" customHeight="1">
      <c r="B1013" s="139"/>
      <c r="C1013" s="147"/>
      <c r="D1013" s="147"/>
    </row>
    <row r="1014" spans="2:12" ht="21" customHeight="1">
      <c r="B1014" s="139"/>
      <c r="C1014" s="147"/>
      <c r="D1014" s="147"/>
      <c r="F1014" s="114" t="s">
        <v>534</v>
      </c>
      <c r="H1014" s="142">
        <f>開票立会人入力シート!G29</f>
        <v>0</v>
      </c>
      <c r="I1014" s="281"/>
      <c r="J1014" s="154">
        <f>開票立会人入力シート!I29</f>
        <v>0</v>
      </c>
      <c r="K1014" s="148"/>
      <c r="L1014" s="135"/>
    </row>
    <row r="1015" spans="2:12" ht="21" customHeight="1">
      <c r="B1015" s="139"/>
      <c r="C1015" s="147"/>
      <c r="D1015" s="147"/>
    </row>
    <row r="1016" spans="2:12" ht="21" customHeight="1">
      <c r="B1016" s="139"/>
      <c r="C1016" s="147"/>
      <c r="D1016" s="147"/>
    </row>
    <row r="1017" spans="2:12" ht="21" customHeight="1">
      <c r="B1017" s="139"/>
      <c r="C1017" s="147"/>
      <c r="D1017" s="147"/>
    </row>
    <row r="1020" spans="2:12" ht="21" customHeight="1">
      <c r="B1020" s="114" t="s">
        <v>544</v>
      </c>
      <c r="D1020" s="933">
        <f>入力シート!C8</f>
        <v>0</v>
      </c>
      <c r="E1020" s="933"/>
      <c r="F1020" s="154">
        <f>入力シート!C10</f>
        <v>0</v>
      </c>
      <c r="H1020" s="140" t="s">
        <v>515</v>
      </c>
    </row>
    <row r="1022" spans="2:12" ht="21" customHeight="1">
      <c r="D1022" s="133"/>
      <c r="E1022" s="133"/>
      <c r="F1022" s="134"/>
      <c r="G1022" s="133"/>
      <c r="I1022" s="927"/>
      <c r="J1022" s="927"/>
      <c r="K1022" s="928"/>
      <c r="L1022" s="928"/>
    </row>
    <row r="1023" spans="2:12" ht="21" customHeight="1">
      <c r="D1023" s="133"/>
      <c r="E1023" s="133"/>
      <c r="F1023" s="134"/>
      <c r="G1023" s="133"/>
      <c r="I1023" s="135"/>
      <c r="J1023" s="135"/>
      <c r="K1023" s="136"/>
      <c r="L1023" s="136"/>
    </row>
    <row r="1024" spans="2:12" ht="21" customHeight="1">
      <c r="D1024" s="133"/>
      <c r="E1024" s="133"/>
      <c r="F1024" s="134"/>
      <c r="G1024" s="133"/>
      <c r="I1024" s="135"/>
      <c r="J1024" s="135"/>
      <c r="K1024" s="136"/>
      <c r="L1024" s="136"/>
    </row>
    <row r="1025" spans="1:15" ht="21" customHeight="1">
      <c r="D1025" s="133"/>
      <c r="E1025" s="133"/>
      <c r="F1025" s="134"/>
      <c r="G1025" s="133"/>
      <c r="I1025" s="135"/>
      <c r="J1025" s="135"/>
      <c r="K1025" s="136"/>
      <c r="L1025" s="136"/>
    </row>
    <row r="1026" spans="1:15" ht="21" customHeight="1">
      <c r="A1026" s="137"/>
    </row>
    <row r="1027" spans="1:15" ht="21" customHeight="1">
      <c r="O1027" s="138" t="s">
        <v>455</v>
      </c>
    </row>
    <row r="1031" spans="1:15" ht="21" customHeight="1">
      <c r="A1031" s="917" t="s">
        <v>566</v>
      </c>
      <c r="B1031" s="917"/>
      <c r="C1031" s="917"/>
      <c r="D1031" s="917"/>
      <c r="E1031" s="917"/>
      <c r="F1031" s="917"/>
      <c r="G1031" s="917"/>
      <c r="H1031" s="917"/>
      <c r="I1031" s="917"/>
      <c r="J1031" s="917"/>
      <c r="K1031" s="917"/>
      <c r="L1031" s="917"/>
      <c r="M1031" s="917"/>
      <c r="N1031" s="917"/>
    </row>
    <row r="1036" spans="1:15" ht="21" customHeight="1">
      <c r="A1036" s="289" t="s">
        <v>1336</v>
      </c>
    </row>
    <row r="1037" spans="1:15" ht="21" customHeight="1">
      <c r="A1037" s="289" t="s">
        <v>726</v>
      </c>
      <c r="H1037" s="146"/>
      <c r="J1037" s="146"/>
      <c r="K1037" s="146"/>
    </row>
    <row r="1038" spans="1:15" ht="21" customHeight="1">
      <c r="H1038" s="146"/>
      <c r="I1038" s="146"/>
      <c r="J1038" s="146"/>
      <c r="K1038" s="146"/>
    </row>
    <row r="1039" spans="1:15" ht="21" customHeight="1">
      <c r="H1039" s="146"/>
      <c r="J1039" s="146"/>
    </row>
    <row r="1042" spans="2:12" ht="21" customHeight="1">
      <c r="B1042" s="931" t="str">
        <f>開票立会人入力シート!F30</f>
        <v>令和-118年1月0日</v>
      </c>
      <c r="C1042" s="932"/>
      <c r="D1042" s="932"/>
    </row>
    <row r="1043" spans="2:12" ht="21" customHeight="1">
      <c r="B1043" s="139"/>
      <c r="C1043" s="147"/>
      <c r="D1043" s="147"/>
    </row>
    <row r="1044" spans="2:12" ht="21" customHeight="1">
      <c r="B1044" s="139"/>
      <c r="C1044" s="147"/>
      <c r="D1044" s="147"/>
    </row>
    <row r="1045" spans="2:12" ht="21" customHeight="1">
      <c r="B1045" s="139"/>
      <c r="C1045" s="147"/>
      <c r="D1045" s="147"/>
    </row>
    <row r="1046" spans="2:12" ht="21" customHeight="1">
      <c r="B1046" s="139"/>
      <c r="C1046" s="147"/>
      <c r="D1046" s="147"/>
    </row>
    <row r="1047" spans="2:12" ht="21" customHeight="1">
      <c r="B1047" s="139"/>
      <c r="C1047" s="147"/>
      <c r="D1047" s="147"/>
      <c r="F1047" s="114" t="s">
        <v>533</v>
      </c>
      <c r="H1047" s="280">
        <f>開票立会人入力シート!K30</f>
        <v>0</v>
      </c>
    </row>
    <row r="1048" spans="2:12" ht="21" customHeight="1">
      <c r="B1048" s="139"/>
      <c r="C1048" s="147"/>
      <c r="D1048" s="147"/>
    </row>
    <row r="1049" spans="2:12" ht="21" customHeight="1">
      <c r="B1049" s="139"/>
      <c r="C1049" s="147"/>
      <c r="D1049" s="147"/>
    </row>
    <row r="1050" spans="2:12" ht="21" customHeight="1">
      <c r="B1050" s="139"/>
      <c r="C1050" s="147"/>
      <c r="D1050" s="147"/>
    </row>
    <row r="1051" spans="2:12" ht="21" customHeight="1">
      <c r="B1051" s="139"/>
      <c r="C1051" s="147"/>
      <c r="D1051" s="147"/>
    </row>
    <row r="1052" spans="2:12" ht="21" customHeight="1">
      <c r="B1052" s="139"/>
      <c r="C1052" s="147"/>
      <c r="D1052" s="147"/>
      <c r="F1052" s="114" t="s">
        <v>534</v>
      </c>
      <c r="H1052" s="142">
        <f>開票立会人入力シート!G30</f>
        <v>0</v>
      </c>
      <c r="I1052" s="281"/>
      <c r="J1052" s="154">
        <f>開票立会人入力シート!I30</f>
        <v>0</v>
      </c>
      <c r="K1052" s="148"/>
      <c r="L1052" s="135"/>
    </row>
    <row r="1053" spans="2:12" ht="21" customHeight="1">
      <c r="B1053" s="139"/>
      <c r="C1053" s="147"/>
      <c r="D1053" s="147"/>
    </row>
    <row r="1054" spans="2:12" ht="21" customHeight="1">
      <c r="B1054" s="139"/>
      <c r="C1054" s="147"/>
      <c r="D1054" s="147"/>
    </row>
    <row r="1055" spans="2:12" ht="21" customHeight="1">
      <c r="B1055" s="139"/>
      <c r="C1055" s="147"/>
      <c r="D1055" s="147"/>
    </row>
    <row r="1058" spans="1:15" ht="21" customHeight="1">
      <c r="B1058" s="114" t="s">
        <v>544</v>
      </c>
      <c r="D1058" s="933">
        <f>入力シート!C8</f>
        <v>0</v>
      </c>
      <c r="E1058" s="933"/>
      <c r="F1058" s="154">
        <f>入力シート!C10</f>
        <v>0</v>
      </c>
      <c r="H1058" s="140" t="s">
        <v>515</v>
      </c>
    </row>
    <row r="1060" spans="1:15" ht="21" customHeight="1">
      <c r="D1060" s="133"/>
      <c r="E1060" s="133"/>
      <c r="F1060" s="134"/>
      <c r="G1060" s="133"/>
      <c r="I1060" s="927"/>
      <c r="J1060" s="927"/>
      <c r="K1060" s="928"/>
      <c r="L1060" s="928"/>
    </row>
    <row r="1061" spans="1:15" ht="21" customHeight="1">
      <c r="D1061" s="133"/>
      <c r="E1061" s="133"/>
      <c r="F1061" s="134"/>
      <c r="G1061" s="133"/>
      <c r="I1061" s="135"/>
      <c r="J1061" s="135"/>
      <c r="K1061" s="136"/>
      <c r="L1061" s="136"/>
    </row>
    <row r="1062" spans="1:15" ht="21" customHeight="1">
      <c r="D1062" s="133"/>
      <c r="E1062" s="133"/>
      <c r="F1062" s="134"/>
      <c r="G1062" s="133"/>
      <c r="I1062" s="135"/>
      <c r="J1062" s="135"/>
      <c r="K1062" s="136"/>
      <c r="L1062" s="136"/>
    </row>
    <row r="1063" spans="1:15" ht="21" customHeight="1">
      <c r="D1063" s="133"/>
      <c r="E1063" s="133"/>
      <c r="F1063" s="134"/>
      <c r="G1063" s="133"/>
      <c r="I1063" s="135"/>
      <c r="J1063" s="135"/>
      <c r="K1063" s="136"/>
      <c r="L1063" s="136"/>
    </row>
    <row r="1064" spans="1:15" ht="21" customHeight="1">
      <c r="A1064" s="137"/>
    </row>
    <row r="1065" spans="1:15" ht="21" customHeight="1">
      <c r="O1065" s="138" t="s">
        <v>455</v>
      </c>
    </row>
    <row r="1069" spans="1:15" ht="21" customHeight="1">
      <c r="A1069" s="917" t="s">
        <v>566</v>
      </c>
      <c r="B1069" s="917"/>
      <c r="C1069" s="917"/>
      <c r="D1069" s="917"/>
      <c r="E1069" s="917"/>
      <c r="F1069" s="917"/>
      <c r="G1069" s="917"/>
      <c r="H1069" s="917"/>
      <c r="I1069" s="917"/>
      <c r="J1069" s="917"/>
      <c r="K1069" s="917"/>
      <c r="L1069" s="917"/>
      <c r="M1069" s="917"/>
      <c r="N1069" s="917"/>
    </row>
    <row r="1074" spans="1:11" ht="21" customHeight="1">
      <c r="A1074" s="289" t="s">
        <v>1336</v>
      </c>
    </row>
    <row r="1075" spans="1:11" ht="21" customHeight="1">
      <c r="A1075" s="289" t="s">
        <v>726</v>
      </c>
      <c r="H1075" s="146"/>
      <c r="J1075" s="146"/>
      <c r="K1075" s="146"/>
    </row>
    <row r="1076" spans="1:11" ht="21" customHeight="1">
      <c r="H1076" s="146"/>
      <c r="I1076" s="146"/>
      <c r="J1076" s="146"/>
      <c r="K1076" s="146"/>
    </row>
    <row r="1077" spans="1:11" ht="21" customHeight="1">
      <c r="H1077" s="146"/>
      <c r="J1077" s="146"/>
    </row>
    <row r="1080" spans="1:11" ht="21" customHeight="1">
      <c r="B1080" s="931" t="str">
        <f>開票立会人入力シート!F31</f>
        <v>令和-118年1月0日</v>
      </c>
      <c r="C1080" s="932"/>
      <c r="D1080" s="932"/>
    </row>
    <row r="1081" spans="1:11" ht="21" customHeight="1">
      <c r="B1081" s="139"/>
      <c r="C1081" s="147"/>
      <c r="D1081" s="147"/>
    </row>
    <row r="1082" spans="1:11" ht="21" customHeight="1">
      <c r="B1082" s="139"/>
      <c r="C1082" s="147"/>
      <c r="D1082" s="147"/>
    </row>
    <row r="1083" spans="1:11" ht="21" customHeight="1">
      <c r="B1083" s="139"/>
      <c r="C1083" s="147"/>
      <c r="D1083" s="147"/>
    </row>
    <row r="1084" spans="1:11" ht="21" customHeight="1">
      <c r="B1084" s="139"/>
      <c r="C1084" s="147"/>
      <c r="D1084" s="147"/>
    </row>
    <row r="1085" spans="1:11" ht="21" customHeight="1">
      <c r="B1085" s="139"/>
      <c r="C1085" s="147"/>
      <c r="D1085" s="147"/>
      <c r="F1085" s="114" t="s">
        <v>533</v>
      </c>
      <c r="H1085" s="280">
        <f>開票立会人入力シート!K31</f>
        <v>0</v>
      </c>
    </row>
    <row r="1086" spans="1:11" ht="21" customHeight="1">
      <c r="B1086" s="139"/>
      <c r="C1086" s="147"/>
      <c r="D1086" s="147"/>
    </row>
    <row r="1087" spans="1:11" ht="21" customHeight="1">
      <c r="B1087" s="139"/>
      <c r="C1087" s="147"/>
      <c r="D1087" s="147"/>
    </row>
    <row r="1088" spans="1:11" ht="21" customHeight="1">
      <c r="B1088" s="139"/>
      <c r="C1088" s="147"/>
      <c r="D1088" s="147"/>
    </row>
    <row r="1089" spans="1:15" ht="21" customHeight="1">
      <c r="B1089" s="139"/>
      <c r="C1089" s="147"/>
      <c r="D1089" s="147"/>
    </row>
    <row r="1090" spans="1:15" ht="21" customHeight="1">
      <c r="B1090" s="139"/>
      <c r="C1090" s="147"/>
      <c r="D1090" s="147"/>
      <c r="F1090" s="114" t="s">
        <v>534</v>
      </c>
      <c r="H1090" s="142">
        <f>開票立会人入力シート!G31</f>
        <v>0</v>
      </c>
      <c r="I1090" s="281"/>
      <c r="J1090" s="154">
        <f>開票立会人入力シート!I31</f>
        <v>0</v>
      </c>
      <c r="K1090" s="148"/>
      <c r="L1090" s="135"/>
    </row>
    <row r="1091" spans="1:15" ht="21" customHeight="1">
      <c r="B1091" s="139"/>
      <c r="C1091" s="147"/>
      <c r="D1091" s="147"/>
    </row>
    <row r="1092" spans="1:15" ht="21" customHeight="1">
      <c r="B1092" s="139"/>
      <c r="C1092" s="147"/>
      <c r="D1092" s="147"/>
    </row>
    <row r="1093" spans="1:15" ht="21" customHeight="1">
      <c r="B1093" s="139"/>
      <c r="C1093" s="147"/>
      <c r="D1093" s="147"/>
    </row>
    <row r="1096" spans="1:15" ht="21" customHeight="1">
      <c r="B1096" s="114" t="s">
        <v>544</v>
      </c>
      <c r="D1096" s="933">
        <f>入力シート!C8</f>
        <v>0</v>
      </c>
      <c r="E1096" s="933"/>
      <c r="F1096" s="154">
        <f>入力シート!C10</f>
        <v>0</v>
      </c>
      <c r="H1096" s="140" t="s">
        <v>515</v>
      </c>
    </row>
    <row r="1098" spans="1:15" ht="21" customHeight="1">
      <c r="D1098" s="133"/>
      <c r="E1098" s="133"/>
      <c r="F1098" s="134"/>
      <c r="G1098" s="133"/>
      <c r="I1098" s="927"/>
      <c r="J1098" s="927"/>
      <c r="K1098" s="928"/>
      <c r="L1098" s="928"/>
    </row>
    <row r="1099" spans="1:15" ht="21" customHeight="1">
      <c r="D1099" s="133"/>
      <c r="E1099" s="133"/>
      <c r="F1099" s="134"/>
      <c r="G1099" s="133"/>
      <c r="I1099" s="135"/>
      <c r="J1099" s="135"/>
      <c r="K1099" s="136"/>
      <c r="L1099" s="136"/>
    </row>
    <row r="1100" spans="1:15" ht="21" customHeight="1">
      <c r="D1100" s="133"/>
      <c r="E1100" s="133"/>
      <c r="F1100" s="134"/>
      <c r="G1100" s="133"/>
      <c r="I1100" s="135"/>
      <c r="J1100" s="135"/>
      <c r="K1100" s="136"/>
      <c r="L1100" s="136"/>
    </row>
    <row r="1101" spans="1:15" ht="21" customHeight="1">
      <c r="D1101" s="133"/>
      <c r="E1101" s="133"/>
      <c r="F1101" s="134"/>
      <c r="G1101" s="133"/>
      <c r="I1101" s="135"/>
      <c r="J1101" s="135"/>
      <c r="K1101" s="136"/>
      <c r="L1101" s="136"/>
    </row>
    <row r="1102" spans="1:15" ht="21" customHeight="1">
      <c r="A1102" s="137"/>
    </row>
    <row r="1103" spans="1:15" ht="21" customHeight="1">
      <c r="O1103" s="138" t="s">
        <v>455</v>
      </c>
    </row>
    <row r="1107" spans="1:14" ht="21" customHeight="1">
      <c r="A1107" s="917" t="s">
        <v>566</v>
      </c>
      <c r="B1107" s="917"/>
      <c r="C1107" s="917"/>
      <c r="D1107" s="917"/>
      <c r="E1107" s="917"/>
      <c r="F1107" s="917"/>
      <c r="G1107" s="917"/>
      <c r="H1107" s="917"/>
      <c r="I1107" s="917"/>
      <c r="J1107" s="917"/>
      <c r="K1107" s="917"/>
      <c r="L1107" s="917"/>
      <c r="M1107" s="917"/>
      <c r="N1107" s="917"/>
    </row>
    <row r="1112" spans="1:14" ht="21" customHeight="1">
      <c r="A1112" s="289" t="s">
        <v>1336</v>
      </c>
    </row>
    <row r="1113" spans="1:14" ht="21" customHeight="1">
      <c r="A1113" s="289" t="s">
        <v>726</v>
      </c>
      <c r="H1113" s="146"/>
      <c r="J1113" s="146"/>
      <c r="K1113" s="146"/>
    </row>
    <row r="1114" spans="1:14" ht="21" customHeight="1">
      <c r="H1114" s="146"/>
      <c r="I1114" s="146"/>
      <c r="J1114" s="146"/>
      <c r="K1114" s="146"/>
    </row>
    <row r="1115" spans="1:14" ht="21" customHeight="1">
      <c r="H1115" s="146"/>
      <c r="J1115" s="146"/>
    </row>
    <row r="1118" spans="1:14" ht="21" customHeight="1">
      <c r="B1118" s="931" t="str">
        <f>開票立会人入力シート!F32</f>
        <v>令和-118年1月0日</v>
      </c>
      <c r="C1118" s="932"/>
      <c r="D1118" s="932"/>
    </row>
    <row r="1119" spans="1:14" ht="21" customHeight="1">
      <c r="B1119" s="139"/>
      <c r="C1119" s="147"/>
      <c r="D1119" s="147"/>
    </row>
    <row r="1120" spans="1:14" ht="21" customHeight="1">
      <c r="B1120" s="139"/>
      <c r="C1120" s="147"/>
      <c r="D1120" s="147"/>
    </row>
    <row r="1121" spans="2:12" ht="21" customHeight="1">
      <c r="B1121" s="139"/>
      <c r="C1121" s="147"/>
      <c r="D1121" s="147"/>
    </row>
    <row r="1122" spans="2:12" ht="21" customHeight="1">
      <c r="B1122" s="139"/>
      <c r="C1122" s="147"/>
      <c r="D1122" s="147"/>
    </row>
    <row r="1123" spans="2:12" ht="21" customHeight="1">
      <c r="B1123" s="139"/>
      <c r="C1123" s="147"/>
      <c r="D1123" s="147"/>
      <c r="F1123" s="114" t="s">
        <v>533</v>
      </c>
      <c r="H1123" s="280">
        <f>開票立会人入力シート!K32</f>
        <v>0</v>
      </c>
    </row>
    <row r="1124" spans="2:12" ht="21" customHeight="1">
      <c r="B1124" s="139"/>
      <c r="C1124" s="147"/>
      <c r="D1124" s="147"/>
    </row>
    <row r="1125" spans="2:12" ht="21" customHeight="1">
      <c r="B1125" s="139"/>
      <c r="C1125" s="147"/>
      <c r="D1125" s="147"/>
    </row>
    <row r="1126" spans="2:12" ht="21" customHeight="1">
      <c r="B1126" s="139"/>
      <c r="C1126" s="147"/>
      <c r="D1126" s="147"/>
    </row>
    <row r="1127" spans="2:12" ht="21" customHeight="1">
      <c r="B1127" s="139"/>
      <c r="C1127" s="147"/>
      <c r="D1127" s="147"/>
    </row>
    <row r="1128" spans="2:12" ht="21" customHeight="1">
      <c r="B1128" s="139"/>
      <c r="C1128" s="147"/>
      <c r="D1128" s="147"/>
      <c r="F1128" s="114" t="s">
        <v>534</v>
      </c>
      <c r="H1128" s="142">
        <f>開票立会人入力シート!G32</f>
        <v>0</v>
      </c>
      <c r="I1128" s="281"/>
      <c r="J1128" s="154">
        <f>開票立会人入力シート!I32</f>
        <v>0</v>
      </c>
      <c r="K1128" s="148"/>
      <c r="L1128" s="135"/>
    </row>
    <row r="1129" spans="2:12" ht="21" customHeight="1">
      <c r="B1129" s="139"/>
      <c r="C1129" s="147"/>
      <c r="D1129" s="147"/>
    </row>
    <row r="1130" spans="2:12" ht="21" customHeight="1">
      <c r="B1130" s="139"/>
      <c r="C1130" s="147"/>
      <c r="D1130" s="147"/>
    </row>
    <row r="1131" spans="2:12" ht="21" customHeight="1">
      <c r="B1131" s="139"/>
      <c r="C1131" s="147"/>
      <c r="D1131" s="147"/>
    </row>
    <row r="1134" spans="2:12" ht="21" customHeight="1">
      <c r="B1134" s="114" t="s">
        <v>544</v>
      </c>
      <c r="D1134" s="933">
        <f>入力シート!C8</f>
        <v>0</v>
      </c>
      <c r="E1134" s="933"/>
      <c r="F1134" s="154">
        <f>入力シート!C10</f>
        <v>0</v>
      </c>
      <c r="H1134" s="140" t="s">
        <v>515</v>
      </c>
    </row>
    <row r="1136" spans="2:12" ht="21" customHeight="1">
      <c r="D1136" s="133"/>
      <c r="E1136" s="133"/>
      <c r="F1136" s="134"/>
      <c r="G1136" s="133"/>
      <c r="I1136" s="927"/>
      <c r="J1136" s="927"/>
      <c r="K1136" s="928"/>
      <c r="L1136" s="928"/>
    </row>
    <row r="1137" spans="1:15" ht="21" customHeight="1">
      <c r="D1137" s="133"/>
      <c r="E1137" s="133"/>
      <c r="F1137" s="134"/>
      <c r="G1137" s="133"/>
      <c r="I1137" s="135"/>
      <c r="J1137" s="135"/>
      <c r="K1137" s="136"/>
      <c r="L1137" s="136"/>
    </row>
    <row r="1138" spans="1:15" ht="21" customHeight="1">
      <c r="D1138" s="133"/>
      <c r="E1138" s="133"/>
      <c r="F1138" s="134"/>
      <c r="G1138" s="133"/>
      <c r="I1138" s="135"/>
      <c r="J1138" s="135"/>
      <c r="K1138" s="136"/>
      <c r="L1138" s="136"/>
    </row>
    <row r="1139" spans="1:15" ht="21" customHeight="1">
      <c r="D1139" s="133"/>
      <c r="E1139" s="133"/>
      <c r="F1139" s="134"/>
      <c r="G1139" s="133"/>
      <c r="I1139" s="135"/>
      <c r="J1139" s="135"/>
      <c r="K1139" s="136"/>
      <c r="L1139" s="136"/>
    </row>
    <row r="1140" spans="1:15" ht="21" customHeight="1">
      <c r="A1140" s="137"/>
    </row>
    <row r="1141" spans="1:15" ht="21" customHeight="1">
      <c r="O1141" s="138" t="s">
        <v>455</v>
      </c>
    </row>
    <row r="1145" spans="1:15" ht="21" customHeight="1">
      <c r="A1145" s="917" t="s">
        <v>566</v>
      </c>
      <c r="B1145" s="917"/>
      <c r="C1145" s="917"/>
      <c r="D1145" s="917"/>
      <c r="E1145" s="917"/>
      <c r="F1145" s="917"/>
      <c r="G1145" s="917"/>
      <c r="H1145" s="917"/>
      <c r="I1145" s="917"/>
      <c r="J1145" s="917"/>
      <c r="K1145" s="917"/>
      <c r="L1145" s="917"/>
      <c r="M1145" s="917"/>
      <c r="N1145" s="917"/>
    </row>
    <row r="1150" spans="1:15" ht="21" customHeight="1">
      <c r="A1150" s="289" t="s">
        <v>1336</v>
      </c>
    </row>
    <row r="1151" spans="1:15" ht="21" customHeight="1">
      <c r="A1151" s="289" t="s">
        <v>726</v>
      </c>
      <c r="H1151" s="146"/>
      <c r="J1151" s="146"/>
      <c r="K1151" s="146"/>
    </row>
    <row r="1152" spans="1:15" ht="21" customHeight="1">
      <c r="H1152" s="146"/>
      <c r="I1152" s="146"/>
      <c r="J1152" s="146"/>
      <c r="K1152" s="146"/>
    </row>
    <row r="1153" spans="2:12" ht="21" customHeight="1">
      <c r="H1153" s="146"/>
      <c r="J1153" s="146"/>
    </row>
    <row r="1156" spans="2:12" ht="21" customHeight="1">
      <c r="B1156" s="931" t="str">
        <f>開票立会人入力シート!F33</f>
        <v>令和-118年1月0日</v>
      </c>
      <c r="C1156" s="932"/>
      <c r="D1156" s="932"/>
    </row>
    <row r="1157" spans="2:12" ht="21" customHeight="1">
      <c r="B1157" s="139"/>
      <c r="C1157" s="147"/>
      <c r="D1157" s="147"/>
    </row>
    <row r="1158" spans="2:12" ht="21" customHeight="1">
      <c r="B1158" s="139"/>
      <c r="C1158" s="147"/>
      <c r="D1158" s="147"/>
    </row>
    <row r="1159" spans="2:12" ht="21" customHeight="1">
      <c r="B1159" s="139"/>
      <c r="C1159" s="147"/>
      <c r="D1159" s="147"/>
    </row>
    <row r="1160" spans="2:12" ht="21" customHeight="1">
      <c r="B1160" s="139"/>
      <c r="C1160" s="147"/>
      <c r="D1160" s="147"/>
    </row>
    <row r="1161" spans="2:12" ht="21" customHeight="1">
      <c r="B1161" s="139"/>
      <c r="C1161" s="147"/>
      <c r="D1161" s="147"/>
      <c r="F1161" s="114" t="s">
        <v>533</v>
      </c>
      <c r="H1161" s="280">
        <f>開票立会人入力シート!K33</f>
        <v>0</v>
      </c>
    </row>
    <row r="1162" spans="2:12" ht="21" customHeight="1">
      <c r="B1162" s="139"/>
      <c r="C1162" s="147"/>
      <c r="D1162" s="147"/>
    </row>
    <row r="1163" spans="2:12" ht="21" customHeight="1">
      <c r="B1163" s="139"/>
      <c r="C1163" s="147"/>
      <c r="D1163" s="147"/>
    </row>
    <row r="1164" spans="2:12" ht="21" customHeight="1">
      <c r="B1164" s="139"/>
      <c r="C1164" s="147"/>
      <c r="D1164" s="147"/>
    </row>
    <row r="1165" spans="2:12" ht="21" customHeight="1">
      <c r="B1165" s="139"/>
      <c r="C1165" s="147"/>
      <c r="D1165" s="147"/>
    </row>
    <row r="1166" spans="2:12" ht="21" customHeight="1">
      <c r="B1166" s="139"/>
      <c r="C1166" s="147"/>
      <c r="D1166" s="147"/>
      <c r="F1166" s="114" t="s">
        <v>534</v>
      </c>
      <c r="H1166" s="142">
        <f>開票立会人入力シート!G33</f>
        <v>0</v>
      </c>
      <c r="I1166" s="281"/>
      <c r="J1166" s="154">
        <f>開票立会人入力シート!I33</f>
        <v>0</v>
      </c>
      <c r="K1166" s="148"/>
      <c r="L1166" s="135"/>
    </row>
    <row r="1167" spans="2:12" ht="21" customHeight="1">
      <c r="B1167" s="139"/>
      <c r="C1167" s="147"/>
      <c r="D1167" s="147"/>
    </row>
    <row r="1168" spans="2:12" ht="21" customHeight="1">
      <c r="B1168" s="139"/>
      <c r="C1168" s="147"/>
      <c r="D1168" s="147"/>
    </row>
    <row r="1169" spans="1:15" ht="21" customHeight="1">
      <c r="B1169" s="139"/>
      <c r="C1169" s="147"/>
      <c r="D1169" s="147"/>
    </row>
    <row r="1172" spans="1:15" ht="21" customHeight="1">
      <c r="B1172" s="114" t="s">
        <v>544</v>
      </c>
      <c r="D1172" s="933">
        <f>入力シート!C8</f>
        <v>0</v>
      </c>
      <c r="E1172" s="933"/>
      <c r="F1172" s="154">
        <f>入力シート!C10</f>
        <v>0</v>
      </c>
      <c r="H1172" s="140" t="s">
        <v>515</v>
      </c>
    </row>
    <row r="1174" spans="1:15" ht="21" customHeight="1">
      <c r="D1174" s="133"/>
      <c r="E1174" s="133"/>
      <c r="F1174" s="134"/>
      <c r="G1174" s="133"/>
      <c r="I1174" s="927"/>
      <c r="J1174" s="927"/>
      <c r="K1174" s="928"/>
      <c r="L1174" s="928"/>
    </row>
    <row r="1175" spans="1:15" ht="21" customHeight="1">
      <c r="D1175" s="133"/>
      <c r="E1175" s="133"/>
      <c r="F1175" s="134"/>
      <c r="G1175" s="133"/>
      <c r="I1175" s="135"/>
      <c r="J1175" s="135"/>
      <c r="K1175" s="136"/>
      <c r="L1175" s="136"/>
    </row>
    <row r="1176" spans="1:15" ht="21" customHeight="1">
      <c r="D1176" s="133"/>
      <c r="E1176" s="133"/>
      <c r="F1176" s="134"/>
      <c r="G1176" s="133"/>
      <c r="I1176" s="135"/>
      <c r="J1176" s="135"/>
      <c r="K1176" s="136"/>
      <c r="L1176" s="136"/>
    </row>
    <row r="1177" spans="1:15" ht="21" customHeight="1">
      <c r="D1177" s="133"/>
      <c r="E1177" s="133"/>
      <c r="F1177" s="134"/>
      <c r="G1177" s="133"/>
      <c r="I1177" s="135"/>
      <c r="J1177" s="135"/>
      <c r="K1177" s="136"/>
      <c r="L1177" s="136"/>
    </row>
    <row r="1178" spans="1:15" ht="21" customHeight="1">
      <c r="A1178" s="137"/>
    </row>
    <row r="1179" spans="1:15" ht="21" customHeight="1">
      <c r="O1179" s="138" t="s">
        <v>455</v>
      </c>
    </row>
    <row r="1183" spans="1:15" ht="21" customHeight="1">
      <c r="A1183" s="917" t="s">
        <v>566</v>
      </c>
      <c r="B1183" s="917"/>
      <c r="C1183" s="917"/>
      <c r="D1183" s="917"/>
      <c r="E1183" s="917"/>
      <c r="F1183" s="917"/>
      <c r="G1183" s="917"/>
      <c r="H1183" s="917"/>
      <c r="I1183" s="917"/>
      <c r="J1183" s="917"/>
      <c r="K1183" s="917"/>
      <c r="L1183" s="917"/>
      <c r="M1183" s="917"/>
      <c r="N1183" s="917"/>
    </row>
    <row r="1188" spans="1:11" ht="21" customHeight="1">
      <c r="A1188" s="289" t="s">
        <v>1336</v>
      </c>
    </row>
    <row r="1189" spans="1:11" ht="21" customHeight="1">
      <c r="A1189" s="289" t="s">
        <v>726</v>
      </c>
      <c r="H1189" s="146"/>
      <c r="J1189" s="146"/>
      <c r="K1189" s="146"/>
    </row>
    <row r="1190" spans="1:11" ht="21" customHeight="1">
      <c r="H1190" s="146"/>
      <c r="I1190" s="146"/>
      <c r="J1190" s="146"/>
      <c r="K1190" s="146"/>
    </row>
    <row r="1191" spans="1:11" ht="21" customHeight="1">
      <c r="H1191" s="146"/>
      <c r="J1191" s="146"/>
    </row>
    <row r="1194" spans="1:11" ht="21" customHeight="1">
      <c r="B1194" s="931" t="str">
        <f>開票立会人入力シート!F34</f>
        <v>令和-118年1月0日</v>
      </c>
      <c r="C1194" s="932"/>
      <c r="D1194" s="932"/>
    </row>
    <row r="1195" spans="1:11" ht="21" customHeight="1">
      <c r="B1195" s="139"/>
      <c r="C1195" s="147"/>
      <c r="D1195" s="147"/>
    </row>
    <row r="1196" spans="1:11" ht="21" customHeight="1">
      <c r="B1196" s="139"/>
      <c r="C1196" s="147"/>
      <c r="D1196" s="147"/>
    </row>
    <row r="1197" spans="1:11" ht="21" customHeight="1">
      <c r="B1197" s="139"/>
      <c r="C1197" s="147"/>
      <c r="D1197" s="147"/>
    </row>
    <row r="1198" spans="1:11" ht="21" customHeight="1">
      <c r="B1198" s="139"/>
      <c r="C1198" s="147"/>
      <c r="D1198" s="147"/>
    </row>
    <row r="1199" spans="1:11" ht="21" customHeight="1">
      <c r="B1199" s="139"/>
      <c r="C1199" s="147"/>
      <c r="D1199" s="147"/>
      <c r="F1199" s="114" t="s">
        <v>533</v>
      </c>
      <c r="H1199" s="280">
        <f>開票立会人入力シート!K34</f>
        <v>0</v>
      </c>
    </row>
    <row r="1200" spans="1:11" ht="21" customHeight="1">
      <c r="B1200" s="139"/>
      <c r="C1200" s="147"/>
      <c r="D1200" s="147"/>
    </row>
    <row r="1201" spans="1:12" ht="21" customHeight="1">
      <c r="B1201" s="139"/>
      <c r="C1201" s="147"/>
      <c r="D1201" s="147"/>
    </row>
    <row r="1202" spans="1:12" ht="21" customHeight="1">
      <c r="B1202" s="139"/>
      <c r="C1202" s="147"/>
      <c r="D1202" s="147"/>
    </row>
    <row r="1203" spans="1:12" ht="21" customHeight="1">
      <c r="B1203" s="139"/>
      <c r="C1203" s="147"/>
      <c r="D1203" s="147"/>
    </row>
    <row r="1204" spans="1:12" ht="21" customHeight="1">
      <c r="B1204" s="139"/>
      <c r="C1204" s="147"/>
      <c r="D1204" s="147"/>
      <c r="F1204" s="114" t="s">
        <v>534</v>
      </c>
      <c r="H1204" s="142">
        <f>開票立会人入力シート!G34</f>
        <v>0</v>
      </c>
      <c r="I1204" s="281"/>
      <c r="J1204" s="154">
        <f>開票立会人入力シート!I34</f>
        <v>0</v>
      </c>
      <c r="K1204" s="148"/>
      <c r="L1204" s="135"/>
    </row>
    <row r="1205" spans="1:12" ht="21" customHeight="1">
      <c r="B1205" s="139"/>
      <c r="C1205" s="147"/>
      <c r="D1205" s="147"/>
    </row>
    <row r="1206" spans="1:12" ht="21" customHeight="1">
      <c r="B1206" s="139"/>
      <c r="C1206" s="147"/>
      <c r="D1206" s="147"/>
    </row>
    <row r="1207" spans="1:12" ht="21" customHeight="1">
      <c r="B1207" s="139"/>
      <c r="C1207" s="147"/>
      <c r="D1207" s="147"/>
    </row>
    <row r="1210" spans="1:12" ht="21" customHeight="1">
      <c r="B1210" s="114" t="s">
        <v>544</v>
      </c>
      <c r="D1210" s="933">
        <f>入力シート!C8</f>
        <v>0</v>
      </c>
      <c r="E1210" s="933"/>
      <c r="F1210" s="154">
        <f>入力シート!C10</f>
        <v>0</v>
      </c>
      <c r="H1210" s="140" t="s">
        <v>515</v>
      </c>
    </row>
    <row r="1212" spans="1:12" ht="21" customHeight="1">
      <c r="D1212" s="133"/>
      <c r="E1212" s="133"/>
      <c r="F1212" s="134"/>
      <c r="G1212" s="133"/>
      <c r="I1212" s="927"/>
      <c r="J1212" s="927"/>
      <c r="K1212" s="928"/>
      <c r="L1212" s="928"/>
    </row>
    <row r="1213" spans="1:12" ht="21" customHeight="1">
      <c r="D1213" s="133"/>
      <c r="E1213" s="133"/>
      <c r="F1213" s="134"/>
      <c r="G1213" s="133"/>
      <c r="I1213" s="135"/>
      <c r="J1213" s="135"/>
      <c r="K1213" s="136"/>
      <c r="L1213" s="136"/>
    </row>
    <row r="1214" spans="1:12" ht="21" customHeight="1">
      <c r="D1214" s="133"/>
      <c r="E1214" s="133"/>
      <c r="F1214" s="134"/>
      <c r="G1214" s="133"/>
      <c r="I1214" s="135"/>
      <c r="J1214" s="135"/>
      <c r="K1214" s="136"/>
      <c r="L1214" s="136"/>
    </row>
    <row r="1215" spans="1:12" ht="21" customHeight="1">
      <c r="D1215" s="133"/>
      <c r="E1215" s="133"/>
      <c r="F1215" s="134"/>
      <c r="G1215" s="133"/>
      <c r="I1215" s="135"/>
      <c r="J1215" s="135"/>
      <c r="K1215" s="136"/>
      <c r="L1215" s="136"/>
    </row>
    <row r="1216" spans="1:12" ht="21" customHeight="1">
      <c r="A1216" s="137"/>
    </row>
    <row r="1217" spans="1:15" ht="21" customHeight="1">
      <c r="O1217" s="138" t="s">
        <v>455</v>
      </c>
    </row>
    <row r="1221" spans="1:15" ht="21" customHeight="1">
      <c r="A1221" s="917" t="s">
        <v>566</v>
      </c>
      <c r="B1221" s="917"/>
      <c r="C1221" s="917"/>
      <c r="D1221" s="917"/>
      <c r="E1221" s="917"/>
      <c r="F1221" s="917"/>
      <c r="G1221" s="917"/>
      <c r="H1221" s="917"/>
      <c r="I1221" s="917"/>
      <c r="J1221" s="917"/>
      <c r="K1221" s="917"/>
      <c r="L1221" s="917"/>
      <c r="M1221" s="917"/>
      <c r="N1221" s="917"/>
    </row>
    <row r="1226" spans="1:15" ht="21" customHeight="1">
      <c r="A1226" s="289" t="s">
        <v>1336</v>
      </c>
    </row>
    <row r="1227" spans="1:15" ht="21" customHeight="1">
      <c r="A1227" s="289" t="s">
        <v>726</v>
      </c>
      <c r="H1227" s="146"/>
      <c r="J1227" s="146"/>
      <c r="K1227" s="146"/>
    </row>
    <row r="1228" spans="1:15" ht="21" customHeight="1">
      <c r="H1228" s="146"/>
      <c r="I1228" s="146"/>
      <c r="J1228" s="146"/>
      <c r="K1228" s="146"/>
    </row>
    <row r="1229" spans="1:15" ht="21" customHeight="1">
      <c r="H1229" s="146"/>
      <c r="J1229" s="146"/>
    </row>
    <row r="1232" spans="1:15" ht="21" customHeight="1">
      <c r="B1232" s="931" t="str">
        <f>開票立会人入力シート!F35</f>
        <v>令和-118年1月0日</v>
      </c>
      <c r="C1232" s="932"/>
      <c r="D1232" s="932"/>
    </row>
    <row r="1233" spans="2:12" ht="21" customHeight="1">
      <c r="B1233" s="139"/>
      <c r="C1233" s="147"/>
      <c r="D1233" s="147"/>
    </row>
    <row r="1234" spans="2:12" ht="21" customHeight="1">
      <c r="B1234" s="139"/>
      <c r="C1234" s="147"/>
      <c r="D1234" s="147"/>
    </row>
    <row r="1235" spans="2:12" ht="21" customHeight="1">
      <c r="B1235" s="139"/>
      <c r="C1235" s="147"/>
      <c r="D1235" s="147"/>
    </row>
    <row r="1236" spans="2:12" ht="21" customHeight="1">
      <c r="B1236" s="139"/>
      <c r="C1236" s="147"/>
      <c r="D1236" s="147"/>
    </row>
    <row r="1237" spans="2:12" ht="21" customHeight="1">
      <c r="B1237" s="139"/>
      <c r="C1237" s="147"/>
      <c r="D1237" s="147"/>
      <c r="F1237" s="114" t="s">
        <v>533</v>
      </c>
      <c r="H1237" s="280">
        <f>開票立会人入力シート!K35</f>
        <v>0</v>
      </c>
    </row>
    <row r="1238" spans="2:12" ht="21" customHeight="1">
      <c r="B1238" s="139"/>
      <c r="C1238" s="147"/>
      <c r="D1238" s="147"/>
    </row>
    <row r="1239" spans="2:12" ht="21" customHeight="1">
      <c r="B1239" s="139"/>
      <c r="C1239" s="147"/>
      <c r="D1239" s="147"/>
    </row>
    <row r="1240" spans="2:12" ht="21" customHeight="1">
      <c r="B1240" s="139"/>
      <c r="C1240" s="147"/>
      <c r="D1240" s="147"/>
    </row>
    <row r="1241" spans="2:12" ht="21" customHeight="1">
      <c r="B1241" s="139"/>
      <c r="C1241" s="147"/>
      <c r="D1241" s="147"/>
    </row>
    <row r="1242" spans="2:12" ht="21" customHeight="1">
      <c r="B1242" s="139"/>
      <c r="C1242" s="147"/>
      <c r="D1242" s="147"/>
      <c r="F1242" s="114" t="s">
        <v>534</v>
      </c>
      <c r="H1242" s="142">
        <f>開票立会人入力シート!G35</f>
        <v>0</v>
      </c>
      <c r="I1242" s="281"/>
      <c r="J1242" s="154">
        <f>開票立会人入力シート!I35</f>
        <v>0</v>
      </c>
      <c r="K1242" s="148"/>
      <c r="L1242" s="135"/>
    </row>
    <row r="1243" spans="2:12" ht="21" customHeight="1">
      <c r="B1243" s="139"/>
      <c r="C1243" s="147"/>
      <c r="D1243" s="147"/>
    </row>
    <row r="1244" spans="2:12" ht="21" customHeight="1">
      <c r="B1244" s="139"/>
      <c r="C1244" s="147"/>
      <c r="D1244" s="147"/>
    </row>
    <row r="1245" spans="2:12" ht="21" customHeight="1">
      <c r="B1245" s="139"/>
      <c r="C1245" s="147"/>
      <c r="D1245" s="147"/>
    </row>
    <row r="1248" spans="2:12" ht="21" customHeight="1">
      <c r="B1248" s="114" t="s">
        <v>544</v>
      </c>
      <c r="D1248" s="933">
        <f>入力シート!C8</f>
        <v>0</v>
      </c>
      <c r="E1248" s="933"/>
      <c r="F1248" s="154">
        <f>入力シート!C10</f>
        <v>0</v>
      </c>
      <c r="H1248" s="140" t="s">
        <v>515</v>
      </c>
    </row>
    <row r="1250" spans="1:15" ht="21" customHeight="1">
      <c r="D1250" s="133"/>
      <c r="E1250" s="133"/>
      <c r="F1250" s="134"/>
      <c r="G1250" s="133"/>
      <c r="I1250" s="927"/>
      <c r="J1250" s="927"/>
      <c r="K1250" s="928"/>
      <c r="L1250" s="928"/>
    </row>
    <row r="1251" spans="1:15" ht="21" customHeight="1">
      <c r="D1251" s="133"/>
      <c r="E1251" s="133"/>
      <c r="F1251" s="134"/>
      <c r="G1251" s="133"/>
      <c r="I1251" s="135"/>
      <c r="J1251" s="135"/>
      <c r="K1251" s="136"/>
      <c r="L1251" s="136"/>
    </row>
    <row r="1252" spans="1:15" ht="21" customHeight="1">
      <c r="D1252" s="133"/>
      <c r="E1252" s="133"/>
      <c r="F1252" s="134"/>
      <c r="G1252" s="133"/>
      <c r="I1252" s="135"/>
      <c r="J1252" s="135"/>
      <c r="K1252" s="136"/>
      <c r="L1252" s="136"/>
    </row>
    <row r="1253" spans="1:15" ht="21" customHeight="1">
      <c r="D1253" s="133"/>
      <c r="E1253" s="133"/>
      <c r="F1253" s="134"/>
      <c r="G1253" s="133"/>
      <c r="I1253" s="135"/>
      <c r="J1253" s="135"/>
      <c r="K1253" s="136"/>
      <c r="L1253" s="136"/>
    </row>
    <row r="1254" spans="1:15" ht="21" customHeight="1">
      <c r="A1254" s="137"/>
    </row>
    <row r="1255" spans="1:15" ht="21" customHeight="1">
      <c r="O1255" s="138" t="s">
        <v>455</v>
      </c>
    </row>
    <row r="1259" spans="1:15" ht="21" customHeight="1">
      <c r="A1259" s="917" t="s">
        <v>566</v>
      </c>
      <c r="B1259" s="917"/>
      <c r="C1259" s="917"/>
      <c r="D1259" s="917"/>
      <c r="E1259" s="917"/>
      <c r="F1259" s="917"/>
      <c r="G1259" s="917"/>
      <c r="H1259" s="917"/>
      <c r="I1259" s="917"/>
      <c r="J1259" s="917"/>
      <c r="K1259" s="917"/>
      <c r="L1259" s="917"/>
      <c r="M1259" s="917"/>
      <c r="N1259" s="917"/>
    </row>
    <row r="1264" spans="1:15" ht="21" customHeight="1">
      <c r="A1264" s="289" t="s">
        <v>1336</v>
      </c>
    </row>
    <row r="1265" spans="1:12" ht="21" customHeight="1">
      <c r="A1265" s="289" t="s">
        <v>726</v>
      </c>
      <c r="H1265" s="146"/>
      <c r="J1265" s="146"/>
      <c r="K1265" s="146"/>
    </row>
    <row r="1266" spans="1:12" ht="21" customHeight="1">
      <c r="H1266" s="146"/>
      <c r="I1266" s="146"/>
      <c r="J1266" s="146"/>
      <c r="K1266" s="146"/>
    </row>
    <row r="1267" spans="1:12" ht="21" customHeight="1">
      <c r="H1267" s="146"/>
      <c r="J1267" s="146"/>
    </row>
    <row r="1270" spans="1:12" ht="21" customHeight="1">
      <c r="B1270" s="931" t="str">
        <f>開票立会人入力シート!F36</f>
        <v>令和-118年1月0日</v>
      </c>
      <c r="C1270" s="932"/>
      <c r="D1270" s="932"/>
    </row>
    <row r="1271" spans="1:12" ht="21" customHeight="1">
      <c r="B1271" s="139"/>
      <c r="C1271" s="147"/>
      <c r="D1271" s="147"/>
    </row>
    <row r="1272" spans="1:12" ht="21" customHeight="1">
      <c r="B1272" s="139"/>
      <c r="C1272" s="147"/>
      <c r="D1272" s="147"/>
    </row>
    <row r="1273" spans="1:12" ht="21" customHeight="1">
      <c r="B1273" s="139"/>
      <c r="C1273" s="147"/>
      <c r="D1273" s="147"/>
    </row>
    <row r="1274" spans="1:12" ht="21" customHeight="1">
      <c r="B1274" s="139"/>
      <c r="C1274" s="147"/>
      <c r="D1274" s="147"/>
    </row>
    <row r="1275" spans="1:12" ht="21" customHeight="1">
      <c r="B1275" s="139"/>
      <c r="C1275" s="147"/>
      <c r="D1275" s="147"/>
      <c r="F1275" s="114" t="s">
        <v>533</v>
      </c>
      <c r="H1275" s="280">
        <f>開票立会人入力シート!K36</f>
        <v>0</v>
      </c>
    </row>
    <row r="1276" spans="1:12" ht="21" customHeight="1">
      <c r="B1276" s="139"/>
      <c r="C1276" s="147"/>
      <c r="D1276" s="147"/>
    </row>
    <row r="1277" spans="1:12" ht="21" customHeight="1">
      <c r="B1277" s="139"/>
      <c r="C1277" s="147"/>
      <c r="D1277" s="147"/>
    </row>
    <row r="1278" spans="1:12" ht="21" customHeight="1">
      <c r="B1278" s="139"/>
      <c r="C1278" s="147"/>
      <c r="D1278" s="147"/>
    </row>
    <row r="1279" spans="1:12" ht="21" customHeight="1">
      <c r="B1279" s="139"/>
      <c r="C1279" s="147"/>
      <c r="D1279" s="147"/>
    </row>
    <row r="1280" spans="1:12" ht="21" customHeight="1">
      <c r="B1280" s="139"/>
      <c r="C1280" s="147"/>
      <c r="D1280" s="147"/>
      <c r="F1280" s="114" t="s">
        <v>534</v>
      </c>
      <c r="H1280" s="142">
        <f>開票立会人入力シート!G36</f>
        <v>0</v>
      </c>
      <c r="I1280" s="281"/>
      <c r="J1280" s="154">
        <f>開票立会人入力シート!I36</f>
        <v>0</v>
      </c>
      <c r="K1280" s="148"/>
      <c r="L1280" s="135"/>
    </row>
    <row r="1281" spans="1:15" ht="21" customHeight="1">
      <c r="B1281" s="139"/>
      <c r="C1281" s="147"/>
      <c r="D1281" s="147"/>
    </row>
    <row r="1282" spans="1:15" ht="21" customHeight="1">
      <c r="B1282" s="139"/>
      <c r="C1282" s="147"/>
      <c r="D1282" s="147"/>
    </row>
    <row r="1283" spans="1:15" ht="21" customHeight="1">
      <c r="B1283" s="139"/>
      <c r="C1283" s="147"/>
      <c r="D1283" s="147"/>
    </row>
    <row r="1286" spans="1:15" ht="21" customHeight="1">
      <c r="B1286" s="114" t="s">
        <v>544</v>
      </c>
      <c r="D1286" s="933">
        <f>入力シート!C8</f>
        <v>0</v>
      </c>
      <c r="E1286" s="933"/>
      <c r="F1286" s="154">
        <f>入力シート!C10</f>
        <v>0</v>
      </c>
      <c r="H1286" s="140" t="s">
        <v>515</v>
      </c>
    </row>
    <row r="1288" spans="1:15" ht="21" customHeight="1">
      <c r="D1288" s="133"/>
      <c r="E1288" s="133"/>
      <c r="F1288" s="134"/>
      <c r="G1288" s="133"/>
      <c r="I1288" s="927"/>
      <c r="J1288" s="927"/>
      <c r="K1288" s="928"/>
      <c r="L1288" s="928"/>
    </row>
    <row r="1289" spans="1:15" ht="21" customHeight="1">
      <c r="D1289" s="133"/>
      <c r="E1289" s="133"/>
      <c r="F1289" s="134"/>
      <c r="G1289" s="133"/>
      <c r="I1289" s="135"/>
      <c r="J1289" s="135"/>
      <c r="K1289" s="136"/>
      <c r="L1289" s="136"/>
    </row>
    <row r="1290" spans="1:15" ht="21" customHeight="1">
      <c r="D1290" s="133"/>
      <c r="E1290" s="133"/>
      <c r="F1290" s="134"/>
      <c r="G1290" s="133"/>
      <c r="I1290" s="135"/>
      <c r="J1290" s="135"/>
      <c r="K1290" s="136"/>
      <c r="L1290" s="136"/>
    </row>
    <row r="1291" spans="1:15" ht="21" customHeight="1">
      <c r="D1291" s="133"/>
      <c r="E1291" s="133"/>
      <c r="F1291" s="134"/>
      <c r="G1291" s="133"/>
      <c r="I1291" s="135"/>
      <c r="J1291" s="135"/>
      <c r="K1291" s="136"/>
      <c r="L1291" s="136"/>
    </row>
    <row r="1292" spans="1:15" ht="21" customHeight="1">
      <c r="A1292" s="137"/>
    </row>
    <row r="1293" spans="1:15" ht="21" customHeight="1">
      <c r="O1293" s="138" t="s">
        <v>455</v>
      </c>
    </row>
    <row r="1297" spans="1:14" ht="21" customHeight="1">
      <c r="A1297" s="917" t="s">
        <v>566</v>
      </c>
      <c r="B1297" s="917"/>
      <c r="C1297" s="917"/>
      <c r="D1297" s="917"/>
      <c r="E1297" s="917"/>
      <c r="F1297" s="917"/>
      <c r="G1297" s="917"/>
      <c r="H1297" s="917"/>
      <c r="I1297" s="917"/>
      <c r="J1297" s="917"/>
      <c r="K1297" s="917"/>
      <c r="L1297" s="917"/>
      <c r="M1297" s="917"/>
      <c r="N1297" s="917"/>
    </row>
    <row r="1302" spans="1:14" ht="21" customHeight="1">
      <c r="A1302" s="289" t="s">
        <v>1336</v>
      </c>
    </row>
    <row r="1303" spans="1:14" ht="21" customHeight="1">
      <c r="A1303" s="289" t="s">
        <v>726</v>
      </c>
      <c r="H1303" s="146"/>
      <c r="J1303" s="146"/>
      <c r="K1303" s="146"/>
    </row>
    <row r="1304" spans="1:14" ht="21" customHeight="1">
      <c r="H1304" s="146"/>
      <c r="I1304" s="146"/>
      <c r="J1304" s="146"/>
      <c r="K1304" s="146"/>
    </row>
    <row r="1305" spans="1:14" ht="21" customHeight="1">
      <c r="H1305" s="146"/>
      <c r="J1305" s="146"/>
    </row>
    <row r="1308" spans="1:14" ht="21" customHeight="1">
      <c r="B1308" s="931" t="str">
        <f>開票立会人入力シート!F37</f>
        <v>令和-118年1月0日</v>
      </c>
      <c r="C1308" s="932"/>
      <c r="D1308" s="932"/>
    </row>
    <row r="1309" spans="1:14" ht="21" customHeight="1">
      <c r="B1309" s="139"/>
      <c r="C1309" s="147"/>
      <c r="D1309" s="147"/>
    </row>
    <row r="1310" spans="1:14" ht="21" customHeight="1">
      <c r="B1310" s="139"/>
      <c r="C1310" s="147"/>
      <c r="D1310" s="147"/>
    </row>
    <row r="1311" spans="1:14" ht="21" customHeight="1">
      <c r="B1311" s="139"/>
      <c r="C1311" s="147"/>
      <c r="D1311" s="147"/>
    </row>
    <row r="1312" spans="1:14" ht="21" customHeight="1">
      <c r="B1312" s="139"/>
      <c r="C1312" s="147"/>
      <c r="D1312" s="147"/>
    </row>
    <row r="1313" spans="2:12" ht="21" customHeight="1">
      <c r="B1313" s="139"/>
      <c r="C1313" s="147"/>
      <c r="D1313" s="147"/>
      <c r="F1313" s="114" t="s">
        <v>533</v>
      </c>
      <c r="H1313" s="280">
        <f>開票立会人入力シート!K37</f>
        <v>0</v>
      </c>
    </row>
    <row r="1314" spans="2:12" ht="21" customHeight="1">
      <c r="B1314" s="139"/>
      <c r="C1314" s="147"/>
      <c r="D1314" s="147"/>
    </row>
    <row r="1315" spans="2:12" ht="21" customHeight="1">
      <c r="B1315" s="139"/>
      <c r="C1315" s="147"/>
      <c r="D1315" s="147"/>
    </row>
    <row r="1316" spans="2:12" ht="21" customHeight="1">
      <c r="B1316" s="139"/>
      <c r="C1316" s="147"/>
      <c r="D1316" s="147"/>
    </row>
    <row r="1317" spans="2:12" ht="21" customHeight="1">
      <c r="B1317" s="139"/>
      <c r="C1317" s="147"/>
      <c r="D1317" s="147"/>
    </row>
    <row r="1318" spans="2:12" ht="21" customHeight="1">
      <c r="B1318" s="139"/>
      <c r="C1318" s="147"/>
      <c r="D1318" s="147"/>
      <c r="F1318" s="114" t="s">
        <v>534</v>
      </c>
      <c r="H1318" s="142">
        <f>開票立会人入力シート!G37</f>
        <v>0</v>
      </c>
      <c r="I1318" s="281"/>
      <c r="J1318" s="154">
        <f>開票立会人入力シート!I37</f>
        <v>0</v>
      </c>
      <c r="K1318" s="148"/>
      <c r="L1318" s="135"/>
    </row>
    <row r="1319" spans="2:12" ht="21" customHeight="1">
      <c r="B1319" s="139"/>
      <c r="C1319" s="147"/>
      <c r="D1319" s="147"/>
    </row>
    <row r="1320" spans="2:12" ht="21" customHeight="1">
      <c r="B1320" s="139"/>
      <c r="C1320" s="147"/>
      <c r="D1320" s="147"/>
    </row>
    <row r="1321" spans="2:12" ht="21" customHeight="1">
      <c r="B1321" s="139"/>
      <c r="C1321" s="147"/>
      <c r="D1321" s="147"/>
    </row>
    <row r="1324" spans="2:12" ht="21" customHeight="1">
      <c r="B1324" s="114" t="s">
        <v>544</v>
      </c>
      <c r="D1324" s="933">
        <f>入力シート!C8</f>
        <v>0</v>
      </c>
      <c r="E1324" s="933"/>
      <c r="F1324" s="154">
        <f>入力シート!C10</f>
        <v>0</v>
      </c>
      <c r="H1324" s="140" t="s">
        <v>515</v>
      </c>
    </row>
    <row r="1326" spans="2:12" ht="21" customHeight="1">
      <c r="D1326" s="133"/>
      <c r="E1326" s="133"/>
      <c r="F1326" s="134"/>
      <c r="G1326" s="133"/>
      <c r="I1326" s="927"/>
      <c r="J1326" s="927"/>
      <c r="K1326" s="928"/>
      <c r="L1326" s="928"/>
    </row>
    <row r="1327" spans="2:12" ht="21" customHeight="1">
      <c r="D1327" s="133"/>
      <c r="E1327" s="133"/>
      <c r="F1327" s="134"/>
      <c r="G1327" s="133"/>
      <c r="I1327" s="135"/>
      <c r="J1327" s="135"/>
      <c r="K1327" s="136"/>
      <c r="L1327" s="136"/>
    </row>
    <row r="1328" spans="2:12" ht="21" customHeight="1">
      <c r="D1328" s="133"/>
      <c r="E1328" s="133"/>
      <c r="F1328" s="134"/>
      <c r="G1328" s="133"/>
      <c r="I1328" s="135"/>
      <c r="J1328" s="135"/>
      <c r="K1328" s="136"/>
      <c r="L1328" s="136"/>
    </row>
    <row r="1329" spans="1:15" ht="21" customHeight="1">
      <c r="D1329" s="133"/>
      <c r="E1329" s="133"/>
      <c r="F1329" s="134"/>
      <c r="G1329" s="133"/>
      <c r="I1329" s="135"/>
      <c r="J1329" s="135"/>
      <c r="K1329" s="136"/>
      <c r="L1329" s="136"/>
    </row>
    <row r="1330" spans="1:15" ht="21" customHeight="1">
      <c r="A1330" s="137"/>
    </row>
    <row r="1331" spans="1:15" ht="21" customHeight="1">
      <c r="O1331" s="138" t="s">
        <v>455</v>
      </c>
    </row>
    <row r="1335" spans="1:15" ht="21" customHeight="1">
      <c r="A1335" s="917" t="s">
        <v>566</v>
      </c>
      <c r="B1335" s="917"/>
      <c r="C1335" s="917"/>
      <c r="D1335" s="917"/>
      <c r="E1335" s="917"/>
      <c r="F1335" s="917"/>
      <c r="G1335" s="917"/>
      <c r="H1335" s="917"/>
      <c r="I1335" s="917"/>
      <c r="J1335" s="917"/>
      <c r="K1335" s="917"/>
      <c r="L1335" s="917"/>
      <c r="M1335" s="917"/>
      <c r="N1335" s="917"/>
    </row>
    <row r="1340" spans="1:15" ht="21" customHeight="1">
      <c r="A1340" s="289" t="s">
        <v>1336</v>
      </c>
    </row>
    <row r="1341" spans="1:15" ht="21" customHeight="1">
      <c r="A1341" s="289" t="s">
        <v>726</v>
      </c>
      <c r="H1341" s="146"/>
      <c r="J1341" s="146"/>
      <c r="K1341" s="146"/>
    </row>
    <row r="1342" spans="1:15" ht="21" customHeight="1">
      <c r="H1342" s="146"/>
      <c r="I1342" s="146"/>
      <c r="J1342" s="146"/>
      <c r="K1342" s="146"/>
    </row>
    <row r="1343" spans="1:15" ht="21" customHeight="1">
      <c r="H1343" s="146"/>
      <c r="J1343" s="146"/>
    </row>
    <row r="1346" spans="2:12" ht="21" customHeight="1">
      <c r="B1346" s="931" t="str">
        <f>開票立会人入力シート!F38</f>
        <v>令和-118年1月0日</v>
      </c>
      <c r="C1346" s="932"/>
      <c r="D1346" s="932"/>
    </row>
    <row r="1347" spans="2:12" ht="21" customHeight="1">
      <c r="B1347" s="139"/>
      <c r="C1347" s="147"/>
      <c r="D1347" s="147"/>
    </row>
    <row r="1348" spans="2:12" ht="21" customHeight="1">
      <c r="B1348" s="139"/>
      <c r="C1348" s="147"/>
      <c r="D1348" s="147"/>
    </row>
    <row r="1349" spans="2:12" ht="21" customHeight="1">
      <c r="B1349" s="139"/>
      <c r="C1349" s="147"/>
      <c r="D1349" s="147"/>
    </row>
    <row r="1350" spans="2:12" ht="21" customHeight="1">
      <c r="B1350" s="139"/>
      <c r="C1350" s="147"/>
      <c r="D1350" s="147"/>
    </row>
    <row r="1351" spans="2:12" ht="21" customHeight="1">
      <c r="B1351" s="139"/>
      <c r="C1351" s="147"/>
      <c r="D1351" s="147"/>
      <c r="F1351" s="114" t="s">
        <v>533</v>
      </c>
      <c r="H1351" s="280">
        <f>開票立会人入力シート!K38</f>
        <v>0</v>
      </c>
    </row>
    <row r="1352" spans="2:12" ht="21" customHeight="1">
      <c r="B1352" s="139"/>
      <c r="C1352" s="147"/>
      <c r="D1352" s="147"/>
    </row>
    <row r="1353" spans="2:12" ht="21" customHeight="1">
      <c r="B1353" s="139"/>
      <c r="C1353" s="147"/>
      <c r="D1353" s="147"/>
    </row>
    <row r="1354" spans="2:12" ht="21" customHeight="1">
      <c r="B1354" s="139"/>
      <c r="C1354" s="147"/>
      <c r="D1354" s="147"/>
    </row>
    <row r="1355" spans="2:12" ht="21" customHeight="1">
      <c r="B1355" s="139"/>
      <c r="C1355" s="147"/>
      <c r="D1355" s="147"/>
    </row>
    <row r="1356" spans="2:12" ht="21" customHeight="1">
      <c r="B1356" s="139"/>
      <c r="C1356" s="147"/>
      <c r="D1356" s="147"/>
      <c r="F1356" s="114" t="s">
        <v>534</v>
      </c>
      <c r="H1356" s="142">
        <f>開票立会人入力シート!G38</f>
        <v>0</v>
      </c>
      <c r="I1356" s="281"/>
      <c r="J1356" s="154">
        <f>開票立会人入力シート!I38</f>
        <v>0</v>
      </c>
      <c r="K1356" s="148"/>
      <c r="L1356" s="135"/>
    </row>
    <row r="1357" spans="2:12" ht="21" customHeight="1">
      <c r="B1357" s="139"/>
      <c r="C1357" s="147"/>
      <c r="D1357" s="147"/>
    </row>
    <row r="1358" spans="2:12" ht="21" customHeight="1">
      <c r="B1358" s="139"/>
      <c r="C1358" s="147"/>
      <c r="D1358" s="147"/>
    </row>
    <row r="1359" spans="2:12" ht="21" customHeight="1">
      <c r="B1359" s="139"/>
      <c r="C1359" s="147"/>
      <c r="D1359" s="147"/>
    </row>
    <row r="1362" spans="1:15" ht="21" customHeight="1">
      <c r="B1362" s="114" t="s">
        <v>544</v>
      </c>
      <c r="D1362" s="933">
        <f>入力シート!C8</f>
        <v>0</v>
      </c>
      <c r="E1362" s="933"/>
      <c r="F1362" s="154">
        <f>入力シート!C10</f>
        <v>0</v>
      </c>
      <c r="H1362" s="140" t="s">
        <v>515</v>
      </c>
    </row>
    <row r="1364" spans="1:15" ht="21" customHeight="1">
      <c r="D1364" s="133"/>
      <c r="E1364" s="133"/>
      <c r="F1364" s="134"/>
      <c r="G1364" s="133"/>
      <c r="I1364" s="927"/>
      <c r="J1364" s="927"/>
      <c r="K1364" s="928"/>
      <c r="L1364" s="928"/>
    </row>
    <row r="1365" spans="1:15" ht="21" customHeight="1">
      <c r="D1365" s="133"/>
      <c r="E1365" s="133"/>
      <c r="F1365" s="134"/>
      <c r="G1365" s="133"/>
      <c r="I1365" s="135"/>
      <c r="J1365" s="135"/>
      <c r="K1365" s="136"/>
      <c r="L1365" s="136"/>
    </row>
    <row r="1366" spans="1:15" ht="21" customHeight="1">
      <c r="D1366" s="133"/>
      <c r="E1366" s="133"/>
      <c r="F1366" s="134"/>
      <c r="G1366" s="133"/>
      <c r="I1366" s="135"/>
      <c r="J1366" s="135"/>
      <c r="K1366" s="136"/>
      <c r="L1366" s="136"/>
    </row>
    <row r="1367" spans="1:15" ht="21" customHeight="1">
      <c r="D1367" s="133"/>
      <c r="E1367" s="133"/>
      <c r="F1367" s="134"/>
      <c r="G1367" s="133"/>
      <c r="I1367" s="135"/>
      <c r="J1367" s="135"/>
      <c r="K1367" s="136"/>
      <c r="L1367" s="136"/>
    </row>
    <row r="1368" spans="1:15" ht="21" customHeight="1">
      <c r="A1368" s="137"/>
    </row>
    <row r="1369" spans="1:15" ht="21" customHeight="1">
      <c r="O1369" s="138" t="s">
        <v>455</v>
      </c>
    </row>
    <row r="1373" spans="1:15" ht="21" customHeight="1">
      <c r="A1373" s="917" t="s">
        <v>566</v>
      </c>
      <c r="B1373" s="917"/>
      <c r="C1373" s="917"/>
      <c r="D1373" s="917"/>
      <c r="E1373" s="917"/>
      <c r="F1373" s="917"/>
      <c r="G1373" s="917"/>
      <c r="H1373" s="917"/>
      <c r="I1373" s="917"/>
      <c r="J1373" s="917"/>
      <c r="K1373" s="917"/>
      <c r="L1373" s="917"/>
      <c r="M1373" s="917"/>
      <c r="N1373" s="917"/>
    </row>
    <row r="1378" spans="1:11" ht="21" customHeight="1">
      <c r="A1378" s="289" t="s">
        <v>1336</v>
      </c>
    </row>
    <row r="1379" spans="1:11" ht="21" customHeight="1">
      <c r="A1379" s="289" t="s">
        <v>726</v>
      </c>
      <c r="H1379" s="146"/>
      <c r="J1379" s="146"/>
      <c r="K1379" s="146"/>
    </row>
    <row r="1380" spans="1:11" ht="21" customHeight="1">
      <c r="H1380" s="146"/>
      <c r="I1380" s="146"/>
      <c r="J1380" s="146"/>
      <c r="K1380" s="146"/>
    </row>
    <row r="1381" spans="1:11" ht="21" customHeight="1">
      <c r="H1381" s="146"/>
      <c r="J1381" s="146"/>
    </row>
    <row r="1384" spans="1:11" ht="21" customHeight="1">
      <c r="B1384" s="931" t="str">
        <f>開票立会人入力シート!F39</f>
        <v>令和-118年1月0日</v>
      </c>
      <c r="C1384" s="932"/>
      <c r="D1384" s="932"/>
    </row>
    <row r="1385" spans="1:11" ht="21" customHeight="1">
      <c r="B1385" s="139"/>
      <c r="C1385" s="147"/>
      <c r="D1385" s="147"/>
    </row>
    <row r="1386" spans="1:11" ht="21" customHeight="1">
      <c r="B1386" s="139"/>
      <c r="C1386" s="147"/>
      <c r="D1386" s="147"/>
    </row>
    <row r="1387" spans="1:11" ht="21" customHeight="1">
      <c r="B1387" s="139"/>
      <c r="C1387" s="147"/>
      <c r="D1387" s="147"/>
    </row>
    <row r="1388" spans="1:11" ht="21" customHeight="1">
      <c r="B1388" s="139"/>
      <c r="C1388" s="147"/>
      <c r="D1388" s="147"/>
    </row>
    <row r="1389" spans="1:11" ht="21" customHeight="1">
      <c r="B1389" s="139"/>
      <c r="C1389" s="147"/>
      <c r="D1389" s="147"/>
      <c r="F1389" s="114" t="s">
        <v>533</v>
      </c>
      <c r="H1389" s="280">
        <f>開票立会人入力シート!K39</f>
        <v>0</v>
      </c>
    </row>
    <row r="1390" spans="1:11" ht="21" customHeight="1">
      <c r="B1390" s="139"/>
      <c r="C1390" s="147"/>
      <c r="D1390" s="147"/>
    </row>
    <row r="1391" spans="1:11" ht="21" customHeight="1">
      <c r="B1391" s="139"/>
      <c r="C1391" s="147"/>
      <c r="D1391" s="147"/>
    </row>
    <row r="1392" spans="1:11" ht="21" customHeight="1">
      <c r="B1392" s="139"/>
      <c r="C1392" s="147"/>
      <c r="D1392" s="147"/>
    </row>
    <row r="1393" spans="1:15" ht="21" customHeight="1">
      <c r="B1393" s="139"/>
      <c r="C1393" s="147"/>
      <c r="D1393" s="147"/>
    </row>
    <row r="1394" spans="1:15" ht="21" customHeight="1">
      <c r="B1394" s="139"/>
      <c r="C1394" s="147"/>
      <c r="D1394" s="147"/>
      <c r="F1394" s="114" t="s">
        <v>534</v>
      </c>
      <c r="H1394" s="142">
        <f>開票立会人入力シート!G39</f>
        <v>0</v>
      </c>
      <c r="I1394" s="281"/>
      <c r="J1394" s="154">
        <f>開票立会人入力シート!I39</f>
        <v>0</v>
      </c>
      <c r="K1394" s="148"/>
      <c r="L1394" s="135"/>
    </row>
    <row r="1395" spans="1:15" ht="21" customHeight="1">
      <c r="B1395" s="139"/>
      <c r="C1395" s="147"/>
      <c r="D1395" s="147"/>
    </row>
    <row r="1396" spans="1:15" ht="21" customHeight="1">
      <c r="B1396" s="139"/>
      <c r="C1396" s="147"/>
      <c r="D1396" s="147"/>
    </row>
    <row r="1397" spans="1:15" ht="21" customHeight="1">
      <c r="B1397" s="139"/>
      <c r="C1397" s="147"/>
      <c r="D1397" s="147"/>
    </row>
    <row r="1400" spans="1:15" ht="21" customHeight="1">
      <c r="B1400" s="114" t="s">
        <v>544</v>
      </c>
      <c r="D1400" s="933">
        <f>入力シート!C8</f>
        <v>0</v>
      </c>
      <c r="E1400" s="933"/>
      <c r="F1400" s="154">
        <f>入力シート!C10</f>
        <v>0</v>
      </c>
      <c r="H1400" s="140" t="s">
        <v>515</v>
      </c>
    </row>
    <row r="1402" spans="1:15" ht="21" customHeight="1">
      <c r="D1402" s="133"/>
      <c r="E1402" s="133"/>
      <c r="F1402" s="134"/>
      <c r="G1402" s="133"/>
      <c r="I1402" s="927"/>
      <c r="J1402" s="927"/>
      <c r="K1402" s="928"/>
      <c r="L1402" s="928"/>
    </row>
    <row r="1403" spans="1:15" ht="21" customHeight="1">
      <c r="D1403" s="133"/>
      <c r="E1403" s="133"/>
      <c r="F1403" s="134"/>
      <c r="G1403" s="133"/>
      <c r="I1403" s="135"/>
      <c r="J1403" s="135"/>
      <c r="K1403" s="136"/>
      <c r="L1403" s="136"/>
    </row>
    <row r="1404" spans="1:15" ht="21" customHeight="1">
      <c r="D1404" s="133"/>
      <c r="E1404" s="133"/>
      <c r="F1404" s="134"/>
      <c r="G1404" s="133"/>
      <c r="I1404" s="135"/>
      <c r="J1404" s="135"/>
      <c r="K1404" s="136"/>
      <c r="L1404" s="136"/>
    </row>
    <row r="1405" spans="1:15" ht="21" customHeight="1">
      <c r="D1405" s="133"/>
      <c r="E1405" s="133"/>
      <c r="F1405" s="134"/>
      <c r="G1405" s="133"/>
      <c r="I1405" s="135"/>
      <c r="J1405" s="135"/>
      <c r="K1405" s="136"/>
      <c r="L1405" s="136"/>
    </row>
    <row r="1406" spans="1:15" ht="21" customHeight="1">
      <c r="A1406" s="137"/>
    </row>
    <row r="1407" spans="1:15" ht="21" customHeight="1">
      <c r="O1407" s="138" t="s">
        <v>455</v>
      </c>
    </row>
    <row r="1411" spans="1:14" ht="21" customHeight="1">
      <c r="A1411" s="917" t="s">
        <v>566</v>
      </c>
      <c r="B1411" s="917"/>
      <c r="C1411" s="917"/>
      <c r="D1411" s="917"/>
      <c r="E1411" s="917"/>
      <c r="F1411" s="917"/>
      <c r="G1411" s="917"/>
      <c r="H1411" s="917"/>
      <c r="I1411" s="917"/>
      <c r="J1411" s="917"/>
      <c r="K1411" s="917"/>
      <c r="L1411" s="917"/>
      <c r="M1411" s="917"/>
      <c r="N1411" s="917"/>
    </row>
    <row r="1416" spans="1:14" ht="21" customHeight="1">
      <c r="A1416" s="289" t="s">
        <v>1336</v>
      </c>
    </row>
    <row r="1417" spans="1:14" ht="21" customHeight="1">
      <c r="A1417" s="289" t="s">
        <v>726</v>
      </c>
      <c r="H1417" s="146"/>
      <c r="J1417" s="146"/>
      <c r="K1417" s="146"/>
    </row>
    <row r="1418" spans="1:14" ht="21" customHeight="1">
      <c r="H1418" s="146"/>
      <c r="I1418" s="146"/>
      <c r="J1418" s="146"/>
      <c r="K1418" s="146"/>
    </row>
    <row r="1419" spans="1:14" ht="21" customHeight="1">
      <c r="H1419" s="146"/>
      <c r="J1419" s="146"/>
    </row>
    <row r="1422" spans="1:14" ht="21" customHeight="1">
      <c r="B1422" s="931" t="str">
        <f>開票立会人入力シート!F40</f>
        <v>令和-118年1月0日</v>
      </c>
      <c r="C1422" s="932"/>
      <c r="D1422" s="932"/>
    </row>
    <row r="1423" spans="1:14" ht="21" customHeight="1">
      <c r="B1423" s="139"/>
      <c r="C1423" s="147"/>
      <c r="D1423" s="147"/>
    </row>
    <row r="1424" spans="1:14" ht="21" customHeight="1">
      <c r="B1424" s="139"/>
      <c r="C1424" s="147"/>
      <c r="D1424" s="147"/>
    </row>
    <row r="1425" spans="2:12" ht="21" customHeight="1">
      <c r="B1425" s="139"/>
      <c r="C1425" s="147"/>
      <c r="D1425" s="147"/>
    </row>
    <row r="1426" spans="2:12" ht="21" customHeight="1">
      <c r="B1426" s="139"/>
      <c r="C1426" s="147"/>
      <c r="D1426" s="147"/>
    </row>
    <row r="1427" spans="2:12" ht="21" customHeight="1">
      <c r="B1427" s="139"/>
      <c r="C1427" s="147"/>
      <c r="D1427" s="147"/>
      <c r="F1427" s="114" t="s">
        <v>533</v>
      </c>
      <c r="H1427" s="280">
        <f>開票立会人入力シート!K40</f>
        <v>0</v>
      </c>
    </row>
    <row r="1428" spans="2:12" ht="21" customHeight="1">
      <c r="B1428" s="139"/>
      <c r="C1428" s="147"/>
      <c r="D1428" s="147"/>
    </row>
    <row r="1429" spans="2:12" ht="21" customHeight="1">
      <c r="B1429" s="139"/>
      <c r="C1429" s="147"/>
      <c r="D1429" s="147"/>
    </row>
    <row r="1430" spans="2:12" ht="21" customHeight="1">
      <c r="B1430" s="139"/>
      <c r="C1430" s="147"/>
      <c r="D1430" s="147"/>
    </row>
    <row r="1431" spans="2:12" ht="21" customHeight="1">
      <c r="B1431" s="139"/>
      <c r="C1431" s="147"/>
      <c r="D1431" s="147"/>
    </row>
    <row r="1432" spans="2:12" ht="21" customHeight="1">
      <c r="B1432" s="139"/>
      <c r="C1432" s="147"/>
      <c r="D1432" s="147"/>
      <c r="F1432" s="114" t="s">
        <v>534</v>
      </c>
      <c r="H1432" s="142">
        <f>開票立会人入力シート!G40</f>
        <v>0</v>
      </c>
      <c r="I1432" s="281"/>
      <c r="J1432" s="154">
        <f>開票立会人入力シート!I40</f>
        <v>0</v>
      </c>
      <c r="K1432" s="148"/>
      <c r="L1432" s="135"/>
    </row>
    <row r="1433" spans="2:12" ht="21" customHeight="1">
      <c r="B1433" s="139"/>
      <c r="C1433" s="147"/>
      <c r="D1433" s="147"/>
    </row>
    <row r="1434" spans="2:12" ht="21" customHeight="1">
      <c r="B1434" s="139"/>
      <c r="C1434" s="147"/>
      <c r="D1434" s="147"/>
    </row>
    <row r="1435" spans="2:12" ht="21" customHeight="1">
      <c r="B1435" s="139"/>
      <c r="C1435" s="147"/>
      <c r="D1435" s="147"/>
    </row>
    <row r="1438" spans="2:12" ht="21" customHeight="1">
      <c r="B1438" s="114" t="s">
        <v>544</v>
      </c>
      <c r="D1438" s="933">
        <f>入力シート!C8</f>
        <v>0</v>
      </c>
      <c r="E1438" s="933"/>
      <c r="F1438" s="154">
        <f>入力シート!C10</f>
        <v>0</v>
      </c>
      <c r="H1438" s="140" t="s">
        <v>515</v>
      </c>
    </row>
    <row r="1440" spans="2:12" ht="21" customHeight="1">
      <c r="D1440" s="133"/>
      <c r="E1440" s="133"/>
      <c r="F1440" s="134"/>
      <c r="G1440" s="133"/>
      <c r="I1440" s="927"/>
      <c r="J1440" s="927"/>
      <c r="K1440" s="928"/>
      <c r="L1440" s="928"/>
    </row>
    <row r="1441" spans="1:15" ht="21" customHeight="1">
      <c r="D1441" s="133"/>
      <c r="E1441" s="133"/>
      <c r="F1441" s="134"/>
      <c r="G1441" s="133"/>
      <c r="I1441" s="135"/>
      <c r="J1441" s="135"/>
      <c r="K1441" s="136"/>
      <c r="L1441" s="136"/>
    </row>
    <row r="1442" spans="1:15" ht="21" customHeight="1">
      <c r="D1442" s="133"/>
      <c r="E1442" s="133"/>
      <c r="F1442" s="134"/>
      <c r="G1442" s="133"/>
      <c r="I1442" s="135"/>
      <c r="J1442" s="135"/>
      <c r="K1442" s="136"/>
      <c r="L1442" s="136"/>
    </row>
    <row r="1443" spans="1:15" ht="21" customHeight="1">
      <c r="D1443" s="133"/>
      <c r="E1443" s="133"/>
      <c r="F1443" s="134"/>
      <c r="G1443" s="133"/>
      <c r="I1443" s="135"/>
      <c r="J1443" s="135"/>
      <c r="K1443" s="136"/>
      <c r="L1443" s="136"/>
    </row>
    <row r="1444" spans="1:15" ht="21" customHeight="1">
      <c r="A1444" s="137"/>
    </row>
    <row r="1445" spans="1:15" ht="21" customHeight="1">
      <c r="O1445" s="138" t="s">
        <v>455</v>
      </c>
    </row>
    <row r="1449" spans="1:15" ht="21" customHeight="1">
      <c r="A1449" s="917" t="s">
        <v>566</v>
      </c>
      <c r="B1449" s="917"/>
      <c r="C1449" s="917"/>
      <c r="D1449" s="917"/>
      <c r="E1449" s="917"/>
      <c r="F1449" s="917"/>
      <c r="G1449" s="917"/>
      <c r="H1449" s="917"/>
      <c r="I1449" s="917"/>
      <c r="J1449" s="917"/>
      <c r="K1449" s="917"/>
      <c r="L1449" s="917"/>
      <c r="M1449" s="917"/>
      <c r="N1449" s="917"/>
    </row>
    <row r="1454" spans="1:15" ht="21" customHeight="1">
      <c r="A1454" s="289" t="s">
        <v>1336</v>
      </c>
    </row>
    <row r="1455" spans="1:15" ht="21" customHeight="1">
      <c r="A1455" s="289" t="s">
        <v>726</v>
      </c>
      <c r="H1455" s="146"/>
      <c r="J1455" s="146"/>
      <c r="K1455" s="146"/>
    </row>
    <row r="1456" spans="1:15" ht="21" customHeight="1">
      <c r="H1456" s="146"/>
      <c r="I1456" s="146"/>
      <c r="J1456" s="146"/>
      <c r="K1456" s="146"/>
    </row>
    <row r="1457" spans="2:12" ht="21" customHeight="1">
      <c r="H1457" s="146"/>
      <c r="J1457" s="146"/>
    </row>
    <row r="1460" spans="2:12" ht="21" customHeight="1">
      <c r="B1460" s="931" t="str">
        <f>開票立会人入力シート!F41</f>
        <v>令和-118年1月0日</v>
      </c>
      <c r="C1460" s="932"/>
      <c r="D1460" s="932"/>
    </row>
    <row r="1461" spans="2:12" ht="21" customHeight="1">
      <c r="B1461" s="139"/>
      <c r="C1461" s="147"/>
      <c r="D1461" s="147"/>
    </row>
    <row r="1462" spans="2:12" ht="21" customHeight="1">
      <c r="B1462" s="139"/>
      <c r="C1462" s="147"/>
      <c r="D1462" s="147"/>
    </row>
    <row r="1463" spans="2:12" ht="21" customHeight="1">
      <c r="B1463" s="139"/>
      <c r="C1463" s="147"/>
      <c r="D1463" s="147"/>
    </row>
    <row r="1464" spans="2:12" ht="21" customHeight="1">
      <c r="B1464" s="139"/>
      <c r="C1464" s="147"/>
      <c r="D1464" s="147"/>
    </row>
    <row r="1465" spans="2:12" ht="21" customHeight="1">
      <c r="B1465" s="139"/>
      <c r="C1465" s="147"/>
      <c r="D1465" s="147"/>
      <c r="F1465" s="114" t="s">
        <v>533</v>
      </c>
      <c r="H1465" s="280">
        <f>開票立会人入力シート!K41</f>
        <v>0</v>
      </c>
    </row>
    <row r="1466" spans="2:12" ht="21" customHeight="1">
      <c r="B1466" s="139"/>
      <c r="C1466" s="147"/>
      <c r="D1466" s="147"/>
    </row>
    <row r="1467" spans="2:12" ht="21" customHeight="1">
      <c r="B1467" s="139"/>
      <c r="C1467" s="147"/>
      <c r="D1467" s="147"/>
    </row>
    <row r="1468" spans="2:12" ht="21" customHeight="1">
      <c r="B1468" s="139"/>
      <c r="C1468" s="147"/>
      <c r="D1468" s="147"/>
    </row>
    <row r="1469" spans="2:12" ht="21" customHeight="1">
      <c r="B1469" s="139"/>
      <c r="C1469" s="147"/>
      <c r="D1469" s="147"/>
    </row>
    <row r="1470" spans="2:12" ht="21" customHeight="1">
      <c r="B1470" s="139"/>
      <c r="C1470" s="147"/>
      <c r="D1470" s="147"/>
      <c r="F1470" s="114" t="s">
        <v>534</v>
      </c>
      <c r="H1470" s="142">
        <f>開票立会人入力シート!G41</f>
        <v>0</v>
      </c>
      <c r="I1470" s="281"/>
      <c r="J1470" s="154">
        <f>開票立会人入力シート!I41</f>
        <v>0</v>
      </c>
      <c r="K1470" s="148"/>
      <c r="L1470" s="135"/>
    </row>
    <row r="1471" spans="2:12" ht="21" customHeight="1">
      <c r="B1471" s="139"/>
      <c r="C1471" s="147"/>
      <c r="D1471" s="147"/>
    </row>
    <row r="1472" spans="2:12" ht="21" customHeight="1">
      <c r="B1472" s="139"/>
      <c r="C1472" s="147"/>
      <c r="D1472" s="147"/>
    </row>
    <row r="1473" spans="1:15" ht="21" customHeight="1">
      <c r="B1473" s="139"/>
      <c r="C1473" s="147"/>
      <c r="D1473" s="147"/>
    </row>
    <row r="1476" spans="1:15" ht="21" customHeight="1">
      <c r="B1476" s="114" t="s">
        <v>544</v>
      </c>
      <c r="D1476" s="933">
        <f>入力シート!C8</f>
        <v>0</v>
      </c>
      <c r="E1476" s="933"/>
      <c r="F1476" s="154">
        <f>入力シート!C10</f>
        <v>0</v>
      </c>
      <c r="H1476" s="140" t="s">
        <v>515</v>
      </c>
    </row>
    <row r="1478" spans="1:15" ht="21" customHeight="1">
      <c r="D1478" s="133"/>
      <c r="E1478" s="133"/>
      <c r="F1478" s="134"/>
      <c r="G1478" s="133"/>
      <c r="I1478" s="927"/>
      <c r="J1478" s="927"/>
      <c r="K1478" s="928"/>
      <c r="L1478" s="928"/>
    </row>
    <row r="1479" spans="1:15" ht="21" customHeight="1">
      <c r="D1479" s="133"/>
      <c r="E1479" s="133"/>
      <c r="F1479" s="134"/>
      <c r="G1479" s="133"/>
      <c r="I1479" s="135"/>
      <c r="J1479" s="135"/>
      <c r="K1479" s="136"/>
      <c r="L1479" s="136"/>
    </row>
    <row r="1480" spans="1:15" ht="21" customHeight="1">
      <c r="D1480" s="133"/>
      <c r="E1480" s="133"/>
      <c r="F1480" s="134"/>
      <c r="G1480" s="133"/>
      <c r="I1480" s="135"/>
      <c r="J1480" s="135"/>
      <c r="K1480" s="136"/>
      <c r="L1480" s="136"/>
    </row>
    <row r="1481" spans="1:15" ht="21" customHeight="1">
      <c r="D1481" s="133"/>
      <c r="E1481" s="133"/>
      <c r="F1481" s="134"/>
      <c r="G1481" s="133"/>
      <c r="I1481" s="135"/>
      <c r="J1481" s="135"/>
      <c r="K1481" s="136"/>
      <c r="L1481" s="136"/>
    </row>
    <row r="1482" spans="1:15" ht="21" customHeight="1">
      <c r="A1482" s="137"/>
    </row>
    <row r="1483" spans="1:15" ht="21" customHeight="1">
      <c r="O1483" s="138" t="s">
        <v>455</v>
      </c>
    </row>
    <row r="1487" spans="1:15" ht="21" customHeight="1">
      <c r="A1487" s="917" t="s">
        <v>566</v>
      </c>
      <c r="B1487" s="917"/>
      <c r="C1487" s="917"/>
      <c r="D1487" s="917"/>
      <c r="E1487" s="917"/>
      <c r="F1487" s="917"/>
      <c r="G1487" s="917"/>
      <c r="H1487" s="917"/>
      <c r="I1487" s="917"/>
      <c r="J1487" s="917"/>
      <c r="K1487" s="917"/>
      <c r="L1487" s="917"/>
      <c r="M1487" s="917"/>
      <c r="N1487" s="917"/>
    </row>
    <row r="1492" spans="1:11" ht="21" customHeight="1">
      <c r="A1492" s="289" t="s">
        <v>1336</v>
      </c>
    </row>
    <row r="1493" spans="1:11" ht="21" customHeight="1">
      <c r="A1493" s="289" t="s">
        <v>726</v>
      </c>
      <c r="H1493" s="146"/>
      <c r="J1493" s="146"/>
      <c r="K1493" s="146"/>
    </row>
    <row r="1494" spans="1:11" ht="21" customHeight="1">
      <c r="H1494" s="146"/>
      <c r="I1494" s="146"/>
      <c r="J1494" s="146"/>
      <c r="K1494" s="146"/>
    </row>
    <row r="1495" spans="1:11" ht="21" customHeight="1">
      <c r="H1495" s="146"/>
      <c r="J1495" s="146"/>
    </row>
    <row r="1498" spans="1:11" ht="21" customHeight="1">
      <c r="B1498" s="931" t="str">
        <f>開票立会人入力シート!F42</f>
        <v>令和-118年1月0日</v>
      </c>
      <c r="C1498" s="932"/>
      <c r="D1498" s="932"/>
    </row>
    <row r="1499" spans="1:11" ht="21" customHeight="1">
      <c r="B1499" s="139"/>
      <c r="C1499" s="147"/>
      <c r="D1499" s="147"/>
    </row>
    <row r="1500" spans="1:11" ht="21" customHeight="1">
      <c r="B1500" s="139"/>
      <c r="C1500" s="147"/>
      <c r="D1500" s="147"/>
    </row>
    <row r="1501" spans="1:11" ht="21" customHeight="1">
      <c r="B1501" s="139"/>
      <c r="C1501" s="147"/>
      <c r="D1501" s="147"/>
    </row>
    <row r="1502" spans="1:11" ht="21" customHeight="1">
      <c r="B1502" s="139"/>
      <c r="C1502" s="147"/>
      <c r="D1502" s="147"/>
    </row>
    <row r="1503" spans="1:11" ht="21" customHeight="1">
      <c r="B1503" s="139"/>
      <c r="C1503" s="147"/>
      <c r="D1503" s="147"/>
      <c r="F1503" s="114" t="s">
        <v>533</v>
      </c>
      <c r="H1503" s="280">
        <f>開票立会人入力シート!K42</f>
        <v>0</v>
      </c>
    </row>
    <row r="1504" spans="1:11" ht="21" customHeight="1">
      <c r="B1504" s="139"/>
      <c r="C1504" s="147"/>
      <c r="D1504" s="147"/>
    </row>
    <row r="1505" spans="1:12" ht="21" customHeight="1">
      <c r="B1505" s="139"/>
      <c r="C1505" s="147"/>
      <c r="D1505" s="147"/>
    </row>
    <row r="1506" spans="1:12" ht="21" customHeight="1">
      <c r="B1506" s="139"/>
      <c r="C1506" s="147"/>
      <c r="D1506" s="147"/>
    </row>
    <row r="1507" spans="1:12" ht="21" customHeight="1">
      <c r="B1507" s="139"/>
      <c r="C1507" s="147"/>
      <c r="D1507" s="147"/>
    </row>
    <row r="1508" spans="1:12" ht="21" customHeight="1">
      <c r="B1508" s="139"/>
      <c r="C1508" s="147"/>
      <c r="D1508" s="147"/>
      <c r="F1508" s="114" t="s">
        <v>534</v>
      </c>
      <c r="H1508" s="142">
        <f>開票立会人入力シート!G42</f>
        <v>0</v>
      </c>
      <c r="I1508" s="281"/>
      <c r="J1508" s="154">
        <f>開票立会人入力シート!I42</f>
        <v>0</v>
      </c>
      <c r="K1508" s="148"/>
      <c r="L1508" s="135"/>
    </row>
    <row r="1509" spans="1:12" ht="21" customHeight="1">
      <c r="B1509" s="139"/>
      <c r="C1509" s="147"/>
      <c r="D1509" s="147"/>
    </row>
    <row r="1510" spans="1:12" ht="21" customHeight="1">
      <c r="B1510" s="139"/>
      <c r="C1510" s="147"/>
      <c r="D1510" s="147"/>
    </row>
    <row r="1511" spans="1:12" ht="21" customHeight="1">
      <c r="B1511" s="139"/>
      <c r="C1511" s="147"/>
      <c r="D1511" s="147"/>
    </row>
    <row r="1514" spans="1:12" ht="21" customHeight="1">
      <c r="B1514" s="114" t="s">
        <v>544</v>
      </c>
      <c r="D1514" s="933">
        <f>入力シート!C8</f>
        <v>0</v>
      </c>
      <c r="E1514" s="933"/>
      <c r="F1514" s="154">
        <f>入力シート!C10</f>
        <v>0</v>
      </c>
      <c r="H1514" s="140" t="s">
        <v>515</v>
      </c>
    </row>
    <row r="1516" spans="1:12" ht="21" customHeight="1">
      <c r="D1516" s="133"/>
      <c r="E1516" s="133"/>
      <c r="F1516" s="134"/>
      <c r="G1516" s="133"/>
      <c r="I1516" s="927"/>
      <c r="J1516" s="927"/>
      <c r="K1516" s="928"/>
      <c r="L1516" s="928"/>
    </row>
    <row r="1517" spans="1:12" ht="21" customHeight="1">
      <c r="D1517" s="133"/>
      <c r="E1517" s="133"/>
      <c r="F1517" s="134"/>
      <c r="G1517" s="133"/>
      <c r="I1517" s="135"/>
      <c r="J1517" s="135"/>
      <c r="K1517" s="136"/>
      <c r="L1517" s="136"/>
    </row>
    <row r="1518" spans="1:12" ht="21" customHeight="1">
      <c r="D1518" s="133"/>
      <c r="E1518" s="133"/>
      <c r="F1518" s="134"/>
      <c r="G1518" s="133"/>
      <c r="I1518" s="135"/>
      <c r="J1518" s="135"/>
      <c r="K1518" s="136"/>
      <c r="L1518" s="136"/>
    </row>
    <row r="1519" spans="1:12" ht="21" customHeight="1">
      <c r="D1519" s="133"/>
      <c r="E1519" s="133"/>
      <c r="F1519" s="134"/>
      <c r="G1519" s="133"/>
      <c r="I1519" s="135"/>
      <c r="J1519" s="135"/>
      <c r="K1519" s="136"/>
      <c r="L1519" s="136"/>
    </row>
    <row r="1520" spans="1:12" ht="21" customHeight="1">
      <c r="A1520" s="137"/>
    </row>
  </sheetData>
  <mergeCells count="200">
    <mergeCell ref="A43:N43"/>
    <mergeCell ref="B54:D54"/>
    <mergeCell ref="D70:E70"/>
    <mergeCell ref="I72:J72"/>
    <mergeCell ref="K72:L72"/>
    <mergeCell ref="A5:N5"/>
    <mergeCell ref="B16:D16"/>
    <mergeCell ref="I34:J34"/>
    <mergeCell ref="K34:L34"/>
    <mergeCell ref="D32:E32"/>
    <mergeCell ref="A119:N119"/>
    <mergeCell ref="B130:D130"/>
    <mergeCell ref="D146:E146"/>
    <mergeCell ref="I148:J148"/>
    <mergeCell ref="K148:L148"/>
    <mergeCell ref="A81:N81"/>
    <mergeCell ref="B92:D92"/>
    <mergeCell ref="D108:E108"/>
    <mergeCell ref="I110:J110"/>
    <mergeCell ref="K110:L110"/>
    <mergeCell ref="A195:N195"/>
    <mergeCell ref="B206:D206"/>
    <mergeCell ref="D222:E222"/>
    <mergeCell ref="I224:J224"/>
    <mergeCell ref="K224:L224"/>
    <mergeCell ref="A157:N157"/>
    <mergeCell ref="B168:D168"/>
    <mergeCell ref="D184:E184"/>
    <mergeCell ref="I186:J186"/>
    <mergeCell ref="K186:L186"/>
    <mergeCell ref="A271:N271"/>
    <mergeCell ref="B282:D282"/>
    <mergeCell ref="D298:E298"/>
    <mergeCell ref="I300:J300"/>
    <mergeCell ref="K300:L300"/>
    <mergeCell ref="A233:N233"/>
    <mergeCell ref="B244:D244"/>
    <mergeCell ref="D260:E260"/>
    <mergeCell ref="I262:J262"/>
    <mergeCell ref="K262:L262"/>
    <mergeCell ref="A347:N347"/>
    <mergeCell ref="B358:D358"/>
    <mergeCell ref="D374:E374"/>
    <mergeCell ref="I376:J376"/>
    <mergeCell ref="K376:L376"/>
    <mergeCell ref="A309:N309"/>
    <mergeCell ref="B320:D320"/>
    <mergeCell ref="D336:E336"/>
    <mergeCell ref="I338:J338"/>
    <mergeCell ref="K338:L338"/>
    <mergeCell ref="A423:N423"/>
    <mergeCell ref="B434:D434"/>
    <mergeCell ref="D450:E450"/>
    <mergeCell ref="I452:J452"/>
    <mergeCell ref="K452:L452"/>
    <mergeCell ref="A385:N385"/>
    <mergeCell ref="B396:D396"/>
    <mergeCell ref="D412:E412"/>
    <mergeCell ref="I414:J414"/>
    <mergeCell ref="K414:L414"/>
    <mergeCell ref="A499:N499"/>
    <mergeCell ref="B510:D510"/>
    <mergeCell ref="D526:E526"/>
    <mergeCell ref="I528:J528"/>
    <mergeCell ref="K528:L528"/>
    <mergeCell ref="A461:N461"/>
    <mergeCell ref="B472:D472"/>
    <mergeCell ref="D488:E488"/>
    <mergeCell ref="I490:J490"/>
    <mergeCell ref="K490:L490"/>
    <mergeCell ref="A575:N575"/>
    <mergeCell ref="B586:D586"/>
    <mergeCell ref="D602:E602"/>
    <mergeCell ref="I604:J604"/>
    <mergeCell ref="K604:L604"/>
    <mergeCell ref="A537:N537"/>
    <mergeCell ref="B548:D548"/>
    <mergeCell ref="D564:E564"/>
    <mergeCell ref="I566:J566"/>
    <mergeCell ref="K566:L566"/>
    <mergeCell ref="A651:N651"/>
    <mergeCell ref="B662:D662"/>
    <mergeCell ref="D678:E678"/>
    <mergeCell ref="I680:J680"/>
    <mergeCell ref="K680:L680"/>
    <mergeCell ref="A613:N613"/>
    <mergeCell ref="B624:D624"/>
    <mergeCell ref="D640:E640"/>
    <mergeCell ref="I642:J642"/>
    <mergeCell ref="K642:L642"/>
    <mergeCell ref="A727:N727"/>
    <mergeCell ref="B738:D738"/>
    <mergeCell ref="D754:E754"/>
    <mergeCell ref="I756:J756"/>
    <mergeCell ref="K756:L756"/>
    <mergeCell ref="A689:N689"/>
    <mergeCell ref="B700:D700"/>
    <mergeCell ref="D716:E716"/>
    <mergeCell ref="I718:J718"/>
    <mergeCell ref="K718:L718"/>
    <mergeCell ref="A803:N803"/>
    <mergeCell ref="B814:D814"/>
    <mergeCell ref="D830:E830"/>
    <mergeCell ref="I832:J832"/>
    <mergeCell ref="K832:L832"/>
    <mergeCell ref="A765:N765"/>
    <mergeCell ref="B776:D776"/>
    <mergeCell ref="D792:E792"/>
    <mergeCell ref="I794:J794"/>
    <mergeCell ref="K794:L794"/>
    <mergeCell ref="A879:N879"/>
    <mergeCell ref="B890:D890"/>
    <mergeCell ref="D906:E906"/>
    <mergeCell ref="I908:J908"/>
    <mergeCell ref="K908:L908"/>
    <mergeCell ref="A841:N841"/>
    <mergeCell ref="B852:D852"/>
    <mergeCell ref="D868:E868"/>
    <mergeCell ref="I870:J870"/>
    <mergeCell ref="K870:L870"/>
    <mergeCell ref="A955:N955"/>
    <mergeCell ref="B966:D966"/>
    <mergeCell ref="D982:E982"/>
    <mergeCell ref="I984:J984"/>
    <mergeCell ref="K984:L984"/>
    <mergeCell ref="A917:N917"/>
    <mergeCell ref="B928:D928"/>
    <mergeCell ref="D944:E944"/>
    <mergeCell ref="I946:J946"/>
    <mergeCell ref="K946:L946"/>
    <mergeCell ref="A1031:N1031"/>
    <mergeCell ref="B1042:D1042"/>
    <mergeCell ref="D1058:E1058"/>
    <mergeCell ref="I1060:J1060"/>
    <mergeCell ref="K1060:L1060"/>
    <mergeCell ref="A993:N993"/>
    <mergeCell ref="B1004:D1004"/>
    <mergeCell ref="D1020:E1020"/>
    <mergeCell ref="I1022:J1022"/>
    <mergeCell ref="K1022:L1022"/>
    <mergeCell ref="A1107:N1107"/>
    <mergeCell ref="B1118:D1118"/>
    <mergeCell ref="D1134:E1134"/>
    <mergeCell ref="I1136:J1136"/>
    <mergeCell ref="K1136:L1136"/>
    <mergeCell ref="A1069:N1069"/>
    <mergeCell ref="B1080:D1080"/>
    <mergeCell ref="D1096:E1096"/>
    <mergeCell ref="I1098:J1098"/>
    <mergeCell ref="K1098:L1098"/>
    <mergeCell ref="A1183:N1183"/>
    <mergeCell ref="B1194:D1194"/>
    <mergeCell ref="D1210:E1210"/>
    <mergeCell ref="I1212:J1212"/>
    <mergeCell ref="K1212:L1212"/>
    <mergeCell ref="A1145:N1145"/>
    <mergeCell ref="B1156:D1156"/>
    <mergeCell ref="D1172:E1172"/>
    <mergeCell ref="I1174:J1174"/>
    <mergeCell ref="K1174:L1174"/>
    <mergeCell ref="A1259:N1259"/>
    <mergeCell ref="B1270:D1270"/>
    <mergeCell ref="D1286:E1286"/>
    <mergeCell ref="I1288:J1288"/>
    <mergeCell ref="K1288:L1288"/>
    <mergeCell ref="A1221:N1221"/>
    <mergeCell ref="B1232:D1232"/>
    <mergeCell ref="D1248:E1248"/>
    <mergeCell ref="I1250:J1250"/>
    <mergeCell ref="K1250:L1250"/>
    <mergeCell ref="A1335:N1335"/>
    <mergeCell ref="B1346:D1346"/>
    <mergeCell ref="D1362:E1362"/>
    <mergeCell ref="I1364:J1364"/>
    <mergeCell ref="K1364:L1364"/>
    <mergeCell ref="A1297:N1297"/>
    <mergeCell ref="B1308:D1308"/>
    <mergeCell ref="D1324:E1324"/>
    <mergeCell ref="I1326:J1326"/>
    <mergeCell ref="K1326:L1326"/>
    <mergeCell ref="A1411:N1411"/>
    <mergeCell ref="B1422:D1422"/>
    <mergeCell ref="D1438:E1438"/>
    <mergeCell ref="I1440:J1440"/>
    <mergeCell ref="K1440:L1440"/>
    <mergeCell ref="A1373:N1373"/>
    <mergeCell ref="B1384:D1384"/>
    <mergeCell ref="D1400:E1400"/>
    <mergeCell ref="I1402:J1402"/>
    <mergeCell ref="K1402:L1402"/>
    <mergeCell ref="A1487:N1487"/>
    <mergeCell ref="B1498:D1498"/>
    <mergeCell ref="D1514:E1514"/>
    <mergeCell ref="I1516:J1516"/>
    <mergeCell ref="K1516:L1516"/>
    <mergeCell ref="A1449:N1449"/>
    <mergeCell ref="B1460:D1460"/>
    <mergeCell ref="D1476:E1476"/>
    <mergeCell ref="I1478:J1478"/>
    <mergeCell ref="K1478:L1478"/>
  </mergeCells>
  <phoneticPr fontId="3"/>
  <pageMargins left="0.98425196850393704" right="0.59055118110236227" top="0.98425196850393704" bottom="0.98425196850393704" header="0.51181102362204722" footer="0.51181102362204722"/>
  <pageSetup paperSize="9" scale="95"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5"/>
  <sheetViews>
    <sheetView view="pageBreakPreview" topLeftCell="A19" zoomScaleNormal="100" zoomScaleSheetLayoutView="100" workbookViewId="0">
      <selection activeCell="K13" sqref="K13"/>
    </sheetView>
  </sheetViews>
  <sheetFormatPr defaultColWidth="5.875" defaultRowHeight="14.25"/>
  <cols>
    <col min="1" max="13" width="5.875" style="114" customWidth="1"/>
    <col min="14" max="14" width="6.75" style="114" customWidth="1"/>
    <col min="15" max="16384" width="5.875" style="114"/>
  </cols>
  <sheetData>
    <row r="1" spans="1:14">
      <c r="N1" s="138" t="s">
        <v>579</v>
      </c>
    </row>
    <row r="5" spans="1:14" ht="28.5">
      <c r="A5" s="921" t="s">
        <v>581</v>
      </c>
      <c r="B5" s="921"/>
      <c r="C5" s="921"/>
      <c r="D5" s="921"/>
      <c r="E5" s="921"/>
      <c r="F5" s="921"/>
      <c r="G5" s="921"/>
      <c r="H5" s="921"/>
      <c r="I5" s="921"/>
      <c r="J5" s="921"/>
      <c r="K5" s="921"/>
      <c r="L5" s="921"/>
      <c r="M5" s="921"/>
      <c r="N5" s="921"/>
    </row>
    <row r="6" spans="1:14">
      <c r="D6" s="949" t="s">
        <v>825</v>
      </c>
      <c r="E6" s="949"/>
      <c r="F6" s="949"/>
      <c r="G6" s="949"/>
      <c r="H6" s="949"/>
      <c r="I6" s="949"/>
      <c r="J6" s="949"/>
      <c r="K6" s="949"/>
    </row>
    <row r="7" spans="1:14">
      <c r="K7" s="948" t="str">
        <f>入力シート!C3</f>
        <v>令和4年6月22日</v>
      </c>
      <c r="L7" s="948"/>
      <c r="M7" s="948"/>
      <c r="N7" s="948"/>
    </row>
    <row r="9" spans="1:14">
      <c r="A9" s="934">
        <f>入力シート!C47</f>
        <v>0</v>
      </c>
      <c r="B9" s="934"/>
      <c r="C9" s="114" t="s">
        <v>583</v>
      </c>
    </row>
    <row r="12" spans="1:14" ht="14.25" customHeight="1">
      <c r="F12" s="141" t="s">
        <v>727</v>
      </c>
    </row>
    <row r="13" spans="1:14" ht="14.25" customHeight="1"/>
    <row r="14" spans="1:14" ht="14.25" customHeight="1"/>
    <row r="15" spans="1:14" ht="14.25" customHeight="1">
      <c r="E15" s="114" t="s">
        <v>585</v>
      </c>
      <c r="G15" s="280">
        <f>入力シート!C22</f>
        <v>0</v>
      </c>
    </row>
    <row r="16" spans="1:14" ht="14.25" customHeight="1"/>
    <row r="17" spans="1:14" ht="14.25" customHeight="1"/>
    <row r="18" spans="1:14" ht="14.25" customHeight="1">
      <c r="E18" s="114" t="s">
        <v>586</v>
      </c>
      <c r="G18" s="141">
        <f>入力シート!C26</f>
        <v>0</v>
      </c>
    </row>
    <row r="21" spans="1:14" ht="18.75">
      <c r="E21" s="114" t="s">
        <v>584</v>
      </c>
      <c r="G21" s="325">
        <f>入力シート!C8</f>
        <v>0</v>
      </c>
      <c r="H21" s="325"/>
      <c r="I21" s="325">
        <f>入力シート!C10</f>
        <v>0</v>
      </c>
      <c r="J21" s="154"/>
    </row>
    <row r="24" spans="1:14">
      <c r="A24" s="114" t="s">
        <v>588</v>
      </c>
    </row>
    <row r="26" spans="1:14">
      <c r="H26" s="141"/>
    </row>
    <row r="27" spans="1:14">
      <c r="A27" s="920" t="s">
        <v>589</v>
      </c>
      <c r="B27" s="920"/>
      <c r="C27" s="920"/>
      <c r="D27" s="920"/>
      <c r="E27" s="920"/>
      <c r="F27" s="920"/>
      <c r="G27" s="920"/>
      <c r="H27" s="920"/>
      <c r="I27" s="920"/>
      <c r="J27" s="920"/>
      <c r="K27" s="920"/>
      <c r="L27" s="920"/>
      <c r="M27" s="920"/>
      <c r="N27" s="920"/>
    </row>
    <row r="28" spans="1:14" ht="14.25" customHeight="1"/>
    <row r="29" spans="1:14" ht="18" customHeight="1">
      <c r="D29" s="157"/>
      <c r="E29" s="157"/>
    </row>
    <row r="30" spans="1:14" ht="36" customHeight="1">
      <c r="A30" s="939" t="s">
        <v>590</v>
      </c>
      <c r="B30" s="940"/>
      <c r="C30" s="940"/>
      <c r="D30" s="941"/>
      <c r="E30" s="942">
        <f>入力シート!C48</f>
        <v>0</v>
      </c>
      <c r="F30" s="943"/>
      <c r="G30" s="943"/>
      <c r="H30" s="943"/>
      <c r="I30" s="943"/>
      <c r="J30" s="943"/>
      <c r="K30" s="943"/>
      <c r="L30" s="943"/>
      <c r="M30" s="943"/>
      <c r="N30" s="944"/>
    </row>
    <row r="31" spans="1:14" ht="36" customHeight="1">
      <c r="A31" s="955" t="s">
        <v>591</v>
      </c>
      <c r="B31" s="956"/>
      <c r="C31" s="956"/>
      <c r="D31" s="957"/>
      <c r="E31" s="958">
        <f>入力シート!C49</f>
        <v>0</v>
      </c>
      <c r="F31" s="959"/>
      <c r="G31" s="959"/>
      <c r="H31" s="959"/>
      <c r="I31" s="158" t="s">
        <v>594</v>
      </c>
      <c r="J31" s="959">
        <f>入力シート!C50</f>
        <v>0</v>
      </c>
      <c r="K31" s="959"/>
      <c r="L31" s="959"/>
      <c r="M31" s="959"/>
      <c r="N31" s="960"/>
    </row>
    <row r="32" spans="1:14" ht="36" customHeight="1">
      <c r="A32" s="950" t="s">
        <v>592</v>
      </c>
      <c r="B32" s="951"/>
      <c r="C32" s="951"/>
      <c r="D32" s="952"/>
      <c r="E32" s="945" t="str">
        <f>入力シート!C3</f>
        <v>令和4年6月22日</v>
      </c>
      <c r="F32" s="946"/>
      <c r="G32" s="946"/>
      <c r="H32" s="946"/>
      <c r="I32" s="946"/>
      <c r="J32" s="946"/>
      <c r="K32" s="946"/>
      <c r="L32" s="946"/>
      <c r="M32" s="946"/>
      <c r="N32" s="947"/>
    </row>
    <row r="33" spans="1:14" ht="36" customHeight="1">
      <c r="A33" s="950" t="s">
        <v>593</v>
      </c>
      <c r="B33" s="951"/>
      <c r="C33" s="951"/>
      <c r="D33" s="952"/>
      <c r="E33" s="953">
        <f>入力シート!C8</f>
        <v>0</v>
      </c>
      <c r="F33" s="954"/>
      <c r="G33" s="954"/>
      <c r="H33" s="954">
        <f>入力シート!C10</f>
        <v>0</v>
      </c>
      <c r="I33" s="954"/>
      <c r="J33" s="954"/>
      <c r="K33" s="159"/>
      <c r="L33" s="159"/>
      <c r="M33" s="159"/>
      <c r="N33" s="160"/>
    </row>
    <row r="35" spans="1:14">
      <c r="B35" s="155"/>
      <c r="C35" s="161"/>
      <c r="D35" s="161"/>
    </row>
    <row r="36" spans="1:14">
      <c r="B36" s="139"/>
      <c r="C36" s="147"/>
      <c r="D36" s="147"/>
    </row>
    <row r="37" spans="1:14">
      <c r="B37" s="139"/>
      <c r="C37" s="147"/>
      <c r="D37" s="147"/>
    </row>
    <row r="38" spans="1:14">
      <c r="A38" s="289" t="s">
        <v>1333</v>
      </c>
    </row>
    <row r="39" spans="1:14">
      <c r="A39" s="289" t="s">
        <v>1334</v>
      </c>
    </row>
    <row r="40" spans="1:14">
      <c r="A40" s="289" t="s">
        <v>1342</v>
      </c>
    </row>
    <row r="41" spans="1:14">
      <c r="A41" s="289" t="s">
        <v>1343</v>
      </c>
    </row>
    <row r="42" spans="1:14">
      <c r="N42" s="138" t="s">
        <v>579</v>
      </c>
    </row>
    <row r="46" spans="1:14" ht="28.5">
      <c r="A46" s="921" t="s">
        <v>581</v>
      </c>
      <c r="B46" s="921"/>
      <c r="C46" s="921"/>
      <c r="D46" s="921"/>
      <c r="E46" s="921"/>
      <c r="F46" s="921"/>
      <c r="G46" s="921"/>
      <c r="H46" s="921"/>
      <c r="I46" s="921"/>
      <c r="J46" s="921"/>
      <c r="K46" s="921"/>
      <c r="L46" s="921"/>
      <c r="M46" s="921"/>
      <c r="N46" s="921"/>
    </row>
    <row r="47" spans="1:14">
      <c r="D47" s="949" t="s">
        <v>826</v>
      </c>
      <c r="E47" s="949"/>
      <c r="F47" s="949"/>
      <c r="G47" s="949"/>
      <c r="H47" s="949"/>
      <c r="I47" s="949"/>
      <c r="J47" s="949"/>
      <c r="K47" s="949"/>
    </row>
    <row r="48" spans="1:14">
      <c r="L48" s="948" t="str">
        <f>入力シート!C3</f>
        <v>令和4年6月22日</v>
      </c>
      <c r="M48" s="948"/>
      <c r="N48" s="948"/>
    </row>
    <row r="50" spans="1:10">
      <c r="A50" s="934" t="s">
        <v>599</v>
      </c>
      <c r="B50" s="934"/>
      <c r="C50" s="114" t="s">
        <v>583</v>
      </c>
    </row>
    <row r="53" spans="1:10">
      <c r="F53" s="141" t="s">
        <v>727</v>
      </c>
    </row>
    <row r="56" spans="1:10">
      <c r="E56" s="114" t="s">
        <v>585</v>
      </c>
      <c r="G56" s="280">
        <f>入力シート!C22</f>
        <v>0</v>
      </c>
    </row>
    <row r="59" spans="1:10">
      <c r="E59" s="114" t="s">
        <v>586</v>
      </c>
      <c r="G59" s="141">
        <f>入力シート!C26</f>
        <v>0</v>
      </c>
    </row>
    <row r="62" spans="1:10" ht="18.75">
      <c r="E62" s="114" t="s">
        <v>584</v>
      </c>
      <c r="G62" s="325">
        <f>入力シート!C8</f>
        <v>0</v>
      </c>
      <c r="H62" s="325"/>
      <c r="I62" s="325">
        <f>入力シート!C10</f>
        <v>0</v>
      </c>
      <c r="J62" s="154"/>
    </row>
    <row r="65" spans="1:14">
      <c r="A65" s="114" t="s">
        <v>588</v>
      </c>
    </row>
    <row r="67" spans="1:14">
      <c r="H67" s="141"/>
    </row>
    <row r="68" spans="1:14">
      <c r="A68" s="920" t="s">
        <v>589</v>
      </c>
      <c r="B68" s="920"/>
      <c r="C68" s="920"/>
      <c r="D68" s="920"/>
      <c r="E68" s="920"/>
      <c r="F68" s="920"/>
      <c r="G68" s="920"/>
      <c r="H68" s="920"/>
      <c r="I68" s="920"/>
      <c r="J68" s="920"/>
      <c r="K68" s="920"/>
      <c r="L68" s="920"/>
      <c r="M68" s="920"/>
      <c r="N68" s="920"/>
    </row>
    <row r="70" spans="1:14">
      <c r="D70" s="157"/>
      <c r="E70" s="157"/>
    </row>
    <row r="71" spans="1:14" ht="35.25" customHeight="1">
      <c r="A71" s="939" t="s">
        <v>590</v>
      </c>
      <c r="B71" s="940"/>
      <c r="C71" s="940"/>
      <c r="D71" s="941"/>
      <c r="E71" s="942">
        <f>入力シート!C48</f>
        <v>0</v>
      </c>
      <c r="F71" s="943"/>
      <c r="G71" s="943"/>
      <c r="H71" s="943"/>
      <c r="I71" s="943"/>
      <c r="J71" s="943"/>
      <c r="K71" s="943"/>
      <c r="L71" s="943"/>
      <c r="M71" s="943"/>
      <c r="N71" s="944"/>
    </row>
    <row r="72" spans="1:14" ht="35.25" customHeight="1">
      <c r="A72" s="955" t="s">
        <v>591</v>
      </c>
      <c r="B72" s="956"/>
      <c r="C72" s="956"/>
      <c r="D72" s="957"/>
      <c r="E72" s="958">
        <f>入力シート!C49</f>
        <v>0</v>
      </c>
      <c r="F72" s="959"/>
      <c r="G72" s="959"/>
      <c r="H72" s="959"/>
      <c r="I72" s="158" t="s">
        <v>594</v>
      </c>
      <c r="J72" s="959">
        <f>入力シート!C50</f>
        <v>0</v>
      </c>
      <c r="K72" s="959"/>
      <c r="L72" s="959"/>
      <c r="M72" s="959"/>
      <c r="N72" s="960"/>
    </row>
    <row r="73" spans="1:14" ht="35.25" customHeight="1">
      <c r="A73" s="950" t="s">
        <v>592</v>
      </c>
      <c r="B73" s="951"/>
      <c r="C73" s="951"/>
      <c r="D73" s="952"/>
      <c r="E73" s="945" t="str">
        <f>入力シート!C3</f>
        <v>令和4年6月22日</v>
      </c>
      <c r="F73" s="946"/>
      <c r="G73" s="946"/>
      <c r="H73" s="946"/>
      <c r="I73" s="946"/>
      <c r="J73" s="946"/>
      <c r="K73" s="946"/>
      <c r="L73" s="946"/>
      <c r="M73" s="946"/>
      <c r="N73" s="947"/>
    </row>
    <row r="74" spans="1:14" ht="35.25" customHeight="1">
      <c r="A74" s="950" t="s">
        <v>593</v>
      </c>
      <c r="B74" s="951"/>
      <c r="C74" s="951"/>
      <c r="D74" s="952"/>
      <c r="E74" s="953">
        <f>入力シート!C8</f>
        <v>0</v>
      </c>
      <c r="F74" s="954"/>
      <c r="G74" s="954"/>
      <c r="H74" s="954">
        <f>入力シート!C10</f>
        <v>0</v>
      </c>
      <c r="I74" s="954"/>
      <c r="J74" s="954"/>
      <c r="K74" s="159"/>
      <c r="L74" s="159"/>
      <c r="M74" s="159"/>
      <c r="N74" s="160"/>
    </row>
    <row r="76" spans="1:14">
      <c r="B76" s="155"/>
      <c r="C76" s="161"/>
      <c r="D76" s="161"/>
    </row>
    <row r="77" spans="1:14">
      <c r="B77" s="139"/>
      <c r="C77" s="147"/>
      <c r="D77" s="147"/>
    </row>
    <row r="78" spans="1:14">
      <c r="B78" s="139"/>
      <c r="C78" s="147"/>
      <c r="D78" s="147"/>
    </row>
    <row r="79" spans="1:14">
      <c r="A79" s="289" t="s">
        <v>1333</v>
      </c>
    </row>
    <row r="80" spans="1:14">
      <c r="A80" s="289" t="s">
        <v>1334</v>
      </c>
    </row>
    <row r="81" spans="1:7">
      <c r="A81" s="289" t="s">
        <v>1342</v>
      </c>
    </row>
    <row r="82" spans="1:7">
      <c r="A82" s="289" t="s">
        <v>1343</v>
      </c>
    </row>
    <row r="83" spans="1:7">
      <c r="B83" s="139"/>
      <c r="C83" s="147"/>
      <c r="D83" s="147"/>
    </row>
    <row r="84" spans="1:7">
      <c r="B84" s="139"/>
      <c r="C84" s="147"/>
      <c r="D84" s="147"/>
      <c r="G84" s="141"/>
    </row>
    <row r="85" spans="1:7">
      <c r="B85" s="139"/>
      <c r="C85" s="147"/>
      <c r="D85" s="147"/>
    </row>
  </sheetData>
  <mergeCells count="30">
    <mergeCell ref="A5:N5"/>
    <mergeCell ref="A9:B9"/>
    <mergeCell ref="A27:N27"/>
    <mergeCell ref="A32:D32"/>
    <mergeCell ref="A33:D33"/>
    <mergeCell ref="K7:N7"/>
    <mergeCell ref="E33:G33"/>
    <mergeCell ref="H33:J33"/>
    <mergeCell ref="A31:D31"/>
    <mergeCell ref="A30:D30"/>
    <mergeCell ref="E31:H31"/>
    <mergeCell ref="J31:N31"/>
    <mergeCell ref="D6:K6"/>
    <mergeCell ref="A74:D74"/>
    <mergeCell ref="E74:G74"/>
    <mergeCell ref="H74:J74"/>
    <mergeCell ref="A72:D72"/>
    <mergeCell ref="E72:H72"/>
    <mergeCell ref="J72:N72"/>
    <mergeCell ref="A73:D73"/>
    <mergeCell ref="E73:N73"/>
    <mergeCell ref="A50:B50"/>
    <mergeCell ref="A68:N68"/>
    <mergeCell ref="A71:D71"/>
    <mergeCell ref="E71:N71"/>
    <mergeCell ref="E30:N30"/>
    <mergeCell ref="E32:N32"/>
    <mergeCell ref="L48:N48"/>
    <mergeCell ref="A46:N46"/>
    <mergeCell ref="D47:K47"/>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rowBreaks count="1" manualBreakCount="1">
    <brk id="41"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7"/>
  <sheetViews>
    <sheetView view="pageBreakPreview" topLeftCell="A64" zoomScaleNormal="100" zoomScaleSheetLayoutView="100" workbookViewId="0">
      <selection activeCell="E31" sqref="E31:N31"/>
    </sheetView>
  </sheetViews>
  <sheetFormatPr defaultColWidth="5.875" defaultRowHeight="14.25"/>
  <cols>
    <col min="1" max="13" width="5.875" style="114" customWidth="1"/>
    <col min="14" max="14" width="6.75" style="114" customWidth="1"/>
    <col min="15" max="16384" width="5.875" style="114"/>
  </cols>
  <sheetData>
    <row r="1" spans="1:14">
      <c r="N1" s="138" t="s">
        <v>582</v>
      </c>
    </row>
    <row r="5" spans="1:14" ht="28.5">
      <c r="A5" s="921" t="s">
        <v>600</v>
      </c>
      <c r="B5" s="921"/>
      <c r="C5" s="921"/>
      <c r="D5" s="921"/>
      <c r="E5" s="921"/>
      <c r="F5" s="921"/>
      <c r="G5" s="921"/>
      <c r="H5" s="921"/>
      <c r="I5" s="921"/>
      <c r="J5" s="921"/>
      <c r="K5" s="921"/>
      <c r="L5" s="921"/>
      <c r="M5" s="921"/>
      <c r="N5" s="921"/>
    </row>
    <row r="6" spans="1:14">
      <c r="D6" s="949" t="s">
        <v>825</v>
      </c>
      <c r="E6" s="949"/>
      <c r="F6" s="949"/>
      <c r="G6" s="949"/>
      <c r="H6" s="949"/>
      <c r="I6" s="949"/>
      <c r="J6" s="949"/>
      <c r="K6" s="949"/>
    </row>
    <row r="7" spans="1:14">
      <c r="J7" s="143"/>
      <c r="K7" s="143"/>
      <c r="L7" s="162"/>
      <c r="M7" s="162"/>
      <c r="N7" s="403" t="s">
        <v>1337</v>
      </c>
    </row>
    <row r="9" spans="1:14">
      <c r="A9" s="934">
        <f>入力シート!C53</f>
        <v>0</v>
      </c>
      <c r="B9" s="934"/>
      <c r="C9" s="114" t="s">
        <v>583</v>
      </c>
    </row>
    <row r="12" spans="1:14" ht="14.25" customHeight="1">
      <c r="F12" s="280" t="s">
        <v>728</v>
      </c>
    </row>
    <row r="13" spans="1:14" ht="14.25" customHeight="1"/>
    <row r="14" spans="1:14" ht="14.25" customHeight="1"/>
    <row r="15" spans="1:14" ht="14.25" customHeight="1">
      <c r="E15" s="114" t="s">
        <v>585</v>
      </c>
      <c r="G15" s="280">
        <f>入力シート!C22</f>
        <v>0</v>
      </c>
      <c r="H15" s="289"/>
      <c r="I15" s="289"/>
      <c r="J15" s="289"/>
    </row>
    <row r="16" spans="1:14" ht="14.25" customHeight="1">
      <c r="G16" s="289"/>
      <c r="H16" s="289"/>
      <c r="I16" s="289"/>
      <c r="J16" s="289"/>
    </row>
    <row r="17" spans="1:14" ht="14.25" customHeight="1">
      <c r="G17" s="289"/>
      <c r="H17" s="289"/>
      <c r="I17" s="289"/>
      <c r="J17" s="289"/>
    </row>
    <row r="18" spans="1:14" ht="14.25" customHeight="1">
      <c r="E18" s="114" t="s">
        <v>586</v>
      </c>
      <c r="G18" s="280">
        <f>入力シート!C26</f>
        <v>0</v>
      </c>
      <c r="H18" s="289"/>
      <c r="I18" s="289"/>
      <c r="J18" s="289"/>
    </row>
    <row r="19" spans="1:14">
      <c r="G19" s="289"/>
      <c r="H19" s="289"/>
      <c r="I19" s="289"/>
      <c r="J19" s="289"/>
    </row>
    <row r="20" spans="1:14">
      <c r="G20" s="289"/>
      <c r="H20" s="289"/>
      <c r="I20" s="289"/>
      <c r="J20" s="289"/>
    </row>
    <row r="21" spans="1:14">
      <c r="E21" s="114" t="s">
        <v>584</v>
      </c>
      <c r="G21" s="325">
        <f>入力シート!C8</f>
        <v>0</v>
      </c>
      <c r="H21" s="325"/>
      <c r="I21" s="325">
        <f>入力シート!C10</f>
        <v>0</v>
      </c>
      <c r="J21" s="325"/>
    </row>
    <row r="24" spans="1:14">
      <c r="A24" s="114" t="s">
        <v>601</v>
      </c>
    </row>
    <row r="26" spans="1:14">
      <c r="H26" s="141"/>
    </row>
    <row r="27" spans="1:14">
      <c r="A27" s="920" t="s">
        <v>589</v>
      </c>
      <c r="B27" s="920"/>
      <c r="C27" s="920"/>
      <c r="D27" s="920"/>
      <c r="E27" s="920"/>
      <c r="F27" s="920"/>
      <c r="G27" s="920"/>
      <c r="H27" s="920"/>
      <c r="I27" s="920"/>
      <c r="J27" s="920"/>
      <c r="K27" s="920"/>
      <c r="L27" s="920"/>
      <c r="M27" s="920"/>
      <c r="N27" s="920"/>
    </row>
    <row r="28" spans="1:14" ht="14.25" customHeight="1"/>
    <row r="29" spans="1:14" ht="14.25" customHeight="1"/>
    <row r="30" spans="1:14" ht="36" customHeight="1">
      <c r="A30" s="939" t="s">
        <v>604</v>
      </c>
      <c r="B30" s="940"/>
      <c r="C30" s="940"/>
      <c r="D30" s="941"/>
      <c r="E30" s="942">
        <f>入力シート!C48</f>
        <v>0</v>
      </c>
      <c r="F30" s="943"/>
      <c r="G30" s="943"/>
      <c r="H30" s="943"/>
      <c r="I30" s="943"/>
      <c r="J30" s="943"/>
      <c r="K30" s="943"/>
      <c r="L30" s="943"/>
      <c r="M30" s="943"/>
      <c r="N30" s="944"/>
    </row>
    <row r="31" spans="1:14" ht="36" customHeight="1">
      <c r="A31" s="939" t="s">
        <v>603</v>
      </c>
      <c r="B31" s="940"/>
      <c r="C31" s="940"/>
      <c r="D31" s="941"/>
      <c r="E31" s="942">
        <f>入力シート!C54</f>
        <v>0</v>
      </c>
      <c r="F31" s="943"/>
      <c r="G31" s="943"/>
      <c r="H31" s="943"/>
      <c r="I31" s="943"/>
      <c r="J31" s="943"/>
      <c r="K31" s="943"/>
      <c r="L31" s="943"/>
      <c r="M31" s="943"/>
      <c r="N31" s="944"/>
    </row>
    <row r="32" spans="1:14" ht="36" customHeight="1">
      <c r="A32" s="955" t="s">
        <v>591</v>
      </c>
      <c r="B32" s="956"/>
      <c r="C32" s="956"/>
      <c r="D32" s="957"/>
      <c r="E32" s="958">
        <f>入力シート!C55</f>
        <v>0</v>
      </c>
      <c r="F32" s="959"/>
      <c r="G32" s="959"/>
      <c r="H32" s="959"/>
      <c r="I32" s="158" t="s">
        <v>594</v>
      </c>
      <c r="J32" s="959">
        <f>入力シート!C56</f>
        <v>0</v>
      </c>
      <c r="K32" s="959"/>
      <c r="L32" s="959"/>
      <c r="M32" s="959"/>
      <c r="N32" s="960"/>
    </row>
    <row r="33" spans="1:14" ht="36" customHeight="1">
      <c r="A33" s="950" t="s">
        <v>605</v>
      </c>
      <c r="B33" s="951"/>
      <c r="C33" s="951"/>
      <c r="D33" s="952"/>
      <c r="E33" s="945" t="str">
        <f>入力シート!E52</f>
        <v>令和-118年1月0日</v>
      </c>
      <c r="F33" s="946"/>
      <c r="G33" s="946"/>
      <c r="H33" s="946"/>
      <c r="I33" s="946"/>
      <c r="J33" s="946"/>
      <c r="K33" s="946"/>
      <c r="L33" s="946"/>
      <c r="M33" s="946"/>
      <c r="N33" s="947"/>
    </row>
    <row r="34" spans="1:14" ht="36" customHeight="1">
      <c r="A34" s="950" t="s">
        <v>593</v>
      </c>
      <c r="B34" s="951"/>
      <c r="C34" s="951"/>
      <c r="D34" s="952"/>
      <c r="E34" s="953">
        <f>入力シート!C8</f>
        <v>0</v>
      </c>
      <c r="F34" s="954"/>
      <c r="G34" s="954"/>
      <c r="H34" s="954">
        <f>入力シート!C10</f>
        <v>0</v>
      </c>
      <c r="I34" s="954"/>
      <c r="J34" s="954"/>
      <c r="K34" s="159"/>
      <c r="L34" s="159"/>
      <c r="M34" s="159"/>
      <c r="N34" s="160"/>
    </row>
    <row r="36" spans="1:14">
      <c r="B36" s="155"/>
      <c r="C36" s="161"/>
      <c r="D36" s="161"/>
    </row>
    <row r="37" spans="1:14">
      <c r="B37" s="139"/>
      <c r="C37" s="147"/>
      <c r="D37" s="147"/>
    </row>
    <row r="38" spans="1:14">
      <c r="B38" s="139"/>
      <c r="C38" s="147"/>
      <c r="D38" s="147"/>
    </row>
    <row r="39" spans="1:14">
      <c r="A39" s="289" t="s">
        <v>1333</v>
      </c>
    </row>
    <row r="40" spans="1:14">
      <c r="A40" s="289" t="s">
        <v>1334</v>
      </c>
    </row>
    <row r="41" spans="1:14">
      <c r="A41" s="289" t="s">
        <v>1342</v>
      </c>
    </row>
    <row r="42" spans="1:14">
      <c r="A42" s="289" t="s">
        <v>1343</v>
      </c>
    </row>
    <row r="43" spans="1:14">
      <c r="N43" s="138" t="s">
        <v>582</v>
      </c>
    </row>
    <row r="47" spans="1:14" ht="28.5">
      <c r="A47" s="921" t="s">
        <v>600</v>
      </c>
      <c r="B47" s="921"/>
      <c r="C47" s="921"/>
      <c r="D47" s="921"/>
      <c r="E47" s="921"/>
      <c r="F47" s="921"/>
      <c r="G47" s="921"/>
      <c r="H47" s="921"/>
      <c r="I47" s="921"/>
      <c r="J47" s="921"/>
      <c r="K47" s="921"/>
      <c r="L47" s="921"/>
      <c r="M47" s="921"/>
      <c r="N47" s="921"/>
    </row>
    <row r="48" spans="1:14">
      <c r="D48" s="949" t="s">
        <v>826</v>
      </c>
      <c r="E48" s="949"/>
      <c r="F48" s="949"/>
      <c r="G48" s="949"/>
      <c r="H48" s="949"/>
      <c r="I48" s="949"/>
      <c r="J48" s="949"/>
      <c r="K48" s="949"/>
    </row>
    <row r="49" spans="1:14">
      <c r="J49" s="143"/>
      <c r="K49" s="143"/>
      <c r="L49" s="162"/>
      <c r="M49" s="162"/>
      <c r="N49" s="403" t="s">
        <v>1338</v>
      </c>
    </row>
    <row r="51" spans="1:14">
      <c r="A51" s="934" t="s">
        <v>599</v>
      </c>
      <c r="B51" s="934"/>
      <c r="C51" s="114" t="s">
        <v>583</v>
      </c>
    </row>
    <row r="54" spans="1:14">
      <c r="F54" s="280" t="s">
        <v>728</v>
      </c>
    </row>
    <row r="57" spans="1:14">
      <c r="E57" s="114" t="s">
        <v>585</v>
      </c>
      <c r="G57" s="280">
        <f>入力シート!C22</f>
        <v>0</v>
      </c>
      <c r="H57" s="289"/>
      <c r="I57" s="289"/>
    </row>
    <row r="58" spans="1:14">
      <c r="G58" s="289"/>
      <c r="H58" s="289"/>
      <c r="I58" s="289"/>
    </row>
    <row r="59" spans="1:14">
      <c r="G59" s="289"/>
      <c r="H59" s="289"/>
      <c r="I59" s="289"/>
    </row>
    <row r="60" spans="1:14">
      <c r="E60" s="114" t="s">
        <v>586</v>
      </c>
      <c r="G60" s="280">
        <f>入力シート!C26</f>
        <v>0</v>
      </c>
      <c r="H60" s="289"/>
      <c r="I60" s="289"/>
    </row>
    <row r="61" spans="1:14">
      <c r="G61" s="289"/>
      <c r="H61" s="289"/>
      <c r="I61" s="289"/>
    </row>
    <row r="62" spans="1:14">
      <c r="G62" s="289"/>
      <c r="H62" s="289"/>
      <c r="I62" s="289"/>
    </row>
    <row r="63" spans="1:14" ht="18.75">
      <c r="E63" s="114" t="s">
        <v>584</v>
      </c>
      <c r="G63" s="325">
        <f>入力シート!C8</f>
        <v>0</v>
      </c>
      <c r="H63" s="325"/>
      <c r="I63" s="325">
        <f>入力シート!C10</f>
        <v>0</v>
      </c>
      <c r="J63" s="154"/>
    </row>
    <row r="66" spans="1:14">
      <c r="A66" s="114" t="s">
        <v>601</v>
      </c>
    </row>
    <row r="68" spans="1:14">
      <c r="H68" s="141"/>
    </row>
    <row r="69" spans="1:14">
      <c r="A69" s="920" t="s">
        <v>589</v>
      </c>
      <c r="B69" s="920"/>
      <c r="C69" s="920"/>
      <c r="D69" s="920"/>
      <c r="E69" s="920"/>
      <c r="F69" s="920"/>
      <c r="G69" s="920"/>
      <c r="H69" s="920"/>
      <c r="I69" s="920"/>
      <c r="J69" s="920"/>
      <c r="K69" s="920"/>
      <c r="L69" s="920"/>
      <c r="M69" s="920"/>
      <c r="N69" s="920"/>
    </row>
    <row r="72" spans="1:14" ht="36" customHeight="1">
      <c r="A72" s="939" t="s">
        <v>604</v>
      </c>
      <c r="B72" s="940"/>
      <c r="C72" s="940"/>
      <c r="D72" s="941"/>
      <c r="E72" s="942">
        <f>入力シート!C48</f>
        <v>0</v>
      </c>
      <c r="F72" s="943"/>
      <c r="G72" s="943"/>
      <c r="H72" s="943"/>
      <c r="I72" s="943"/>
      <c r="J72" s="943"/>
      <c r="K72" s="943"/>
      <c r="L72" s="943"/>
      <c r="M72" s="943"/>
      <c r="N72" s="944"/>
    </row>
    <row r="73" spans="1:14" ht="35.25" customHeight="1">
      <c r="A73" s="939" t="s">
        <v>603</v>
      </c>
      <c r="B73" s="940"/>
      <c r="C73" s="940"/>
      <c r="D73" s="941"/>
      <c r="E73" s="942">
        <f>入力シート!C54</f>
        <v>0</v>
      </c>
      <c r="F73" s="943"/>
      <c r="G73" s="943"/>
      <c r="H73" s="943"/>
      <c r="I73" s="943"/>
      <c r="J73" s="943"/>
      <c r="K73" s="943"/>
      <c r="L73" s="943"/>
      <c r="M73" s="943"/>
      <c r="N73" s="944"/>
    </row>
    <row r="74" spans="1:14" ht="35.25" customHeight="1">
      <c r="A74" s="955" t="s">
        <v>591</v>
      </c>
      <c r="B74" s="956"/>
      <c r="C74" s="956"/>
      <c r="D74" s="957"/>
      <c r="E74" s="958">
        <f>入力シート!C55</f>
        <v>0</v>
      </c>
      <c r="F74" s="959"/>
      <c r="G74" s="959"/>
      <c r="H74" s="959"/>
      <c r="I74" s="158" t="s">
        <v>594</v>
      </c>
      <c r="J74" s="959">
        <f>入力シート!C56</f>
        <v>0</v>
      </c>
      <c r="K74" s="959"/>
      <c r="L74" s="959"/>
      <c r="M74" s="959"/>
      <c r="N74" s="960"/>
    </row>
    <row r="75" spans="1:14" ht="35.25" customHeight="1">
      <c r="A75" s="950" t="s">
        <v>605</v>
      </c>
      <c r="B75" s="951"/>
      <c r="C75" s="951"/>
      <c r="D75" s="952"/>
      <c r="E75" s="945" t="str">
        <f>入力シート!E52</f>
        <v>令和-118年1月0日</v>
      </c>
      <c r="F75" s="946"/>
      <c r="G75" s="946"/>
      <c r="H75" s="946"/>
      <c r="I75" s="946"/>
      <c r="J75" s="946"/>
      <c r="K75" s="946"/>
      <c r="L75" s="946"/>
      <c r="M75" s="946"/>
      <c r="N75" s="947"/>
    </row>
    <row r="76" spans="1:14" ht="35.25" customHeight="1">
      <c r="A76" s="950" t="s">
        <v>593</v>
      </c>
      <c r="B76" s="951"/>
      <c r="C76" s="951"/>
      <c r="D76" s="952"/>
      <c r="E76" s="953">
        <f>入力シート!C8</f>
        <v>0</v>
      </c>
      <c r="F76" s="954"/>
      <c r="G76" s="954"/>
      <c r="H76" s="954">
        <f>入力シート!C10</f>
        <v>0</v>
      </c>
      <c r="I76" s="954"/>
      <c r="J76" s="954"/>
      <c r="K76" s="159"/>
      <c r="L76" s="159"/>
      <c r="M76" s="159"/>
      <c r="N76" s="160"/>
    </row>
    <row r="78" spans="1:14">
      <c r="B78" s="155"/>
      <c r="C78" s="161"/>
      <c r="D78" s="161"/>
    </row>
    <row r="79" spans="1:14">
      <c r="B79" s="139"/>
      <c r="C79" s="147"/>
      <c r="D79" s="147"/>
    </row>
    <row r="80" spans="1:14">
      <c r="B80" s="139"/>
      <c r="C80" s="147"/>
      <c r="D80" s="147"/>
    </row>
    <row r="81" spans="1:7">
      <c r="A81" s="289" t="s">
        <v>1333</v>
      </c>
    </row>
    <row r="82" spans="1:7">
      <c r="A82" s="289" t="s">
        <v>1334</v>
      </c>
    </row>
    <row r="83" spans="1:7">
      <c r="A83" s="289" t="s">
        <v>1342</v>
      </c>
    </row>
    <row r="84" spans="1:7">
      <c r="A84" s="289" t="s">
        <v>1343</v>
      </c>
    </row>
    <row r="85" spans="1:7">
      <c r="B85" s="139"/>
      <c r="C85" s="147"/>
      <c r="D85" s="147"/>
    </row>
    <row r="86" spans="1:7">
      <c r="B86" s="139"/>
      <c r="C86" s="147"/>
      <c r="D86" s="147"/>
      <c r="G86" s="141"/>
    </row>
    <row r="87" spans="1:7">
      <c r="B87" s="139"/>
      <c r="C87" s="147"/>
      <c r="D87" s="147"/>
    </row>
  </sheetData>
  <mergeCells count="32">
    <mergeCell ref="E34:G34"/>
    <mergeCell ref="E75:N75"/>
    <mergeCell ref="A51:B51"/>
    <mergeCell ref="A69:N69"/>
    <mergeCell ref="A34:D34"/>
    <mergeCell ref="A73:D73"/>
    <mergeCell ref="E73:N73"/>
    <mergeCell ref="A47:N47"/>
    <mergeCell ref="H34:J34"/>
    <mergeCell ref="J74:N74"/>
    <mergeCell ref="A76:D76"/>
    <mergeCell ref="E76:G76"/>
    <mergeCell ref="H76:J76"/>
    <mergeCell ref="A74:D74"/>
    <mergeCell ref="E74:H74"/>
    <mergeCell ref="A75:D75"/>
    <mergeCell ref="D6:K6"/>
    <mergeCell ref="D48:K48"/>
    <mergeCell ref="A5:N5"/>
    <mergeCell ref="A72:D72"/>
    <mergeCell ref="E72:N72"/>
    <mergeCell ref="A30:D30"/>
    <mergeCell ref="E30:N30"/>
    <mergeCell ref="A9:B9"/>
    <mergeCell ref="A27:N27"/>
    <mergeCell ref="A33:D33"/>
    <mergeCell ref="A32:D32"/>
    <mergeCell ref="A31:D31"/>
    <mergeCell ref="E31:N31"/>
    <mergeCell ref="E33:N33"/>
    <mergeCell ref="E32:H32"/>
    <mergeCell ref="J32:N32"/>
  </mergeCells>
  <phoneticPr fontId="3"/>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rowBreaks count="1" manualBreakCount="1">
    <brk id="42" max="16383"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view="pageBreakPreview" zoomScaleNormal="100" zoomScaleSheetLayoutView="100" workbookViewId="0">
      <selection activeCell="M46" sqref="L46:M46"/>
    </sheetView>
  </sheetViews>
  <sheetFormatPr defaultColWidth="5.875" defaultRowHeight="14.25"/>
  <cols>
    <col min="1" max="13" width="5.875" style="114" customWidth="1"/>
    <col min="14" max="14" width="6.75" style="114" customWidth="1"/>
    <col min="15" max="16384" width="5.875" style="114"/>
  </cols>
  <sheetData>
    <row r="1" spans="1:14">
      <c r="N1" s="138" t="s">
        <v>602</v>
      </c>
    </row>
    <row r="5" spans="1:14" ht="28.5">
      <c r="A5" s="921" t="s">
        <v>612</v>
      </c>
      <c r="B5" s="921"/>
      <c r="C5" s="921"/>
      <c r="D5" s="921"/>
      <c r="E5" s="921"/>
      <c r="F5" s="921"/>
      <c r="G5" s="921"/>
      <c r="H5" s="921"/>
      <c r="I5" s="921"/>
      <c r="J5" s="921"/>
      <c r="K5" s="921"/>
      <c r="L5" s="921"/>
      <c r="M5" s="921"/>
      <c r="N5" s="921"/>
    </row>
    <row r="7" spans="1:14">
      <c r="L7" s="948" t="str">
        <f>入力シート!C3</f>
        <v>令和4年6月22日</v>
      </c>
      <c r="M7" s="948"/>
      <c r="N7" s="948"/>
    </row>
    <row r="9" spans="1:14">
      <c r="A9" s="114" t="s">
        <v>613</v>
      </c>
    </row>
    <row r="12" spans="1:14" ht="14.25" customHeight="1">
      <c r="F12" s="141" t="s">
        <v>614</v>
      </c>
    </row>
    <row r="13" spans="1:14" ht="14.25" customHeight="1"/>
    <row r="14" spans="1:14" ht="14.25" customHeight="1"/>
    <row r="15" spans="1:14" ht="14.25" customHeight="1">
      <c r="E15" s="114" t="s">
        <v>585</v>
      </c>
      <c r="G15" s="280">
        <f>入力シート!C22</f>
        <v>0</v>
      </c>
    </row>
    <row r="16" spans="1:14" ht="14.25" customHeight="1"/>
    <row r="17" spans="1:14" ht="14.25" customHeight="1"/>
    <row r="18" spans="1:14" ht="14.25" customHeight="1">
      <c r="E18" s="114" t="s">
        <v>586</v>
      </c>
      <c r="G18" s="141">
        <f>入力シート!C26</f>
        <v>0</v>
      </c>
    </row>
    <row r="21" spans="1:14" ht="18.75">
      <c r="E21" s="114" t="s">
        <v>584</v>
      </c>
      <c r="G21" s="325">
        <f>入力シート!C8</f>
        <v>0</v>
      </c>
      <c r="H21" s="325"/>
      <c r="I21" s="325">
        <f>入力シート!C10</f>
        <v>0</v>
      </c>
      <c r="J21" s="154"/>
    </row>
    <row r="24" spans="1:14" ht="24" customHeight="1">
      <c r="A24" s="289" t="s">
        <v>1339</v>
      </c>
    </row>
    <row r="25" spans="1:14" ht="24" customHeight="1">
      <c r="A25" s="289" t="s">
        <v>729</v>
      </c>
    </row>
    <row r="26" spans="1:14">
      <c r="H26" s="141"/>
    </row>
    <row r="27" spans="1:14" ht="24" customHeight="1">
      <c r="A27" s="920" t="s">
        <v>589</v>
      </c>
      <c r="B27" s="920"/>
      <c r="C27" s="920"/>
      <c r="D27" s="920"/>
      <c r="E27" s="920"/>
      <c r="F27" s="920"/>
      <c r="G27" s="920"/>
      <c r="H27" s="920"/>
      <c r="I27" s="920"/>
      <c r="J27" s="920"/>
      <c r="K27" s="920"/>
      <c r="L27" s="920"/>
      <c r="M27" s="920"/>
      <c r="N27" s="920"/>
    </row>
    <row r="28" spans="1:14" ht="14.25" customHeight="1"/>
    <row r="29" spans="1:14" ht="36" customHeight="1">
      <c r="A29" s="967" t="s">
        <v>617</v>
      </c>
      <c r="B29" s="950" t="s">
        <v>534</v>
      </c>
      <c r="C29" s="970"/>
      <c r="D29" s="971"/>
      <c r="E29" s="961">
        <f>入力シート!C58</f>
        <v>0</v>
      </c>
      <c r="F29" s="972"/>
      <c r="G29" s="164"/>
      <c r="H29" s="963">
        <f>入力シート!C59</f>
        <v>0</v>
      </c>
      <c r="I29" s="963"/>
      <c r="J29" s="164"/>
      <c r="K29" s="164"/>
      <c r="L29" s="164"/>
      <c r="M29" s="164"/>
      <c r="N29" s="165"/>
    </row>
    <row r="30" spans="1:14" ht="36" customHeight="1">
      <c r="A30" s="968"/>
      <c r="B30" s="939" t="s">
        <v>533</v>
      </c>
      <c r="C30" s="940"/>
      <c r="D30" s="941"/>
      <c r="E30" s="942">
        <f>入力シート!C61</f>
        <v>0</v>
      </c>
      <c r="F30" s="973"/>
      <c r="G30" s="973"/>
      <c r="H30" s="973"/>
      <c r="I30" s="973"/>
      <c r="J30" s="973"/>
      <c r="K30" s="973"/>
      <c r="L30" s="973"/>
      <c r="M30" s="973"/>
      <c r="N30" s="974"/>
    </row>
    <row r="31" spans="1:14" ht="36" customHeight="1">
      <c r="A31" s="968"/>
      <c r="B31" s="955"/>
      <c r="C31" s="956"/>
      <c r="D31" s="957"/>
      <c r="E31" s="166"/>
      <c r="F31" s="167"/>
      <c r="G31" s="167"/>
      <c r="H31" s="158" t="s">
        <v>616</v>
      </c>
      <c r="I31" s="158"/>
      <c r="J31" s="959">
        <f>入力シート!C62</f>
        <v>0</v>
      </c>
      <c r="K31" s="977"/>
      <c r="L31" s="977"/>
      <c r="M31" s="977"/>
      <c r="N31" s="978"/>
    </row>
    <row r="32" spans="1:14" ht="36" customHeight="1">
      <c r="A32" s="968"/>
      <c r="B32" s="950" t="s">
        <v>492</v>
      </c>
      <c r="C32" s="970"/>
      <c r="D32" s="971"/>
      <c r="E32" s="975">
        <f>入力シート!C63</f>
        <v>0</v>
      </c>
      <c r="F32" s="963"/>
      <c r="G32" s="963"/>
      <c r="H32" s="963"/>
      <c r="I32" s="963"/>
      <c r="J32" s="963"/>
      <c r="K32" s="963"/>
      <c r="L32" s="963"/>
      <c r="M32" s="963"/>
      <c r="N32" s="976"/>
    </row>
    <row r="33" spans="1:14" ht="36" customHeight="1">
      <c r="A33" s="968"/>
      <c r="B33" s="950" t="s">
        <v>484</v>
      </c>
      <c r="C33" s="970"/>
      <c r="D33" s="971"/>
      <c r="E33" s="945">
        <f>入力シート!C60</f>
        <v>0</v>
      </c>
      <c r="F33" s="946"/>
      <c r="G33" s="946"/>
      <c r="H33" s="946"/>
      <c r="I33" s="946"/>
      <c r="J33" s="946"/>
      <c r="K33" s="946"/>
      <c r="L33" s="946"/>
      <c r="M33" s="946"/>
      <c r="N33" s="947"/>
    </row>
    <row r="34" spans="1:14" ht="36" customHeight="1">
      <c r="A34" s="969"/>
      <c r="B34" s="950" t="s">
        <v>615</v>
      </c>
      <c r="C34" s="970"/>
      <c r="D34" s="971"/>
      <c r="E34" s="945" t="str">
        <f>入力シート!E57</f>
        <v>令和-118年1月0日</v>
      </c>
      <c r="F34" s="946"/>
      <c r="G34" s="946"/>
      <c r="H34" s="946"/>
      <c r="I34" s="946"/>
      <c r="J34" s="946"/>
      <c r="K34" s="946"/>
      <c r="L34" s="946"/>
      <c r="M34" s="946"/>
      <c r="N34" s="947"/>
    </row>
    <row r="35" spans="1:14" ht="36" customHeight="1">
      <c r="A35" s="964" t="s">
        <v>496</v>
      </c>
      <c r="B35" s="965"/>
      <c r="C35" s="965"/>
      <c r="D35" s="966"/>
      <c r="E35" s="961">
        <f>入力シート!C8</f>
        <v>0</v>
      </c>
      <c r="F35" s="962"/>
      <c r="G35" s="168"/>
      <c r="H35" s="963">
        <f>入力シート!C10</f>
        <v>0</v>
      </c>
      <c r="I35" s="963"/>
      <c r="J35" s="168"/>
      <c r="K35" s="159"/>
      <c r="L35" s="159"/>
      <c r="M35" s="159"/>
      <c r="N35" s="160"/>
    </row>
    <row r="37" spans="1:14">
      <c r="A37" s="289" t="s">
        <v>1340</v>
      </c>
    </row>
    <row r="38" spans="1:14">
      <c r="A38" s="289" t="s">
        <v>1341</v>
      </c>
    </row>
    <row r="39" spans="1:14">
      <c r="A39" s="289" t="s">
        <v>1344</v>
      </c>
    </row>
    <row r="40" spans="1:14">
      <c r="A40" s="289" t="s">
        <v>1345</v>
      </c>
    </row>
    <row r="41" spans="1:14">
      <c r="B41" s="139"/>
      <c r="C41" s="147"/>
      <c r="D41" s="147"/>
    </row>
    <row r="42" spans="1:14">
      <c r="B42" s="139"/>
      <c r="C42" s="147"/>
      <c r="D42" s="147"/>
      <c r="H42" s="141"/>
    </row>
    <row r="43" spans="1:14">
      <c r="B43" s="139"/>
      <c r="C43" s="147"/>
      <c r="D43" s="147"/>
      <c r="H43" s="141"/>
    </row>
    <row r="44" spans="1:14">
      <c r="B44" s="139"/>
      <c r="C44" s="147"/>
      <c r="D44" s="147"/>
    </row>
    <row r="45" spans="1:14">
      <c r="B45" s="139"/>
      <c r="C45" s="147"/>
      <c r="D45" s="147"/>
      <c r="G45" s="141"/>
    </row>
    <row r="46" spans="1:14">
      <c r="B46" s="139"/>
      <c r="C46" s="147"/>
      <c r="D46" s="147"/>
    </row>
  </sheetData>
  <mergeCells count="19">
    <mergeCell ref="A5:N5"/>
    <mergeCell ref="L7:N7"/>
    <mergeCell ref="A27:N27"/>
    <mergeCell ref="A29:A34"/>
    <mergeCell ref="B29:D29"/>
    <mergeCell ref="B34:D34"/>
    <mergeCell ref="B33:D33"/>
    <mergeCell ref="E29:F29"/>
    <mergeCell ref="H29:I29"/>
    <mergeCell ref="E30:N30"/>
    <mergeCell ref="E32:N32"/>
    <mergeCell ref="J31:N31"/>
    <mergeCell ref="B32:D32"/>
    <mergeCell ref="E35:F35"/>
    <mergeCell ref="B30:D31"/>
    <mergeCell ref="E34:N34"/>
    <mergeCell ref="H35:I35"/>
    <mergeCell ref="E33:N33"/>
    <mergeCell ref="A35:D35"/>
  </mergeCells>
  <phoneticPr fontId="3"/>
  <pageMargins left="0.98425196850393704" right="0.59055118110236227" top="0.98425196850393704" bottom="0.98425196850393704" header="0.51181102362204722" footer="0.51181102362204722"/>
  <pageSetup paperSize="9" orientation="portrait"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3"/>
  <sheetViews>
    <sheetView view="pageBreakPreview" zoomScaleNormal="100" zoomScaleSheetLayoutView="100" workbookViewId="0">
      <selection activeCell="L15" sqref="L15"/>
    </sheetView>
  </sheetViews>
  <sheetFormatPr defaultColWidth="5.875" defaultRowHeight="14.25"/>
  <cols>
    <col min="1" max="13" width="5.875" style="114" customWidth="1"/>
    <col min="14" max="14" width="6.75" style="114" customWidth="1"/>
    <col min="15" max="16384" width="5.875" style="114"/>
  </cols>
  <sheetData>
    <row r="1" spans="1:14">
      <c r="N1" s="138" t="s">
        <v>611</v>
      </c>
    </row>
    <row r="3" spans="1:14" ht="28.5">
      <c r="A3" s="921" t="s">
        <v>625</v>
      </c>
      <c r="B3" s="921"/>
      <c r="C3" s="921"/>
      <c r="D3" s="921"/>
      <c r="E3" s="921"/>
      <c r="F3" s="921"/>
      <c r="G3" s="921"/>
      <c r="H3" s="921"/>
      <c r="I3" s="921"/>
      <c r="J3" s="921"/>
      <c r="K3" s="921"/>
      <c r="L3" s="921"/>
      <c r="M3" s="921"/>
      <c r="N3" s="921"/>
    </row>
    <row r="5" spans="1:14">
      <c r="K5" s="303" t="s">
        <v>1346</v>
      </c>
      <c r="L5" s="162"/>
      <c r="M5" s="162"/>
      <c r="N5" s="162"/>
    </row>
    <row r="7" spans="1:14">
      <c r="A7" s="114" t="s">
        <v>613</v>
      </c>
    </row>
    <row r="9" spans="1:14" ht="14.25" customHeight="1">
      <c r="F9" s="141" t="s">
        <v>614</v>
      </c>
    </row>
    <row r="10" spans="1:14" ht="14.25" customHeight="1"/>
    <row r="11" spans="1:14" ht="14.25" customHeight="1">
      <c r="E11" s="114" t="s">
        <v>585</v>
      </c>
      <c r="G11" s="280">
        <f>入力シート!C22</f>
        <v>0</v>
      </c>
      <c r="H11" s="289"/>
      <c r="I11" s="289"/>
    </row>
    <row r="12" spans="1:14" ht="14.25" customHeight="1">
      <c r="G12" s="289"/>
      <c r="H12" s="289"/>
      <c r="I12" s="289"/>
    </row>
    <row r="13" spans="1:14" ht="14.25" customHeight="1">
      <c r="G13" s="289"/>
      <c r="H13" s="289"/>
      <c r="I13" s="289"/>
    </row>
    <row r="14" spans="1:14" ht="14.25" customHeight="1">
      <c r="E14" s="114" t="s">
        <v>586</v>
      </c>
      <c r="G14" s="280">
        <f>入力シート!C26</f>
        <v>0</v>
      </c>
      <c r="H14" s="289"/>
      <c r="I14" s="289"/>
    </row>
    <row r="15" spans="1:14">
      <c r="G15" s="289"/>
      <c r="H15" s="289"/>
      <c r="I15" s="289"/>
    </row>
    <row r="16" spans="1:14">
      <c r="G16" s="289"/>
      <c r="H16" s="289"/>
      <c r="I16" s="289"/>
    </row>
    <row r="17" spans="1:14" ht="18.75">
      <c r="E17" s="114" t="s">
        <v>584</v>
      </c>
      <c r="G17" s="325">
        <f>入力シート!C8</f>
        <v>0</v>
      </c>
      <c r="H17" s="325"/>
      <c r="I17" s="325">
        <f>入力シート!C10</f>
        <v>0</v>
      </c>
      <c r="J17" s="154"/>
    </row>
    <row r="19" spans="1:14" ht="24" customHeight="1">
      <c r="A19" s="289" t="s">
        <v>1347</v>
      </c>
    </row>
    <row r="20" spans="1:14" ht="24" customHeight="1">
      <c r="A20" s="289" t="s">
        <v>1348</v>
      </c>
    </row>
    <row r="21" spans="1:14">
      <c r="H21" s="141"/>
    </row>
    <row r="22" spans="1:14" ht="24" customHeight="1">
      <c r="A22" s="920" t="s">
        <v>589</v>
      </c>
      <c r="B22" s="920"/>
      <c r="C22" s="920"/>
      <c r="D22" s="920"/>
      <c r="E22" s="920"/>
      <c r="F22" s="920"/>
      <c r="G22" s="920"/>
      <c r="H22" s="920"/>
      <c r="I22" s="920"/>
      <c r="J22" s="920"/>
      <c r="K22" s="920"/>
      <c r="L22" s="920"/>
      <c r="M22" s="920"/>
      <c r="N22" s="920"/>
    </row>
    <row r="23" spans="1:14" ht="14.25" customHeight="1">
      <c r="A23" s="169"/>
      <c r="B23" s="169"/>
      <c r="C23" s="169"/>
      <c r="D23" s="169"/>
      <c r="E23" s="169"/>
      <c r="F23" s="169"/>
      <c r="G23" s="169"/>
      <c r="H23" s="169"/>
      <c r="I23" s="169"/>
      <c r="J23" s="169"/>
      <c r="K23" s="169"/>
      <c r="L23" s="169"/>
      <c r="M23" s="169"/>
      <c r="N23" s="169"/>
    </row>
    <row r="24" spans="1:14" ht="36" customHeight="1">
      <c r="A24" s="950" t="s">
        <v>627</v>
      </c>
      <c r="B24" s="970"/>
      <c r="C24" s="970"/>
      <c r="D24" s="971"/>
      <c r="E24" s="961">
        <f>入力シート!C58</f>
        <v>0</v>
      </c>
      <c r="F24" s="972"/>
      <c r="G24" s="170"/>
      <c r="H24" s="963">
        <f>入力シート!C59</f>
        <v>0</v>
      </c>
      <c r="I24" s="963"/>
      <c r="J24" s="170"/>
      <c r="K24" s="170"/>
      <c r="L24" s="170"/>
      <c r="M24" s="170"/>
      <c r="N24" s="171"/>
    </row>
    <row r="25" spans="1:14" ht="36" customHeight="1">
      <c r="A25" s="967" t="s">
        <v>628</v>
      </c>
      <c r="B25" s="950" t="s">
        <v>534</v>
      </c>
      <c r="C25" s="970"/>
      <c r="D25" s="971"/>
      <c r="E25" s="961">
        <f>入力シート!C66</f>
        <v>0</v>
      </c>
      <c r="F25" s="962"/>
      <c r="G25" s="164"/>
      <c r="H25" s="963">
        <f>入力シート!C67</f>
        <v>0</v>
      </c>
      <c r="I25" s="963"/>
      <c r="J25" s="164"/>
      <c r="K25" s="164"/>
      <c r="L25" s="164"/>
      <c r="M25" s="164"/>
      <c r="N25" s="165"/>
    </row>
    <row r="26" spans="1:14" ht="36" customHeight="1">
      <c r="A26" s="979"/>
      <c r="B26" s="939" t="s">
        <v>533</v>
      </c>
      <c r="C26" s="940"/>
      <c r="D26" s="941"/>
      <c r="E26" s="942">
        <f>入力シート!C69</f>
        <v>0</v>
      </c>
      <c r="F26" s="973"/>
      <c r="G26" s="973"/>
      <c r="H26" s="973"/>
      <c r="I26" s="973"/>
      <c r="J26" s="973"/>
      <c r="K26" s="973"/>
      <c r="L26" s="973"/>
      <c r="M26" s="973"/>
      <c r="N26" s="974"/>
    </row>
    <row r="27" spans="1:14" ht="36" customHeight="1">
      <c r="A27" s="979"/>
      <c r="B27" s="955"/>
      <c r="C27" s="956"/>
      <c r="D27" s="957"/>
      <c r="E27" s="166"/>
      <c r="F27" s="167"/>
      <c r="G27" s="167"/>
      <c r="H27" s="158" t="s">
        <v>616</v>
      </c>
      <c r="I27" s="158"/>
      <c r="J27" s="959">
        <f>入力シート!C70</f>
        <v>0</v>
      </c>
      <c r="K27" s="977"/>
      <c r="L27" s="977"/>
      <c r="M27" s="977"/>
      <c r="N27" s="978"/>
    </row>
    <row r="28" spans="1:14" ht="36" customHeight="1">
      <c r="A28" s="979"/>
      <c r="B28" s="950" t="s">
        <v>492</v>
      </c>
      <c r="C28" s="970"/>
      <c r="D28" s="971"/>
      <c r="E28" s="975">
        <f>入力シート!C71</f>
        <v>0</v>
      </c>
      <c r="F28" s="963"/>
      <c r="G28" s="963"/>
      <c r="H28" s="963"/>
      <c r="I28" s="963"/>
      <c r="J28" s="963"/>
      <c r="K28" s="963"/>
      <c r="L28" s="963"/>
      <c r="M28" s="963"/>
      <c r="N28" s="976"/>
    </row>
    <row r="29" spans="1:14" ht="36" customHeight="1">
      <c r="A29" s="979"/>
      <c r="B29" s="950" t="s">
        <v>484</v>
      </c>
      <c r="C29" s="970"/>
      <c r="D29" s="971"/>
      <c r="E29" s="945">
        <f>入力シート!C68</f>
        <v>0</v>
      </c>
      <c r="F29" s="946"/>
      <c r="G29" s="946"/>
      <c r="H29" s="946"/>
      <c r="I29" s="946"/>
      <c r="J29" s="946"/>
      <c r="K29" s="946"/>
      <c r="L29" s="946"/>
      <c r="M29" s="946"/>
      <c r="N29" s="947"/>
    </row>
    <row r="30" spans="1:14" ht="36" customHeight="1">
      <c r="A30" s="950" t="s">
        <v>605</v>
      </c>
      <c r="B30" s="970"/>
      <c r="C30" s="970"/>
      <c r="D30" s="971"/>
      <c r="E30" s="945" t="str">
        <f>入力シート!E65</f>
        <v>令和-118年1月0日</v>
      </c>
      <c r="F30" s="946"/>
      <c r="G30" s="946"/>
      <c r="H30" s="946"/>
      <c r="I30" s="946"/>
      <c r="J30" s="946"/>
      <c r="K30" s="946"/>
      <c r="L30" s="946"/>
      <c r="M30" s="946"/>
      <c r="N30" s="947"/>
    </row>
    <row r="31" spans="1:14" ht="36" customHeight="1">
      <c r="A31" s="950" t="s">
        <v>637</v>
      </c>
      <c r="B31" s="970"/>
      <c r="C31" s="970"/>
      <c r="D31" s="971"/>
      <c r="E31" s="945">
        <f>入力シート!C72</f>
        <v>0</v>
      </c>
      <c r="F31" s="946"/>
      <c r="G31" s="946"/>
      <c r="H31" s="946"/>
      <c r="I31" s="946"/>
      <c r="J31" s="946"/>
      <c r="K31" s="946"/>
      <c r="L31" s="946"/>
      <c r="M31" s="946"/>
      <c r="N31" s="947"/>
    </row>
    <row r="32" spans="1:14" ht="36" customHeight="1">
      <c r="A32" s="964" t="s">
        <v>496</v>
      </c>
      <c r="B32" s="965"/>
      <c r="C32" s="965"/>
      <c r="D32" s="966"/>
      <c r="E32" s="961">
        <f>入力シート!C8</f>
        <v>0</v>
      </c>
      <c r="F32" s="962"/>
      <c r="G32" s="168"/>
      <c r="H32" s="963">
        <f>入力シート!C10</f>
        <v>0</v>
      </c>
      <c r="I32" s="963"/>
      <c r="J32" s="168"/>
      <c r="K32" s="159"/>
      <c r="L32" s="159"/>
      <c r="M32" s="159"/>
      <c r="N32" s="160"/>
    </row>
    <row r="34" spans="1:8">
      <c r="A34" s="289" t="s">
        <v>1340</v>
      </c>
    </row>
    <row r="35" spans="1:8">
      <c r="A35" s="289" t="s">
        <v>1341</v>
      </c>
    </row>
    <row r="36" spans="1:8">
      <c r="A36" s="289" t="s">
        <v>1344</v>
      </c>
    </row>
    <row r="37" spans="1:8">
      <c r="A37" s="289" t="s">
        <v>1345</v>
      </c>
    </row>
    <row r="38" spans="1:8">
      <c r="B38" s="139"/>
      <c r="C38" s="147"/>
      <c r="D38" s="147"/>
    </row>
    <row r="39" spans="1:8">
      <c r="B39" s="139"/>
      <c r="C39" s="147"/>
      <c r="D39" s="147"/>
      <c r="H39" s="141"/>
    </row>
    <row r="40" spans="1:8">
      <c r="B40" s="139"/>
      <c r="C40" s="147"/>
      <c r="D40" s="147"/>
      <c r="H40" s="141"/>
    </row>
    <row r="41" spans="1:8">
      <c r="B41" s="139"/>
      <c r="C41" s="147"/>
      <c r="D41" s="147"/>
    </row>
    <row r="42" spans="1:8">
      <c r="B42" s="139"/>
      <c r="C42" s="147"/>
      <c r="D42" s="147"/>
      <c r="G42" s="141"/>
    </row>
    <row r="43" spans="1:8">
      <c r="B43" s="139"/>
      <c r="C43" s="147"/>
      <c r="D43" s="147"/>
    </row>
  </sheetData>
  <mergeCells count="23">
    <mergeCell ref="A3:N3"/>
    <mergeCell ref="A22:N22"/>
    <mergeCell ref="A24:D24"/>
    <mergeCell ref="E24:F24"/>
    <mergeCell ref="H24:I24"/>
    <mergeCell ref="A32:D32"/>
    <mergeCell ref="B29:D29"/>
    <mergeCell ref="B28:D28"/>
    <mergeCell ref="A31:D31"/>
    <mergeCell ref="E30:N30"/>
    <mergeCell ref="E32:F32"/>
    <mergeCell ref="H32:I32"/>
    <mergeCell ref="E31:N31"/>
    <mergeCell ref="B26:D27"/>
    <mergeCell ref="A25:A29"/>
    <mergeCell ref="A30:D30"/>
    <mergeCell ref="E26:N26"/>
    <mergeCell ref="E28:N28"/>
    <mergeCell ref="J27:N27"/>
    <mergeCell ref="E29:N29"/>
    <mergeCell ref="E25:F25"/>
    <mergeCell ref="H25:I25"/>
    <mergeCell ref="B25:D25"/>
  </mergeCells>
  <phoneticPr fontId="3"/>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0"/>
  <sheetViews>
    <sheetView view="pageBreakPreview" zoomScaleNormal="100" zoomScaleSheetLayoutView="100" workbookViewId="0">
      <selection activeCell="I37" sqref="I37"/>
    </sheetView>
  </sheetViews>
  <sheetFormatPr defaultColWidth="5.875" defaultRowHeight="14.25"/>
  <cols>
    <col min="1" max="13" width="5.875" style="114" customWidth="1"/>
    <col min="14" max="14" width="6.75" style="114" customWidth="1"/>
    <col min="15" max="16384" width="5.875" style="114"/>
  </cols>
  <sheetData>
    <row r="1" spans="1:14">
      <c r="N1" s="138" t="s">
        <v>626</v>
      </c>
    </row>
    <row r="3" spans="1:14" ht="28.5">
      <c r="A3" s="921" t="s">
        <v>638</v>
      </c>
      <c r="B3" s="921"/>
      <c r="C3" s="921"/>
      <c r="D3" s="921"/>
      <c r="E3" s="921"/>
      <c r="F3" s="921"/>
      <c r="G3" s="921"/>
      <c r="H3" s="921"/>
      <c r="I3" s="921"/>
      <c r="J3" s="921"/>
      <c r="K3" s="921"/>
      <c r="L3" s="921"/>
      <c r="M3" s="921"/>
      <c r="N3" s="921"/>
    </row>
    <row r="5" spans="1:14">
      <c r="K5" s="303" t="s">
        <v>1346</v>
      </c>
      <c r="L5" s="162"/>
      <c r="M5" s="162"/>
      <c r="N5" s="162"/>
    </row>
    <row r="7" spans="1:14">
      <c r="A7" s="114" t="s">
        <v>613</v>
      </c>
    </row>
    <row r="9" spans="1:14" ht="14.25" customHeight="1"/>
    <row r="10" spans="1:14" ht="14.25" customHeight="1">
      <c r="E10" s="114" t="s">
        <v>533</v>
      </c>
      <c r="G10" s="280">
        <f>入力シート!C22</f>
        <v>0</v>
      </c>
      <c r="H10" s="289"/>
      <c r="I10" s="289"/>
    </row>
    <row r="11" spans="1:14" ht="14.25" customHeight="1">
      <c r="G11" s="289"/>
      <c r="H11" s="289"/>
      <c r="I11" s="289"/>
    </row>
    <row r="12" spans="1:14">
      <c r="G12" s="289"/>
      <c r="H12" s="289"/>
      <c r="I12" s="289"/>
    </row>
    <row r="13" spans="1:14" ht="18.75">
      <c r="E13" s="114" t="s">
        <v>496</v>
      </c>
      <c r="G13" s="325">
        <f>入力シート!C8</f>
        <v>0</v>
      </c>
      <c r="H13" s="325"/>
      <c r="I13" s="325">
        <f>入力シート!C10</f>
        <v>0</v>
      </c>
      <c r="J13" s="154"/>
    </row>
    <row r="16" spans="1:14" ht="24" customHeight="1">
      <c r="A16" s="114" t="s">
        <v>640</v>
      </c>
    </row>
    <row r="17" spans="1:14" ht="24" customHeight="1">
      <c r="A17" s="114" t="s">
        <v>641</v>
      </c>
    </row>
    <row r="18" spans="1:14">
      <c r="H18" s="141"/>
    </row>
    <row r="19" spans="1:14" ht="24" customHeight="1">
      <c r="A19" s="920" t="s">
        <v>589</v>
      </c>
      <c r="B19" s="920"/>
      <c r="C19" s="920"/>
      <c r="D19" s="920"/>
      <c r="E19" s="920"/>
      <c r="F19" s="920"/>
      <c r="G19" s="920"/>
      <c r="H19" s="920"/>
      <c r="I19" s="920"/>
      <c r="J19" s="920"/>
      <c r="K19" s="920"/>
      <c r="L19" s="920"/>
      <c r="M19" s="920"/>
      <c r="N19" s="920"/>
    </row>
    <row r="20" spans="1:14" ht="14.25" customHeight="1">
      <c r="A20" s="169"/>
      <c r="B20" s="169"/>
      <c r="C20" s="169"/>
      <c r="D20" s="169"/>
      <c r="E20" s="169"/>
      <c r="F20" s="169"/>
      <c r="G20" s="169"/>
      <c r="H20" s="169"/>
      <c r="I20" s="169"/>
      <c r="J20" s="169"/>
      <c r="K20" s="169"/>
      <c r="L20" s="169"/>
      <c r="M20" s="169"/>
      <c r="N20" s="169"/>
    </row>
    <row r="21" spans="1:14" ht="36" customHeight="1">
      <c r="A21" s="950" t="s">
        <v>642</v>
      </c>
      <c r="B21" s="970"/>
      <c r="C21" s="970"/>
      <c r="D21" s="971"/>
      <c r="E21" s="961">
        <f>入力シート!C58</f>
        <v>0</v>
      </c>
      <c r="F21" s="972"/>
      <c r="G21" s="170"/>
      <c r="H21" s="963">
        <f>入力シート!C59</f>
        <v>0</v>
      </c>
      <c r="I21" s="963"/>
      <c r="J21" s="170"/>
      <c r="K21" s="170"/>
      <c r="L21" s="170"/>
      <c r="M21" s="170"/>
      <c r="N21" s="171"/>
    </row>
    <row r="22" spans="1:14" ht="36" customHeight="1">
      <c r="A22" s="950" t="s">
        <v>643</v>
      </c>
      <c r="B22" s="970"/>
      <c r="C22" s="970"/>
      <c r="D22" s="971"/>
      <c r="E22" s="961">
        <f>入力シート!C8</f>
        <v>0</v>
      </c>
      <c r="F22" s="962"/>
      <c r="G22" s="172"/>
      <c r="H22" s="963">
        <f>入力シート!C10</f>
        <v>0</v>
      </c>
      <c r="I22" s="963"/>
      <c r="J22" s="172"/>
      <c r="K22" s="172"/>
      <c r="L22" s="172"/>
      <c r="M22" s="172"/>
      <c r="N22" s="173"/>
    </row>
    <row r="23" spans="1:14" ht="36" customHeight="1">
      <c r="A23" s="950" t="s">
        <v>644</v>
      </c>
      <c r="B23" s="970"/>
      <c r="C23" s="970"/>
      <c r="D23" s="971"/>
      <c r="E23" s="975">
        <f>入力シート!C74</f>
        <v>0</v>
      </c>
      <c r="F23" s="963"/>
      <c r="G23" s="963"/>
      <c r="H23" s="963"/>
      <c r="I23" s="963"/>
      <c r="J23" s="963"/>
      <c r="K23" s="963"/>
      <c r="L23" s="963"/>
      <c r="M23" s="963"/>
      <c r="N23" s="976"/>
    </row>
    <row r="24" spans="1:14" ht="36" customHeight="1">
      <c r="A24" s="967" t="s">
        <v>645</v>
      </c>
      <c r="B24" s="950" t="s">
        <v>533</v>
      </c>
      <c r="C24" s="970"/>
      <c r="D24" s="971"/>
      <c r="E24" s="961">
        <f>入力シート!C76</f>
        <v>0</v>
      </c>
      <c r="F24" s="962"/>
      <c r="G24" s="164"/>
      <c r="H24" s="963">
        <f>入力シート!C77</f>
        <v>0</v>
      </c>
      <c r="I24" s="963"/>
      <c r="J24" s="164"/>
      <c r="K24" s="164"/>
      <c r="L24" s="164"/>
      <c r="M24" s="164"/>
      <c r="N24" s="165"/>
    </row>
    <row r="25" spans="1:14" ht="36" customHeight="1">
      <c r="A25" s="979"/>
      <c r="B25" s="939" t="s">
        <v>534</v>
      </c>
      <c r="C25" s="940"/>
      <c r="D25" s="941"/>
      <c r="E25" s="942">
        <f>入力シート!C79</f>
        <v>0</v>
      </c>
      <c r="F25" s="973"/>
      <c r="G25" s="973"/>
      <c r="H25" s="973"/>
      <c r="I25" s="973"/>
      <c r="J25" s="973"/>
      <c r="K25" s="973"/>
      <c r="L25" s="973"/>
      <c r="M25" s="973"/>
      <c r="N25" s="974"/>
    </row>
    <row r="26" spans="1:14" ht="36" customHeight="1">
      <c r="A26" s="979"/>
      <c r="B26" s="955"/>
      <c r="C26" s="956"/>
      <c r="D26" s="957"/>
      <c r="E26" s="166"/>
      <c r="F26" s="167"/>
      <c r="G26" s="167"/>
      <c r="H26" s="158" t="s">
        <v>616</v>
      </c>
      <c r="I26" s="158"/>
      <c r="J26" s="959">
        <f>入力シート!C80</f>
        <v>0</v>
      </c>
      <c r="K26" s="977"/>
      <c r="L26" s="977"/>
      <c r="M26" s="977"/>
      <c r="N26" s="978"/>
    </row>
    <row r="27" spans="1:14" ht="36" customHeight="1">
      <c r="A27" s="979"/>
      <c r="B27" s="950" t="s">
        <v>484</v>
      </c>
      <c r="C27" s="970"/>
      <c r="D27" s="971"/>
      <c r="E27" s="980">
        <f>入力シート!C78</f>
        <v>0</v>
      </c>
      <c r="F27" s="981"/>
      <c r="G27" s="981"/>
      <c r="H27" s="981"/>
      <c r="I27" s="981"/>
      <c r="J27" s="981"/>
      <c r="K27" s="981"/>
      <c r="L27" s="981"/>
      <c r="M27" s="981"/>
      <c r="N27" s="982"/>
    </row>
    <row r="28" spans="1:14" ht="36" customHeight="1">
      <c r="A28" s="979"/>
      <c r="B28" s="950" t="s">
        <v>492</v>
      </c>
      <c r="C28" s="970"/>
      <c r="D28" s="971"/>
      <c r="E28" s="945">
        <f>入力シート!C81</f>
        <v>0</v>
      </c>
      <c r="F28" s="946"/>
      <c r="G28" s="946"/>
      <c r="H28" s="946"/>
      <c r="I28" s="946"/>
      <c r="J28" s="946"/>
      <c r="K28" s="946"/>
      <c r="L28" s="946"/>
      <c r="M28" s="946"/>
      <c r="N28" s="947"/>
    </row>
    <row r="29" spans="1:14" ht="36" customHeight="1">
      <c r="A29" s="950" t="s">
        <v>646</v>
      </c>
      <c r="B29" s="970"/>
      <c r="C29" s="970"/>
      <c r="D29" s="971"/>
      <c r="E29" s="945" t="str">
        <f>入力シート!E75</f>
        <v>令和-118年1月0日</v>
      </c>
      <c r="F29" s="946"/>
      <c r="G29" s="946"/>
      <c r="H29" s="946"/>
      <c r="I29" s="946"/>
      <c r="J29" s="946"/>
      <c r="K29" s="946"/>
      <c r="L29" s="946"/>
      <c r="M29" s="946"/>
      <c r="N29" s="947"/>
    </row>
    <row r="31" spans="1:14">
      <c r="A31" s="289" t="s">
        <v>1333</v>
      </c>
    </row>
    <row r="32" spans="1:14">
      <c r="A32" s="289" t="s">
        <v>1334</v>
      </c>
    </row>
    <row r="33" spans="1:8">
      <c r="A33" s="289" t="s">
        <v>1342</v>
      </c>
    </row>
    <row r="34" spans="1:8">
      <c r="A34" s="289" t="s">
        <v>1343</v>
      </c>
    </row>
    <row r="35" spans="1:8">
      <c r="B35" s="139"/>
      <c r="C35" s="147"/>
      <c r="D35" s="147"/>
    </row>
    <row r="36" spans="1:8">
      <c r="B36" s="139"/>
      <c r="C36" s="147"/>
      <c r="D36" s="147"/>
      <c r="H36" s="141"/>
    </row>
    <row r="37" spans="1:8">
      <c r="B37" s="139"/>
      <c r="C37" s="147"/>
      <c r="D37" s="147"/>
      <c r="H37" s="141"/>
    </row>
    <row r="38" spans="1:8">
      <c r="B38" s="139"/>
      <c r="C38" s="147"/>
      <c r="D38" s="147"/>
    </row>
    <row r="39" spans="1:8">
      <c r="B39" s="139"/>
      <c r="C39" s="147"/>
      <c r="D39" s="147"/>
      <c r="G39" s="141"/>
    </row>
    <row r="40" spans="1:8">
      <c r="B40" s="139"/>
      <c r="C40" s="147"/>
      <c r="D40" s="147"/>
    </row>
  </sheetData>
  <mergeCells count="23">
    <mergeCell ref="E29:N29"/>
    <mergeCell ref="B28:D28"/>
    <mergeCell ref="A29:D29"/>
    <mergeCell ref="A24:A28"/>
    <mergeCell ref="B27:D27"/>
    <mergeCell ref="E27:N27"/>
    <mergeCell ref="H24:I24"/>
    <mergeCell ref="B24:D24"/>
    <mergeCell ref="J26:N26"/>
    <mergeCell ref="B25:D26"/>
    <mergeCell ref="E24:F24"/>
    <mergeCell ref="E25:N25"/>
    <mergeCell ref="E22:F22"/>
    <mergeCell ref="A22:D22"/>
    <mergeCell ref="E28:N28"/>
    <mergeCell ref="A23:D23"/>
    <mergeCell ref="H22:I22"/>
    <mergeCell ref="E23:N23"/>
    <mergeCell ref="A3:N3"/>
    <mergeCell ref="A19:N19"/>
    <mergeCell ref="A21:D21"/>
    <mergeCell ref="E21:F21"/>
    <mergeCell ref="H21:I21"/>
  </mergeCells>
  <phoneticPr fontId="3"/>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04"/>
  <sheetViews>
    <sheetView view="pageBreakPreview" topLeftCell="A4" zoomScaleNormal="100" zoomScaleSheetLayoutView="100" workbookViewId="0">
      <selection activeCell="S11" sqref="S11"/>
    </sheetView>
  </sheetViews>
  <sheetFormatPr defaultColWidth="5.125" defaultRowHeight="14.25"/>
  <cols>
    <col min="1" max="2" width="6.75" style="114" customWidth="1"/>
    <col min="3" max="16" width="5.125" style="114"/>
    <col min="17" max="17" width="5.125" style="114" customWidth="1"/>
    <col min="18" max="16384" width="5.125" style="114"/>
  </cols>
  <sheetData>
    <row r="1" spans="1:17">
      <c r="Q1" s="138" t="s">
        <v>639</v>
      </c>
    </row>
    <row r="3" spans="1:17" ht="28.5">
      <c r="A3" s="921" t="s">
        <v>678</v>
      </c>
      <c r="B3" s="921"/>
      <c r="C3" s="921"/>
      <c r="D3" s="921"/>
      <c r="E3" s="921"/>
      <c r="F3" s="921"/>
      <c r="G3" s="921"/>
      <c r="H3" s="921"/>
      <c r="I3" s="921"/>
      <c r="J3" s="921"/>
      <c r="K3" s="921"/>
      <c r="L3" s="921"/>
      <c r="M3" s="921"/>
      <c r="N3" s="921"/>
      <c r="O3" s="921"/>
      <c r="P3" s="921"/>
      <c r="Q3" s="921"/>
    </row>
    <row r="4" spans="1:17" ht="15" customHeight="1">
      <c r="A4" s="189"/>
      <c r="B4" s="189"/>
      <c r="C4" s="189"/>
      <c r="D4" s="189"/>
      <c r="E4" s="189"/>
      <c r="F4" s="189"/>
      <c r="G4" s="189"/>
      <c r="H4" s="189"/>
      <c r="I4" s="189"/>
      <c r="J4" s="189"/>
      <c r="K4" s="189"/>
      <c r="L4" s="189"/>
      <c r="M4" s="189"/>
      <c r="N4" s="189"/>
    </row>
    <row r="5" spans="1:17" ht="15" customHeight="1">
      <c r="A5" s="189"/>
      <c r="B5" s="189"/>
      <c r="C5" s="189"/>
      <c r="D5" s="189"/>
      <c r="E5" s="189"/>
      <c r="F5" s="189"/>
      <c r="G5" s="189"/>
      <c r="H5" s="189"/>
      <c r="I5" s="189"/>
      <c r="J5" s="189"/>
      <c r="K5" s="189"/>
      <c r="L5" s="189"/>
      <c r="M5" s="189"/>
      <c r="N5" s="189"/>
    </row>
    <row r="6" spans="1:17">
      <c r="A6" s="114" t="s">
        <v>679</v>
      </c>
    </row>
    <row r="7" spans="1:17" ht="13.5" customHeight="1"/>
    <row r="9" spans="1:17">
      <c r="B9" s="304" t="s">
        <v>1346</v>
      </c>
      <c r="C9" s="162"/>
      <c r="D9" s="162"/>
      <c r="E9" s="143"/>
      <c r="F9" s="143"/>
    </row>
    <row r="12" spans="1:17" ht="18.75">
      <c r="H12" s="154"/>
      <c r="J12" s="290" t="s">
        <v>728</v>
      </c>
      <c r="L12" s="154">
        <f>入力シート!C8</f>
        <v>0</v>
      </c>
      <c r="M12" s="154"/>
      <c r="N12" s="154">
        <f>入力シート!C10</f>
        <v>0</v>
      </c>
      <c r="Q12" s="157"/>
    </row>
    <row r="15" spans="1:17">
      <c r="A15" s="114" t="s">
        <v>613</v>
      </c>
    </row>
    <row r="17" spans="1:17" ht="24" customHeight="1">
      <c r="A17" s="920" t="s">
        <v>589</v>
      </c>
      <c r="B17" s="920"/>
      <c r="C17" s="920"/>
      <c r="D17" s="920"/>
      <c r="E17" s="920"/>
      <c r="F17" s="920"/>
      <c r="G17" s="920"/>
      <c r="H17" s="920"/>
      <c r="I17" s="920"/>
      <c r="J17" s="920"/>
      <c r="K17" s="920"/>
      <c r="L17" s="920"/>
      <c r="M17" s="920"/>
      <c r="N17" s="920"/>
      <c r="O17" s="920"/>
      <c r="P17" s="920"/>
      <c r="Q17" s="920"/>
    </row>
    <row r="18" spans="1:17" ht="14.25" customHeight="1">
      <c r="A18" s="169"/>
      <c r="B18" s="169"/>
      <c r="C18" s="169"/>
      <c r="D18" s="169"/>
      <c r="E18" s="169"/>
      <c r="F18" s="169"/>
      <c r="G18" s="169"/>
      <c r="H18" s="169"/>
      <c r="I18" s="169"/>
      <c r="J18" s="169"/>
      <c r="K18" s="169"/>
      <c r="L18" s="169"/>
      <c r="M18" s="169"/>
      <c r="N18" s="169"/>
    </row>
    <row r="19" spans="1:17" ht="21" customHeight="1">
      <c r="A19" s="1013" t="s">
        <v>534</v>
      </c>
      <c r="B19" s="1014"/>
      <c r="C19" s="1013" t="s">
        <v>533</v>
      </c>
      <c r="D19" s="1015"/>
      <c r="E19" s="1015"/>
      <c r="F19" s="1014"/>
      <c r="G19" s="190" t="s">
        <v>680</v>
      </c>
      <c r="H19" s="190" t="s">
        <v>491</v>
      </c>
      <c r="I19" s="1013" t="s">
        <v>681</v>
      </c>
      <c r="J19" s="1015"/>
      <c r="K19" s="1014"/>
      <c r="L19" s="1013" t="s">
        <v>682</v>
      </c>
      <c r="M19" s="1015"/>
      <c r="N19" s="1015"/>
      <c r="O19" s="1014"/>
      <c r="P19" s="1013" t="s">
        <v>683</v>
      </c>
      <c r="Q19" s="1014"/>
    </row>
    <row r="20" spans="1:17" ht="21" customHeight="1">
      <c r="A20" s="999"/>
      <c r="B20" s="1000"/>
      <c r="C20" s="1003"/>
      <c r="D20" s="1004"/>
      <c r="E20" s="1004"/>
      <c r="F20" s="1005"/>
      <c r="G20" s="1009"/>
      <c r="H20" s="1011" t="s">
        <v>229</v>
      </c>
      <c r="I20" s="990" t="s">
        <v>229</v>
      </c>
      <c r="J20" s="991"/>
      <c r="K20" s="992"/>
      <c r="L20" s="996" t="s">
        <v>1349</v>
      </c>
      <c r="M20" s="997"/>
      <c r="N20" s="997"/>
      <c r="O20" s="998"/>
      <c r="P20" s="983" t="s">
        <v>229</v>
      </c>
      <c r="Q20" s="984"/>
    </row>
    <row r="21" spans="1:17" ht="21" customHeight="1">
      <c r="A21" s="1001"/>
      <c r="B21" s="1002"/>
      <c r="C21" s="1006"/>
      <c r="D21" s="1007"/>
      <c r="E21" s="1007"/>
      <c r="F21" s="1008"/>
      <c r="G21" s="1010"/>
      <c r="H21" s="1012"/>
      <c r="I21" s="993"/>
      <c r="J21" s="994"/>
      <c r="K21" s="995"/>
      <c r="L21" s="987" t="s">
        <v>1350</v>
      </c>
      <c r="M21" s="988"/>
      <c r="N21" s="988"/>
      <c r="O21" s="989"/>
      <c r="P21" s="985"/>
      <c r="Q21" s="986"/>
    </row>
    <row r="22" spans="1:17" ht="21" customHeight="1">
      <c r="A22" s="999"/>
      <c r="B22" s="1000"/>
      <c r="C22" s="1003"/>
      <c r="D22" s="1004"/>
      <c r="E22" s="1004"/>
      <c r="F22" s="1005"/>
      <c r="G22" s="1009"/>
      <c r="H22" s="1011" t="s">
        <v>229</v>
      </c>
      <c r="I22" s="990" t="s">
        <v>229</v>
      </c>
      <c r="J22" s="991"/>
      <c r="K22" s="992"/>
      <c r="L22" s="996" t="s">
        <v>1349</v>
      </c>
      <c r="M22" s="997"/>
      <c r="N22" s="997"/>
      <c r="O22" s="998"/>
      <c r="P22" s="983" t="s">
        <v>229</v>
      </c>
      <c r="Q22" s="984"/>
    </row>
    <row r="23" spans="1:17" ht="21" customHeight="1">
      <c r="A23" s="1001"/>
      <c r="B23" s="1002"/>
      <c r="C23" s="1006"/>
      <c r="D23" s="1007"/>
      <c r="E23" s="1007"/>
      <c r="F23" s="1008"/>
      <c r="G23" s="1010"/>
      <c r="H23" s="1012"/>
      <c r="I23" s="993"/>
      <c r="J23" s="994"/>
      <c r="K23" s="995"/>
      <c r="L23" s="987" t="s">
        <v>1350</v>
      </c>
      <c r="M23" s="988"/>
      <c r="N23" s="988"/>
      <c r="O23" s="989"/>
      <c r="P23" s="985"/>
      <c r="Q23" s="986"/>
    </row>
    <row r="24" spans="1:17" ht="21" customHeight="1">
      <c r="A24" s="999"/>
      <c r="B24" s="1000"/>
      <c r="C24" s="1003"/>
      <c r="D24" s="1004"/>
      <c r="E24" s="1004"/>
      <c r="F24" s="1005"/>
      <c r="G24" s="1009"/>
      <c r="H24" s="1011" t="s">
        <v>229</v>
      </c>
      <c r="I24" s="990" t="s">
        <v>229</v>
      </c>
      <c r="J24" s="991"/>
      <c r="K24" s="992"/>
      <c r="L24" s="996" t="s">
        <v>1349</v>
      </c>
      <c r="M24" s="997"/>
      <c r="N24" s="997"/>
      <c r="O24" s="998"/>
      <c r="P24" s="983" t="s">
        <v>229</v>
      </c>
      <c r="Q24" s="984"/>
    </row>
    <row r="25" spans="1:17" ht="21" customHeight="1">
      <c r="A25" s="1001"/>
      <c r="B25" s="1002"/>
      <c r="C25" s="1006"/>
      <c r="D25" s="1007"/>
      <c r="E25" s="1007"/>
      <c r="F25" s="1008"/>
      <c r="G25" s="1010"/>
      <c r="H25" s="1012"/>
      <c r="I25" s="993"/>
      <c r="J25" s="994"/>
      <c r="K25" s="995"/>
      <c r="L25" s="987" t="s">
        <v>1350</v>
      </c>
      <c r="M25" s="988"/>
      <c r="N25" s="988"/>
      <c r="O25" s="989"/>
      <c r="P25" s="985"/>
      <c r="Q25" s="986"/>
    </row>
    <row r="26" spans="1:17" ht="21" customHeight="1">
      <c r="A26" s="999"/>
      <c r="B26" s="1000"/>
      <c r="C26" s="1003"/>
      <c r="D26" s="1004"/>
      <c r="E26" s="1004"/>
      <c r="F26" s="1005"/>
      <c r="G26" s="1009"/>
      <c r="H26" s="1011" t="s">
        <v>229</v>
      </c>
      <c r="I26" s="990" t="s">
        <v>229</v>
      </c>
      <c r="J26" s="991"/>
      <c r="K26" s="992"/>
      <c r="L26" s="996" t="s">
        <v>1349</v>
      </c>
      <c r="M26" s="997"/>
      <c r="N26" s="997"/>
      <c r="O26" s="998"/>
      <c r="P26" s="983" t="s">
        <v>229</v>
      </c>
      <c r="Q26" s="984"/>
    </row>
    <row r="27" spans="1:17" ht="21" customHeight="1">
      <c r="A27" s="1001"/>
      <c r="B27" s="1002"/>
      <c r="C27" s="1006"/>
      <c r="D27" s="1007"/>
      <c r="E27" s="1007"/>
      <c r="F27" s="1008"/>
      <c r="G27" s="1010"/>
      <c r="H27" s="1012"/>
      <c r="I27" s="993"/>
      <c r="J27" s="994"/>
      <c r="K27" s="995"/>
      <c r="L27" s="987" t="s">
        <v>1350</v>
      </c>
      <c r="M27" s="988"/>
      <c r="N27" s="988"/>
      <c r="O27" s="989"/>
      <c r="P27" s="985"/>
      <c r="Q27" s="986"/>
    </row>
    <row r="28" spans="1:17" ht="21" customHeight="1">
      <c r="A28" s="999"/>
      <c r="B28" s="1000"/>
      <c r="C28" s="1003"/>
      <c r="D28" s="1004"/>
      <c r="E28" s="1004"/>
      <c r="F28" s="1005"/>
      <c r="G28" s="1009"/>
      <c r="H28" s="1011" t="s">
        <v>229</v>
      </c>
      <c r="I28" s="990" t="s">
        <v>229</v>
      </c>
      <c r="J28" s="991"/>
      <c r="K28" s="992"/>
      <c r="L28" s="996" t="s">
        <v>1349</v>
      </c>
      <c r="M28" s="997"/>
      <c r="N28" s="997"/>
      <c r="O28" s="998"/>
      <c r="P28" s="983" t="s">
        <v>229</v>
      </c>
      <c r="Q28" s="984"/>
    </row>
    <row r="29" spans="1:17" ht="21" customHeight="1">
      <c r="A29" s="1001"/>
      <c r="B29" s="1002"/>
      <c r="C29" s="1006"/>
      <c r="D29" s="1007"/>
      <c r="E29" s="1007"/>
      <c r="F29" s="1008"/>
      <c r="G29" s="1010"/>
      <c r="H29" s="1012"/>
      <c r="I29" s="993"/>
      <c r="J29" s="994"/>
      <c r="K29" s="995"/>
      <c r="L29" s="987" t="s">
        <v>1350</v>
      </c>
      <c r="M29" s="988"/>
      <c r="N29" s="988"/>
      <c r="O29" s="989"/>
      <c r="P29" s="985"/>
      <c r="Q29" s="986"/>
    </row>
    <row r="30" spans="1:17" ht="21" customHeight="1">
      <c r="A30" s="999"/>
      <c r="B30" s="1000"/>
      <c r="C30" s="1003"/>
      <c r="D30" s="1004"/>
      <c r="E30" s="1004"/>
      <c r="F30" s="1005"/>
      <c r="G30" s="1009"/>
      <c r="H30" s="1011" t="s">
        <v>229</v>
      </c>
      <c r="I30" s="990" t="s">
        <v>229</v>
      </c>
      <c r="J30" s="991"/>
      <c r="K30" s="992"/>
      <c r="L30" s="996" t="s">
        <v>1349</v>
      </c>
      <c r="M30" s="997"/>
      <c r="N30" s="997"/>
      <c r="O30" s="998"/>
      <c r="P30" s="983" t="s">
        <v>229</v>
      </c>
      <c r="Q30" s="984"/>
    </row>
    <row r="31" spans="1:17" ht="21" customHeight="1">
      <c r="A31" s="1001"/>
      <c r="B31" s="1002"/>
      <c r="C31" s="1006"/>
      <c r="D31" s="1007"/>
      <c r="E31" s="1007"/>
      <c r="F31" s="1008"/>
      <c r="G31" s="1010"/>
      <c r="H31" s="1012"/>
      <c r="I31" s="993"/>
      <c r="J31" s="994"/>
      <c r="K31" s="995"/>
      <c r="L31" s="987" t="s">
        <v>1350</v>
      </c>
      <c r="M31" s="988"/>
      <c r="N31" s="988"/>
      <c r="O31" s="989"/>
      <c r="P31" s="985"/>
      <c r="Q31" s="986"/>
    </row>
    <row r="32" spans="1:17" ht="21" customHeight="1">
      <c r="A32" s="999"/>
      <c r="B32" s="1000"/>
      <c r="C32" s="1003"/>
      <c r="D32" s="1004"/>
      <c r="E32" s="1004"/>
      <c r="F32" s="1005"/>
      <c r="G32" s="1009"/>
      <c r="H32" s="1011" t="s">
        <v>229</v>
      </c>
      <c r="I32" s="990" t="s">
        <v>229</v>
      </c>
      <c r="J32" s="991"/>
      <c r="K32" s="992"/>
      <c r="L32" s="996" t="s">
        <v>1349</v>
      </c>
      <c r="M32" s="997"/>
      <c r="N32" s="997"/>
      <c r="O32" s="998"/>
      <c r="P32" s="983" t="s">
        <v>229</v>
      </c>
      <c r="Q32" s="984"/>
    </row>
    <row r="33" spans="1:17" ht="21" customHeight="1">
      <c r="A33" s="1001"/>
      <c r="B33" s="1002"/>
      <c r="C33" s="1006"/>
      <c r="D33" s="1007"/>
      <c r="E33" s="1007"/>
      <c r="F33" s="1008"/>
      <c r="G33" s="1010"/>
      <c r="H33" s="1012"/>
      <c r="I33" s="993"/>
      <c r="J33" s="994"/>
      <c r="K33" s="995"/>
      <c r="L33" s="987" t="s">
        <v>1350</v>
      </c>
      <c r="M33" s="988"/>
      <c r="N33" s="988"/>
      <c r="O33" s="989"/>
      <c r="P33" s="985"/>
      <c r="Q33" s="986"/>
    </row>
    <row r="34" spans="1:17" ht="21" customHeight="1">
      <c r="A34" s="999"/>
      <c r="B34" s="1000"/>
      <c r="C34" s="1003"/>
      <c r="D34" s="1004"/>
      <c r="E34" s="1004"/>
      <c r="F34" s="1005"/>
      <c r="G34" s="1009"/>
      <c r="H34" s="1011" t="s">
        <v>229</v>
      </c>
      <c r="I34" s="990" t="s">
        <v>229</v>
      </c>
      <c r="J34" s="991"/>
      <c r="K34" s="992"/>
      <c r="L34" s="996" t="s">
        <v>1349</v>
      </c>
      <c r="M34" s="997"/>
      <c r="N34" s="997"/>
      <c r="O34" s="998"/>
      <c r="P34" s="983" t="s">
        <v>229</v>
      </c>
      <c r="Q34" s="984"/>
    </row>
    <row r="35" spans="1:17" ht="21" customHeight="1">
      <c r="A35" s="1001"/>
      <c r="B35" s="1002"/>
      <c r="C35" s="1006"/>
      <c r="D35" s="1007"/>
      <c r="E35" s="1007"/>
      <c r="F35" s="1008"/>
      <c r="G35" s="1010"/>
      <c r="H35" s="1012"/>
      <c r="I35" s="993"/>
      <c r="J35" s="994"/>
      <c r="K35" s="995"/>
      <c r="L35" s="987" t="s">
        <v>1350</v>
      </c>
      <c r="M35" s="988"/>
      <c r="N35" s="988"/>
      <c r="O35" s="989"/>
      <c r="P35" s="985"/>
      <c r="Q35" s="986"/>
    </row>
    <row r="36" spans="1:17" ht="21" customHeight="1">
      <c r="A36" s="999"/>
      <c r="B36" s="1000"/>
      <c r="C36" s="1003"/>
      <c r="D36" s="1004"/>
      <c r="E36" s="1004"/>
      <c r="F36" s="1005"/>
      <c r="G36" s="1009"/>
      <c r="H36" s="1011" t="s">
        <v>229</v>
      </c>
      <c r="I36" s="990" t="s">
        <v>229</v>
      </c>
      <c r="J36" s="991"/>
      <c r="K36" s="992"/>
      <c r="L36" s="996" t="s">
        <v>1349</v>
      </c>
      <c r="M36" s="997"/>
      <c r="N36" s="997"/>
      <c r="O36" s="998"/>
      <c r="P36" s="983" t="s">
        <v>229</v>
      </c>
      <c r="Q36" s="984"/>
    </row>
    <row r="37" spans="1:17" ht="21" customHeight="1">
      <c r="A37" s="1001"/>
      <c r="B37" s="1002"/>
      <c r="C37" s="1006"/>
      <c r="D37" s="1007"/>
      <c r="E37" s="1007"/>
      <c r="F37" s="1008"/>
      <c r="G37" s="1010"/>
      <c r="H37" s="1012"/>
      <c r="I37" s="993"/>
      <c r="J37" s="994"/>
      <c r="K37" s="995"/>
      <c r="L37" s="987" t="s">
        <v>1350</v>
      </c>
      <c r="M37" s="988"/>
      <c r="N37" s="988"/>
      <c r="O37" s="989"/>
      <c r="P37" s="985"/>
      <c r="Q37" s="986"/>
    </row>
    <row r="38" spans="1:17" ht="21" customHeight="1">
      <c r="A38" s="999"/>
      <c r="B38" s="1000"/>
      <c r="C38" s="1003"/>
      <c r="D38" s="1004"/>
      <c r="E38" s="1004"/>
      <c r="F38" s="1005"/>
      <c r="G38" s="1009"/>
      <c r="H38" s="1011" t="s">
        <v>229</v>
      </c>
      <c r="I38" s="990" t="s">
        <v>229</v>
      </c>
      <c r="J38" s="991"/>
      <c r="K38" s="992"/>
      <c r="L38" s="996" t="s">
        <v>1349</v>
      </c>
      <c r="M38" s="997"/>
      <c r="N38" s="997"/>
      <c r="O38" s="998"/>
      <c r="P38" s="983" t="s">
        <v>229</v>
      </c>
      <c r="Q38" s="984"/>
    </row>
    <row r="39" spans="1:17" ht="21" customHeight="1">
      <c r="A39" s="1001"/>
      <c r="B39" s="1002"/>
      <c r="C39" s="1006"/>
      <c r="D39" s="1007"/>
      <c r="E39" s="1007"/>
      <c r="F39" s="1008"/>
      <c r="G39" s="1010"/>
      <c r="H39" s="1012"/>
      <c r="I39" s="993"/>
      <c r="J39" s="994"/>
      <c r="K39" s="995"/>
      <c r="L39" s="987" t="s">
        <v>1350</v>
      </c>
      <c r="M39" s="988"/>
      <c r="N39" s="988"/>
      <c r="O39" s="989"/>
      <c r="P39" s="985"/>
      <c r="Q39" s="986"/>
    </row>
    <row r="40" spans="1:17" ht="21" customHeight="1">
      <c r="A40" s="999"/>
      <c r="B40" s="1000"/>
      <c r="C40" s="1003"/>
      <c r="D40" s="1004"/>
      <c r="E40" s="1004"/>
      <c r="F40" s="1005"/>
      <c r="G40" s="1009"/>
      <c r="H40" s="1011" t="s">
        <v>229</v>
      </c>
      <c r="I40" s="990" t="s">
        <v>229</v>
      </c>
      <c r="J40" s="991"/>
      <c r="K40" s="992"/>
      <c r="L40" s="996" t="s">
        <v>1349</v>
      </c>
      <c r="M40" s="997"/>
      <c r="N40" s="997"/>
      <c r="O40" s="998"/>
      <c r="P40" s="983" t="s">
        <v>229</v>
      </c>
      <c r="Q40" s="984"/>
    </row>
    <row r="41" spans="1:17" ht="21" customHeight="1">
      <c r="A41" s="1001"/>
      <c r="B41" s="1002"/>
      <c r="C41" s="1006"/>
      <c r="D41" s="1007"/>
      <c r="E41" s="1007"/>
      <c r="F41" s="1008"/>
      <c r="G41" s="1010"/>
      <c r="H41" s="1012"/>
      <c r="I41" s="993"/>
      <c r="J41" s="994"/>
      <c r="K41" s="995"/>
      <c r="L41" s="987" t="s">
        <v>1350</v>
      </c>
      <c r="M41" s="988"/>
      <c r="N41" s="988"/>
      <c r="O41" s="989"/>
      <c r="P41" s="985"/>
      <c r="Q41" s="986"/>
    </row>
    <row r="42" spans="1:17" ht="21" customHeight="1">
      <c r="A42" s="1013" t="s">
        <v>534</v>
      </c>
      <c r="B42" s="1014"/>
      <c r="C42" s="1013" t="s">
        <v>533</v>
      </c>
      <c r="D42" s="1015"/>
      <c r="E42" s="1015"/>
      <c r="F42" s="1014"/>
      <c r="G42" s="190" t="s">
        <v>680</v>
      </c>
      <c r="H42" s="190" t="s">
        <v>491</v>
      </c>
      <c r="I42" s="1013" t="s">
        <v>681</v>
      </c>
      <c r="J42" s="1015"/>
      <c r="K42" s="1014"/>
      <c r="L42" s="1013" t="s">
        <v>682</v>
      </c>
      <c r="M42" s="1015"/>
      <c r="N42" s="1015"/>
      <c r="O42" s="1014"/>
      <c r="P42" s="1013" t="s">
        <v>683</v>
      </c>
      <c r="Q42" s="1014"/>
    </row>
    <row r="43" spans="1:17" ht="21" customHeight="1">
      <c r="A43" s="999"/>
      <c r="B43" s="1000"/>
      <c r="C43" s="1003"/>
      <c r="D43" s="1004"/>
      <c r="E43" s="1004"/>
      <c r="F43" s="1005"/>
      <c r="G43" s="1009"/>
      <c r="H43" s="1011" t="s">
        <v>229</v>
      </c>
      <c r="I43" s="990" t="s">
        <v>229</v>
      </c>
      <c r="J43" s="991"/>
      <c r="K43" s="992"/>
      <c r="L43" s="996" t="s">
        <v>1349</v>
      </c>
      <c r="M43" s="997"/>
      <c r="N43" s="997"/>
      <c r="O43" s="998"/>
      <c r="P43" s="983" t="s">
        <v>229</v>
      </c>
      <c r="Q43" s="984"/>
    </row>
    <row r="44" spans="1:17" ht="21" customHeight="1">
      <c r="A44" s="1001"/>
      <c r="B44" s="1002"/>
      <c r="C44" s="1006"/>
      <c r="D44" s="1007"/>
      <c r="E44" s="1007"/>
      <c r="F44" s="1008"/>
      <c r="G44" s="1010"/>
      <c r="H44" s="1012"/>
      <c r="I44" s="993"/>
      <c r="J44" s="994"/>
      <c r="K44" s="995"/>
      <c r="L44" s="987" t="s">
        <v>1350</v>
      </c>
      <c r="M44" s="988"/>
      <c r="N44" s="988"/>
      <c r="O44" s="989"/>
      <c r="P44" s="985"/>
      <c r="Q44" s="986"/>
    </row>
    <row r="45" spans="1:17" ht="21" customHeight="1">
      <c r="A45" s="999"/>
      <c r="B45" s="1000"/>
      <c r="C45" s="1003"/>
      <c r="D45" s="1004"/>
      <c r="E45" s="1004"/>
      <c r="F45" s="1005"/>
      <c r="G45" s="1009"/>
      <c r="H45" s="1011" t="s">
        <v>229</v>
      </c>
      <c r="I45" s="990" t="s">
        <v>229</v>
      </c>
      <c r="J45" s="991"/>
      <c r="K45" s="992"/>
      <c r="L45" s="996" t="s">
        <v>1349</v>
      </c>
      <c r="M45" s="997"/>
      <c r="N45" s="997"/>
      <c r="O45" s="998"/>
      <c r="P45" s="983" t="s">
        <v>229</v>
      </c>
      <c r="Q45" s="984"/>
    </row>
    <row r="46" spans="1:17" ht="21" customHeight="1">
      <c r="A46" s="1001"/>
      <c r="B46" s="1002"/>
      <c r="C46" s="1006"/>
      <c r="D46" s="1007"/>
      <c r="E46" s="1007"/>
      <c r="F46" s="1008"/>
      <c r="G46" s="1010"/>
      <c r="H46" s="1012"/>
      <c r="I46" s="993"/>
      <c r="J46" s="994"/>
      <c r="K46" s="995"/>
      <c r="L46" s="987" t="s">
        <v>1350</v>
      </c>
      <c r="M46" s="988"/>
      <c r="N46" s="988"/>
      <c r="O46" s="989"/>
      <c r="P46" s="985"/>
      <c r="Q46" s="986"/>
    </row>
    <row r="47" spans="1:17" ht="21" customHeight="1">
      <c r="A47" s="999"/>
      <c r="B47" s="1000"/>
      <c r="C47" s="1003"/>
      <c r="D47" s="1004"/>
      <c r="E47" s="1004"/>
      <c r="F47" s="1005"/>
      <c r="G47" s="1009"/>
      <c r="H47" s="1011" t="s">
        <v>229</v>
      </c>
      <c r="I47" s="990" t="s">
        <v>229</v>
      </c>
      <c r="J47" s="991"/>
      <c r="K47" s="992"/>
      <c r="L47" s="996" t="s">
        <v>1349</v>
      </c>
      <c r="M47" s="997"/>
      <c r="N47" s="997"/>
      <c r="O47" s="998"/>
      <c r="P47" s="983" t="s">
        <v>229</v>
      </c>
      <c r="Q47" s="984"/>
    </row>
    <row r="48" spans="1:17" ht="21" customHeight="1">
      <c r="A48" s="1001"/>
      <c r="B48" s="1002"/>
      <c r="C48" s="1006"/>
      <c r="D48" s="1007"/>
      <c r="E48" s="1007"/>
      <c r="F48" s="1008"/>
      <c r="G48" s="1010"/>
      <c r="H48" s="1012"/>
      <c r="I48" s="993"/>
      <c r="J48" s="994"/>
      <c r="K48" s="995"/>
      <c r="L48" s="987" t="s">
        <v>1350</v>
      </c>
      <c r="M48" s="988"/>
      <c r="N48" s="988"/>
      <c r="O48" s="989"/>
      <c r="P48" s="985"/>
      <c r="Q48" s="986"/>
    </row>
    <row r="49" spans="1:17" ht="21" customHeight="1">
      <c r="A49" s="999"/>
      <c r="B49" s="1000"/>
      <c r="C49" s="1003"/>
      <c r="D49" s="1004"/>
      <c r="E49" s="1004"/>
      <c r="F49" s="1005"/>
      <c r="G49" s="1009"/>
      <c r="H49" s="1011" t="s">
        <v>229</v>
      </c>
      <c r="I49" s="990" t="s">
        <v>229</v>
      </c>
      <c r="J49" s="991"/>
      <c r="K49" s="992"/>
      <c r="L49" s="996" t="s">
        <v>1349</v>
      </c>
      <c r="M49" s="997"/>
      <c r="N49" s="997"/>
      <c r="O49" s="998"/>
      <c r="P49" s="983" t="s">
        <v>229</v>
      </c>
      <c r="Q49" s="984"/>
    </row>
    <row r="50" spans="1:17" ht="21" customHeight="1">
      <c r="A50" s="1001"/>
      <c r="B50" s="1002"/>
      <c r="C50" s="1006"/>
      <c r="D50" s="1007"/>
      <c r="E50" s="1007"/>
      <c r="F50" s="1008"/>
      <c r="G50" s="1010"/>
      <c r="H50" s="1012"/>
      <c r="I50" s="993"/>
      <c r="J50" s="994"/>
      <c r="K50" s="995"/>
      <c r="L50" s="987" t="s">
        <v>1350</v>
      </c>
      <c r="M50" s="988"/>
      <c r="N50" s="988"/>
      <c r="O50" s="989"/>
      <c r="P50" s="985"/>
      <c r="Q50" s="986"/>
    </row>
    <row r="51" spans="1:17" ht="21" customHeight="1">
      <c r="A51" s="999"/>
      <c r="B51" s="1000"/>
      <c r="C51" s="1003"/>
      <c r="D51" s="1004"/>
      <c r="E51" s="1004"/>
      <c r="F51" s="1005"/>
      <c r="G51" s="1009"/>
      <c r="H51" s="1011" t="s">
        <v>229</v>
      </c>
      <c r="I51" s="990" t="s">
        <v>229</v>
      </c>
      <c r="J51" s="991"/>
      <c r="K51" s="992"/>
      <c r="L51" s="996" t="s">
        <v>1349</v>
      </c>
      <c r="M51" s="997"/>
      <c r="N51" s="997"/>
      <c r="O51" s="998"/>
      <c r="P51" s="983" t="s">
        <v>229</v>
      </c>
      <c r="Q51" s="984"/>
    </row>
    <row r="52" spans="1:17" ht="21" customHeight="1">
      <c r="A52" s="1001"/>
      <c r="B52" s="1002"/>
      <c r="C52" s="1006"/>
      <c r="D52" s="1007"/>
      <c r="E52" s="1007"/>
      <c r="F52" s="1008"/>
      <c r="G52" s="1010"/>
      <c r="H52" s="1012"/>
      <c r="I52" s="993"/>
      <c r="J52" s="994"/>
      <c r="K52" s="995"/>
      <c r="L52" s="987" t="s">
        <v>1350</v>
      </c>
      <c r="M52" s="988"/>
      <c r="N52" s="988"/>
      <c r="O52" s="989"/>
      <c r="P52" s="985"/>
      <c r="Q52" s="986"/>
    </row>
    <row r="53" spans="1:17" ht="21" customHeight="1">
      <c r="A53" s="999"/>
      <c r="B53" s="1000"/>
      <c r="C53" s="1003"/>
      <c r="D53" s="1004"/>
      <c r="E53" s="1004"/>
      <c r="F53" s="1005"/>
      <c r="G53" s="1009"/>
      <c r="H53" s="1011" t="s">
        <v>229</v>
      </c>
      <c r="I53" s="990" t="s">
        <v>229</v>
      </c>
      <c r="J53" s="991"/>
      <c r="K53" s="992"/>
      <c r="L53" s="996" t="s">
        <v>1349</v>
      </c>
      <c r="M53" s="997"/>
      <c r="N53" s="997"/>
      <c r="O53" s="998"/>
      <c r="P53" s="983" t="s">
        <v>229</v>
      </c>
      <c r="Q53" s="984"/>
    </row>
    <row r="54" spans="1:17" ht="21" customHeight="1">
      <c r="A54" s="1001"/>
      <c r="B54" s="1002"/>
      <c r="C54" s="1006"/>
      <c r="D54" s="1007"/>
      <c r="E54" s="1007"/>
      <c r="F54" s="1008"/>
      <c r="G54" s="1010"/>
      <c r="H54" s="1012"/>
      <c r="I54" s="993"/>
      <c r="J54" s="994"/>
      <c r="K54" s="995"/>
      <c r="L54" s="987" t="s">
        <v>1350</v>
      </c>
      <c r="M54" s="988"/>
      <c r="N54" s="988"/>
      <c r="O54" s="989"/>
      <c r="P54" s="985"/>
      <c r="Q54" s="986"/>
    </row>
    <row r="55" spans="1:17" ht="21" customHeight="1">
      <c r="A55" s="999"/>
      <c r="B55" s="1000"/>
      <c r="C55" s="1003"/>
      <c r="D55" s="1004"/>
      <c r="E55" s="1004"/>
      <c r="F55" s="1005"/>
      <c r="G55" s="1009"/>
      <c r="H55" s="1011" t="s">
        <v>229</v>
      </c>
      <c r="I55" s="990" t="s">
        <v>229</v>
      </c>
      <c r="J55" s="991"/>
      <c r="K55" s="992"/>
      <c r="L55" s="996" t="s">
        <v>1349</v>
      </c>
      <c r="M55" s="997"/>
      <c r="N55" s="997"/>
      <c r="O55" s="998"/>
      <c r="P55" s="983" t="s">
        <v>229</v>
      </c>
      <c r="Q55" s="984"/>
    </row>
    <row r="56" spans="1:17" ht="21" customHeight="1">
      <c r="A56" s="1001"/>
      <c r="B56" s="1002"/>
      <c r="C56" s="1006"/>
      <c r="D56" s="1007"/>
      <c r="E56" s="1007"/>
      <c r="F56" s="1008"/>
      <c r="G56" s="1010"/>
      <c r="H56" s="1012"/>
      <c r="I56" s="993"/>
      <c r="J56" s="994"/>
      <c r="K56" s="995"/>
      <c r="L56" s="987" t="s">
        <v>1350</v>
      </c>
      <c r="M56" s="988"/>
      <c r="N56" s="988"/>
      <c r="O56" s="989"/>
      <c r="P56" s="985"/>
      <c r="Q56" s="986"/>
    </row>
    <row r="57" spans="1:17" ht="21" customHeight="1">
      <c r="A57" s="999"/>
      <c r="B57" s="1000"/>
      <c r="C57" s="1003"/>
      <c r="D57" s="1004"/>
      <c r="E57" s="1004"/>
      <c r="F57" s="1005"/>
      <c r="G57" s="1009"/>
      <c r="H57" s="1011" t="s">
        <v>229</v>
      </c>
      <c r="I57" s="990" t="s">
        <v>229</v>
      </c>
      <c r="J57" s="991"/>
      <c r="K57" s="992"/>
      <c r="L57" s="996" t="s">
        <v>1349</v>
      </c>
      <c r="M57" s="997"/>
      <c r="N57" s="997"/>
      <c r="O57" s="998"/>
      <c r="P57" s="983" t="s">
        <v>229</v>
      </c>
      <c r="Q57" s="984"/>
    </row>
    <row r="58" spans="1:17" ht="21" customHeight="1">
      <c r="A58" s="1001"/>
      <c r="B58" s="1002"/>
      <c r="C58" s="1006"/>
      <c r="D58" s="1007"/>
      <c r="E58" s="1007"/>
      <c r="F58" s="1008"/>
      <c r="G58" s="1010"/>
      <c r="H58" s="1012"/>
      <c r="I58" s="993"/>
      <c r="J58" s="994"/>
      <c r="K58" s="995"/>
      <c r="L58" s="987" t="s">
        <v>1350</v>
      </c>
      <c r="M58" s="988"/>
      <c r="N58" s="988"/>
      <c r="O58" s="989"/>
      <c r="P58" s="985"/>
      <c r="Q58" s="986"/>
    </row>
    <row r="59" spans="1:17" ht="21" customHeight="1">
      <c r="A59" s="999"/>
      <c r="B59" s="1000"/>
      <c r="C59" s="1003"/>
      <c r="D59" s="1004"/>
      <c r="E59" s="1004"/>
      <c r="F59" s="1005"/>
      <c r="G59" s="1009"/>
      <c r="H59" s="1011" t="s">
        <v>229</v>
      </c>
      <c r="I59" s="990" t="s">
        <v>229</v>
      </c>
      <c r="J59" s="991"/>
      <c r="K59" s="992"/>
      <c r="L59" s="996" t="s">
        <v>1349</v>
      </c>
      <c r="M59" s="997"/>
      <c r="N59" s="997"/>
      <c r="O59" s="998"/>
      <c r="P59" s="983" t="s">
        <v>229</v>
      </c>
      <c r="Q59" s="984"/>
    </row>
    <row r="60" spans="1:17" ht="21" customHeight="1">
      <c r="A60" s="1001"/>
      <c r="B60" s="1002"/>
      <c r="C60" s="1006"/>
      <c r="D60" s="1007"/>
      <c r="E60" s="1007"/>
      <c r="F60" s="1008"/>
      <c r="G60" s="1010"/>
      <c r="H60" s="1012"/>
      <c r="I60" s="993"/>
      <c r="J60" s="994"/>
      <c r="K60" s="995"/>
      <c r="L60" s="987" t="s">
        <v>1350</v>
      </c>
      <c r="M60" s="988"/>
      <c r="N60" s="988"/>
      <c r="O60" s="989"/>
      <c r="P60" s="985"/>
      <c r="Q60" s="986"/>
    </row>
    <row r="61" spans="1:17" ht="21" customHeight="1">
      <c r="A61" s="999"/>
      <c r="B61" s="1000"/>
      <c r="C61" s="1003"/>
      <c r="D61" s="1004"/>
      <c r="E61" s="1004"/>
      <c r="F61" s="1005"/>
      <c r="G61" s="1009"/>
      <c r="H61" s="1011" t="s">
        <v>229</v>
      </c>
      <c r="I61" s="990" t="s">
        <v>229</v>
      </c>
      <c r="J61" s="991"/>
      <c r="K61" s="992"/>
      <c r="L61" s="996" t="s">
        <v>1349</v>
      </c>
      <c r="M61" s="997"/>
      <c r="N61" s="997"/>
      <c r="O61" s="998"/>
      <c r="P61" s="983" t="s">
        <v>229</v>
      </c>
      <c r="Q61" s="984"/>
    </row>
    <row r="62" spans="1:17" ht="21" customHeight="1">
      <c r="A62" s="1001"/>
      <c r="B62" s="1002"/>
      <c r="C62" s="1006"/>
      <c r="D62" s="1007"/>
      <c r="E62" s="1007"/>
      <c r="F62" s="1008"/>
      <c r="G62" s="1010"/>
      <c r="H62" s="1012"/>
      <c r="I62" s="993"/>
      <c r="J62" s="994"/>
      <c r="K62" s="995"/>
      <c r="L62" s="987" t="s">
        <v>1350</v>
      </c>
      <c r="M62" s="988"/>
      <c r="N62" s="988"/>
      <c r="O62" s="989"/>
      <c r="P62" s="985"/>
      <c r="Q62" s="986"/>
    </row>
    <row r="63" spans="1:17" ht="21" customHeight="1">
      <c r="A63" s="999"/>
      <c r="B63" s="1000"/>
      <c r="C63" s="1003"/>
      <c r="D63" s="1004"/>
      <c r="E63" s="1004"/>
      <c r="F63" s="1005"/>
      <c r="G63" s="1009"/>
      <c r="H63" s="1011" t="s">
        <v>229</v>
      </c>
      <c r="I63" s="990" t="s">
        <v>229</v>
      </c>
      <c r="J63" s="991"/>
      <c r="K63" s="992"/>
      <c r="L63" s="996" t="s">
        <v>1349</v>
      </c>
      <c r="M63" s="997"/>
      <c r="N63" s="997"/>
      <c r="O63" s="998"/>
      <c r="P63" s="983" t="s">
        <v>229</v>
      </c>
      <c r="Q63" s="984"/>
    </row>
    <row r="64" spans="1:17" ht="21" customHeight="1">
      <c r="A64" s="1001"/>
      <c r="B64" s="1002"/>
      <c r="C64" s="1006"/>
      <c r="D64" s="1007"/>
      <c r="E64" s="1007"/>
      <c r="F64" s="1008"/>
      <c r="G64" s="1010"/>
      <c r="H64" s="1012"/>
      <c r="I64" s="993"/>
      <c r="J64" s="994"/>
      <c r="K64" s="995"/>
      <c r="L64" s="987" t="s">
        <v>1350</v>
      </c>
      <c r="M64" s="988"/>
      <c r="N64" s="988"/>
      <c r="O64" s="989"/>
      <c r="P64" s="985"/>
      <c r="Q64" s="986"/>
    </row>
    <row r="65" spans="1:17" ht="21" customHeight="1">
      <c r="A65" s="999"/>
      <c r="B65" s="1000"/>
      <c r="C65" s="1003"/>
      <c r="D65" s="1004"/>
      <c r="E65" s="1004"/>
      <c r="F65" s="1005"/>
      <c r="G65" s="1009"/>
      <c r="H65" s="1011" t="s">
        <v>229</v>
      </c>
      <c r="I65" s="990" t="s">
        <v>229</v>
      </c>
      <c r="J65" s="991"/>
      <c r="K65" s="992"/>
      <c r="L65" s="996" t="s">
        <v>1349</v>
      </c>
      <c r="M65" s="997"/>
      <c r="N65" s="997"/>
      <c r="O65" s="998"/>
      <c r="P65" s="983" t="s">
        <v>229</v>
      </c>
      <c r="Q65" s="984"/>
    </row>
    <row r="66" spans="1:17" ht="21" customHeight="1">
      <c r="A66" s="1001"/>
      <c r="B66" s="1002"/>
      <c r="C66" s="1006"/>
      <c r="D66" s="1007"/>
      <c r="E66" s="1007"/>
      <c r="F66" s="1008"/>
      <c r="G66" s="1010"/>
      <c r="H66" s="1012"/>
      <c r="I66" s="993"/>
      <c r="J66" s="994"/>
      <c r="K66" s="995"/>
      <c r="L66" s="987" t="s">
        <v>1350</v>
      </c>
      <c r="M66" s="988"/>
      <c r="N66" s="988"/>
      <c r="O66" s="989"/>
      <c r="P66" s="985"/>
      <c r="Q66" s="986"/>
    </row>
    <row r="67" spans="1:17" ht="21" customHeight="1">
      <c r="A67" s="999"/>
      <c r="B67" s="1000"/>
      <c r="C67" s="1003"/>
      <c r="D67" s="1004"/>
      <c r="E67" s="1004"/>
      <c r="F67" s="1005"/>
      <c r="G67" s="1009"/>
      <c r="H67" s="1011" t="s">
        <v>229</v>
      </c>
      <c r="I67" s="990" t="s">
        <v>229</v>
      </c>
      <c r="J67" s="991"/>
      <c r="K67" s="992"/>
      <c r="L67" s="996" t="s">
        <v>1349</v>
      </c>
      <c r="M67" s="997"/>
      <c r="N67" s="997"/>
      <c r="O67" s="998"/>
      <c r="P67" s="983" t="s">
        <v>229</v>
      </c>
      <c r="Q67" s="984"/>
    </row>
    <row r="68" spans="1:17" ht="21" customHeight="1">
      <c r="A68" s="1001"/>
      <c r="B68" s="1002"/>
      <c r="C68" s="1006"/>
      <c r="D68" s="1007"/>
      <c r="E68" s="1007"/>
      <c r="F68" s="1008"/>
      <c r="G68" s="1010"/>
      <c r="H68" s="1012"/>
      <c r="I68" s="993"/>
      <c r="J68" s="994"/>
      <c r="K68" s="995"/>
      <c r="L68" s="987" t="s">
        <v>1350</v>
      </c>
      <c r="M68" s="988"/>
      <c r="N68" s="988"/>
      <c r="O68" s="989"/>
      <c r="P68" s="985"/>
      <c r="Q68" s="986"/>
    </row>
    <row r="69" spans="1:17">
      <c r="A69" s="191" t="s">
        <v>1351</v>
      </c>
      <c r="B69" s="191"/>
      <c r="C69" s="191"/>
      <c r="D69" s="191"/>
      <c r="E69" s="191"/>
      <c r="F69" s="191"/>
      <c r="G69" s="191"/>
      <c r="H69" s="191"/>
      <c r="I69" s="191"/>
      <c r="J69" s="191"/>
      <c r="K69" s="191"/>
      <c r="L69" s="191"/>
      <c r="M69" s="191"/>
      <c r="N69" s="191"/>
      <c r="O69" s="191"/>
      <c r="P69" s="191"/>
      <c r="Q69" s="191"/>
    </row>
    <row r="70" spans="1:17">
      <c r="A70" s="191" t="s">
        <v>684</v>
      </c>
    </row>
    <row r="71" spans="1:17">
      <c r="A71" s="191" t="s">
        <v>395</v>
      </c>
    </row>
    <row r="72" spans="1:17">
      <c r="A72" s="191" t="s">
        <v>1023</v>
      </c>
      <c r="B72" s="191"/>
      <c r="C72" s="191"/>
      <c r="D72" s="191"/>
      <c r="E72" s="191"/>
      <c r="F72" s="191"/>
      <c r="G72" s="191"/>
      <c r="H72" s="191"/>
      <c r="I72" s="191"/>
      <c r="J72" s="191"/>
      <c r="K72" s="191"/>
      <c r="L72" s="191"/>
      <c r="M72" s="191"/>
      <c r="N72" s="191"/>
      <c r="O72" s="191"/>
      <c r="P72" s="191"/>
      <c r="Q72" s="191"/>
    </row>
    <row r="73" spans="1:17">
      <c r="A73" s="191" t="s">
        <v>1024</v>
      </c>
      <c r="B73" s="191"/>
      <c r="C73" s="191"/>
      <c r="D73" s="191"/>
      <c r="E73" s="191"/>
      <c r="F73" s="191"/>
      <c r="G73" s="191"/>
      <c r="H73" s="191"/>
      <c r="I73" s="191"/>
      <c r="J73" s="191"/>
      <c r="K73" s="191"/>
      <c r="L73" s="191"/>
      <c r="M73" s="191"/>
      <c r="N73" s="191"/>
      <c r="O73" s="191"/>
      <c r="P73" s="191"/>
      <c r="Q73" s="191"/>
    </row>
    <row r="74" spans="1:17">
      <c r="A74" s="191" t="s">
        <v>1056</v>
      </c>
      <c r="B74" s="191"/>
      <c r="C74" s="191"/>
      <c r="D74" s="191"/>
      <c r="E74" s="191"/>
      <c r="F74" s="191"/>
      <c r="G74" s="191"/>
      <c r="H74" s="191"/>
      <c r="I74" s="191"/>
      <c r="J74" s="191"/>
      <c r="K74" s="191"/>
      <c r="L74" s="191"/>
      <c r="M74" s="191"/>
      <c r="N74" s="191"/>
      <c r="O74" s="191"/>
      <c r="P74" s="191"/>
      <c r="Q74" s="191"/>
    </row>
    <row r="75" spans="1:17">
      <c r="A75" s="191" t="s">
        <v>1057</v>
      </c>
      <c r="B75" s="191"/>
      <c r="C75" s="191"/>
      <c r="D75" s="191"/>
      <c r="E75" s="191"/>
      <c r="F75" s="191"/>
      <c r="G75" s="191"/>
      <c r="H75" s="191"/>
      <c r="I75" s="191"/>
      <c r="J75" s="191"/>
      <c r="K75" s="191"/>
      <c r="L75" s="191"/>
      <c r="M75" s="191"/>
      <c r="N75" s="191"/>
      <c r="O75" s="191"/>
      <c r="P75" s="191"/>
      <c r="Q75" s="191"/>
    </row>
    <row r="76" spans="1:17">
      <c r="A76" s="191" t="s">
        <v>1058</v>
      </c>
      <c r="B76" s="191"/>
      <c r="C76" s="191"/>
      <c r="D76" s="191"/>
      <c r="E76" s="191"/>
      <c r="F76" s="191"/>
      <c r="G76" s="191"/>
      <c r="H76" s="191"/>
      <c r="I76" s="191"/>
      <c r="J76" s="191"/>
      <c r="K76" s="191"/>
      <c r="L76" s="191"/>
      <c r="M76" s="191"/>
      <c r="N76" s="191"/>
      <c r="O76" s="191"/>
      <c r="P76" s="191"/>
      <c r="Q76" s="191"/>
    </row>
    <row r="77" spans="1:17">
      <c r="A77" s="191" t="s">
        <v>1059</v>
      </c>
      <c r="B77" s="191"/>
      <c r="C77" s="191"/>
      <c r="D77" s="191"/>
      <c r="E77" s="191"/>
      <c r="F77" s="191"/>
      <c r="G77" s="191"/>
      <c r="H77" s="191"/>
      <c r="I77" s="191"/>
      <c r="J77" s="191"/>
      <c r="K77" s="191"/>
      <c r="L77" s="191"/>
      <c r="M77" s="191"/>
      <c r="N77" s="191"/>
      <c r="O77" s="191"/>
      <c r="P77" s="191"/>
      <c r="Q77" s="191"/>
    </row>
    <row r="78" spans="1:17">
      <c r="A78" s="191" t="s">
        <v>1060</v>
      </c>
      <c r="B78" s="191"/>
      <c r="C78" s="191"/>
      <c r="D78" s="191"/>
      <c r="E78" s="191"/>
      <c r="F78" s="191"/>
      <c r="G78" s="191"/>
      <c r="H78" s="191"/>
      <c r="I78" s="191"/>
      <c r="J78" s="191"/>
      <c r="K78" s="191"/>
      <c r="L78" s="191"/>
      <c r="M78" s="191"/>
      <c r="N78" s="191"/>
      <c r="O78" s="191"/>
      <c r="P78" s="191"/>
      <c r="Q78" s="191"/>
    </row>
    <row r="79" spans="1:17">
      <c r="A79" s="191" t="s">
        <v>1061</v>
      </c>
      <c r="B79" s="191"/>
      <c r="C79" s="191"/>
      <c r="D79" s="191"/>
      <c r="E79" s="191"/>
      <c r="F79" s="191"/>
      <c r="G79" s="191"/>
      <c r="H79" s="191"/>
      <c r="I79" s="191"/>
      <c r="J79" s="191"/>
      <c r="K79" s="191"/>
      <c r="L79" s="191"/>
      <c r="M79" s="191"/>
      <c r="N79" s="191"/>
      <c r="O79" s="191"/>
      <c r="P79" s="191"/>
      <c r="Q79" s="191"/>
    </row>
    <row r="80" spans="1:17">
      <c r="A80" s="191" t="s">
        <v>1352</v>
      </c>
      <c r="B80" s="191"/>
      <c r="C80" s="191"/>
      <c r="D80" s="191"/>
      <c r="E80" s="191"/>
      <c r="F80" s="191"/>
      <c r="G80" s="191"/>
      <c r="H80" s="191"/>
      <c r="I80" s="191"/>
      <c r="J80" s="191"/>
      <c r="K80" s="191"/>
      <c r="L80" s="191"/>
      <c r="M80" s="191"/>
      <c r="N80" s="191"/>
      <c r="O80" s="191"/>
      <c r="P80" s="191"/>
      <c r="Q80" s="191"/>
    </row>
    <row r="81" spans="1:17">
      <c r="A81" s="191" t="s">
        <v>1353</v>
      </c>
      <c r="B81" s="191"/>
      <c r="C81" s="191"/>
      <c r="D81" s="191"/>
      <c r="E81" s="191"/>
      <c r="F81" s="191"/>
      <c r="G81" s="191"/>
      <c r="H81" s="191"/>
      <c r="I81" s="191"/>
      <c r="J81" s="191"/>
      <c r="K81" s="191"/>
      <c r="L81" s="191"/>
      <c r="M81" s="191"/>
      <c r="N81" s="191"/>
      <c r="O81" s="191"/>
      <c r="P81" s="191"/>
      <c r="Q81" s="191"/>
    </row>
    <row r="82" spans="1:17">
      <c r="A82" s="191" t="s">
        <v>1354</v>
      </c>
      <c r="B82" s="191"/>
      <c r="C82" s="191"/>
      <c r="D82" s="191"/>
      <c r="E82" s="191"/>
      <c r="F82" s="191"/>
      <c r="G82" s="191"/>
      <c r="H82" s="191"/>
      <c r="I82" s="191"/>
      <c r="J82" s="191"/>
      <c r="K82" s="191"/>
      <c r="L82" s="191"/>
      <c r="M82" s="191"/>
      <c r="N82" s="191"/>
      <c r="O82" s="191"/>
      <c r="P82" s="191"/>
      <c r="Q82" s="191"/>
    </row>
    <row r="83" spans="1:17">
      <c r="A83" s="191" t="s">
        <v>1355</v>
      </c>
      <c r="B83" s="191"/>
      <c r="C83" s="191"/>
      <c r="D83" s="191"/>
      <c r="E83" s="191"/>
      <c r="F83" s="191"/>
      <c r="G83" s="191"/>
      <c r="H83" s="191"/>
      <c r="I83" s="191"/>
      <c r="J83" s="191"/>
      <c r="K83" s="191"/>
      <c r="L83" s="191"/>
      <c r="M83" s="191"/>
      <c r="N83" s="191"/>
      <c r="O83" s="191"/>
      <c r="P83" s="191"/>
      <c r="Q83" s="191"/>
    </row>
    <row r="84" spans="1:17">
      <c r="A84" s="191" t="s">
        <v>1356</v>
      </c>
      <c r="B84" s="191"/>
      <c r="C84" s="191"/>
      <c r="D84" s="191"/>
      <c r="E84" s="191"/>
      <c r="F84" s="191"/>
      <c r="G84" s="191"/>
      <c r="H84" s="191"/>
      <c r="I84" s="191"/>
      <c r="J84" s="191"/>
      <c r="K84" s="191"/>
      <c r="L84" s="191"/>
      <c r="M84" s="191"/>
      <c r="N84" s="191"/>
      <c r="O84" s="191"/>
      <c r="P84" s="191"/>
      <c r="Q84" s="191"/>
    </row>
    <row r="85" spans="1:17">
      <c r="A85" s="191"/>
      <c r="B85" s="191"/>
      <c r="C85" s="191"/>
      <c r="D85" s="191"/>
      <c r="E85" s="191"/>
      <c r="F85" s="191"/>
      <c r="G85" s="191"/>
      <c r="H85" s="191"/>
      <c r="I85" s="191"/>
      <c r="J85" s="191"/>
      <c r="K85" s="191"/>
      <c r="L85" s="191"/>
      <c r="M85" s="191"/>
      <c r="N85" s="191"/>
      <c r="O85" s="191"/>
      <c r="P85" s="191"/>
      <c r="Q85" s="191"/>
    </row>
    <row r="86" spans="1:17">
      <c r="A86" s="191"/>
      <c r="B86" s="191"/>
      <c r="C86" s="191"/>
      <c r="D86" s="191"/>
      <c r="E86" s="191"/>
      <c r="F86" s="191"/>
      <c r="G86" s="191"/>
      <c r="H86" s="191"/>
      <c r="I86" s="191"/>
      <c r="J86" s="191"/>
      <c r="K86" s="191"/>
      <c r="L86" s="191"/>
      <c r="M86" s="191"/>
      <c r="N86" s="191"/>
      <c r="O86" s="191"/>
      <c r="P86" s="191"/>
      <c r="Q86" s="191"/>
    </row>
    <row r="87" spans="1:17">
      <c r="A87" s="191"/>
      <c r="B87" s="191"/>
      <c r="C87" s="191"/>
      <c r="D87" s="191"/>
      <c r="E87" s="191"/>
      <c r="F87" s="191"/>
      <c r="G87" s="191"/>
      <c r="H87" s="191"/>
      <c r="I87" s="191"/>
      <c r="J87" s="191"/>
      <c r="K87" s="191"/>
      <c r="L87" s="191"/>
      <c r="M87" s="191"/>
      <c r="N87" s="191"/>
      <c r="O87" s="191"/>
      <c r="P87" s="191"/>
      <c r="Q87" s="191"/>
    </row>
    <row r="88" spans="1:17">
      <c r="A88" s="191"/>
      <c r="B88" s="191"/>
      <c r="C88" s="191"/>
      <c r="D88" s="191"/>
      <c r="E88" s="191"/>
      <c r="F88" s="191"/>
      <c r="G88" s="191"/>
      <c r="H88" s="191"/>
      <c r="I88" s="191"/>
      <c r="J88" s="191"/>
      <c r="K88" s="191"/>
      <c r="L88" s="191"/>
      <c r="M88" s="191"/>
      <c r="N88" s="191"/>
      <c r="O88" s="191"/>
      <c r="P88" s="191"/>
      <c r="Q88" s="191"/>
    </row>
    <row r="89" spans="1:17">
      <c r="A89" s="191"/>
      <c r="B89" s="191"/>
      <c r="C89" s="191"/>
      <c r="D89" s="191"/>
      <c r="E89" s="191"/>
      <c r="F89" s="191"/>
      <c r="G89" s="191"/>
      <c r="H89" s="191"/>
      <c r="I89" s="191"/>
      <c r="J89" s="191"/>
      <c r="K89" s="191"/>
      <c r="L89" s="191"/>
      <c r="M89" s="191"/>
      <c r="N89" s="191"/>
      <c r="O89" s="191"/>
      <c r="P89" s="191"/>
      <c r="Q89" s="191"/>
    </row>
    <row r="90" spans="1:17">
      <c r="A90" s="191"/>
      <c r="B90" s="191"/>
      <c r="C90" s="191"/>
      <c r="D90" s="191"/>
      <c r="E90" s="191"/>
      <c r="F90" s="191"/>
      <c r="G90" s="191"/>
      <c r="H90" s="191"/>
      <c r="I90" s="191"/>
      <c r="J90" s="191"/>
      <c r="K90" s="191"/>
      <c r="L90" s="191"/>
      <c r="M90" s="191"/>
      <c r="N90" s="191"/>
      <c r="O90" s="191"/>
      <c r="P90" s="191"/>
      <c r="Q90" s="191"/>
    </row>
    <row r="91" spans="1:17">
      <c r="A91" s="191"/>
      <c r="B91" s="191"/>
      <c r="C91" s="191"/>
      <c r="D91" s="191"/>
      <c r="E91" s="191"/>
      <c r="F91" s="191"/>
      <c r="G91" s="191"/>
      <c r="H91" s="191"/>
      <c r="I91" s="191"/>
      <c r="J91" s="191"/>
      <c r="K91" s="191"/>
      <c r="L91" s="191"/>
      <c r="M91" s="191"/>
      <c r="N91" s="191"/>
      <c r="O91" s="191"/>
      <c r="P91" s="191"/>
      <c r="Q91" s="191"/>
    </row>
    <row r="92" spans="1:17">
      <c r="A92" s="191"/>
      <c r="B92" s="191"/>
      <c r="C92" s="191"/>
      <c r="D92" s="191"/>
      <c r="E92" s="191"/>
      <c r="F92" s="191"/>
      <c r="G92" s="191"/>
      <c r="H92" s="191"/>
      <c r="I92" s="191"/>
      <c r="J92" s="191"/>
      <c r="K92" s="191"/>
      <c r="L92" s="191"/>
      <c r="M92" s="191"/>
      <c r="N92" s="191"/>
      <c r="O92" s="191"/>
      <c r="P92" s="191"/>
      <c r="Q92" s="191"/>
    </row>
    <row r="93" spans="1:17">
      <c r="A93" s="191"/>
      <c r="B93" s="191"/>
      <c r="C93" s="191"/>
      <c r="D93" s="191"/>
      <c r="E93" s="191"/>
      <c r="F93" s="191"/>
      <c r="G93" s="191"/>
      <c r="H93" s="191"/>
      <c r="I93" s="191"/>
      <c r="J93" s="191"/>
      <c r="K93" s="191"/>
      <c r="L93" s="191"/>
      <c r="M93" s="191"/>
      <c r="N93" s="191"/>
      <c r="O93" s="191"/>
      <c r="P93" s="191"/>
      <c r="Q93" s="191"/>
    </row>
    <row r="94" spans="1:17">
      <c r="A94" s="191"/>
      <c r="B94" s="191"/>
      <c r="C94" s="191"/>
      <c r="D94" s="191"/>
      <c r="E94" s="191"/>
      <c r="F94" s="191"/>
      <c r="G94" s="191"/>
      <c r="H94" s="191"/>
      <c r="I94" s="191"/>
      <c r="J94" s="191"/>
      <c r="K94" s="191"/>
      <c r="L94" s="191"/>
      <c r="M94" s="191"/>
      <c r="N94" s="191"/>
      <c r="O94" s="191"/>
      <c r="P94" s="191"/>
      <c r="Q94" s="191"/>
    </row>
    <row r="95" spans="1:17">
      <c r="A95" s="191"/>
      <c r="B95" s="191"/>
      <c r="C95" s="191"/>
      <c r="D95" s="191"/>
      <c r="E95" s="191"/>
      <c r="F95" s="191"/>
      <c r="G95" s="191"/>
      <c r="H95" s="191"/>
      <c r="I95" s="191"/>
      <c r="J95" s="191"/>
      <c r="K95" s="191"/>
      <c r="L95" s="191"/>
      <c r="M95" s="191"/>
      <c r="N95" s="191"/>
      <c r="O95" s="191"/>
      <c r="P95" s="191"/>
      <c r="Q95" s="191"/>
    </row>
    <row r="96" spans="1:17">
      <c r="A96" s="191"/>
      <c r="B96" s="191"/>
      <c r="C96" s="191"/>
      <c r="D96" s="191"/>
      <c r="E96" s="191"/>
      <c r="F96" s="191"/>
      <c r="G96" s="191"/>
      <c r="H96" s="191"/>
      <c r="I96" s="191"/>
      <c r="J96" s="191"/>
      <c r="K96" s="191"/>
      <c r="L96" s="191"/>
      <c r="M96" s="191"/>
      <c r="N96" s="191"/>
      <c r="O96" s="191"/>
      <c r="P96" s="191"/>
      <c r="Q96" s="191"/>
    </row>
    <row r="97" spans="1:17">
      <c r="A97" s="191"/>
      <c r="B97" s="191"/>
      <c r="C97" s="191"/>
      <c r="D97" s="191"/>
      <c r="E97" s="191"/>
      <c r="F97" s="191"/>
      <c r="G97" s="191"/>
      <c r="H97" s="191"/>
      <c r="I97" s="191"/>
      <c r="J97" s="191"/>
      <c r="K97" s="191"/>
      <c r="L97" s="191"/>
      <c r="M97" s="191"/>
      <c r="N97" s="191"/>
      <c r="O97" s="191"/>
      <c r="P97" s="191"/>
      <c r="Q97" s="191"/>
    </row>
    <row r="98" spans="1:17">
      <c r="A98" s="191"/>
      <c r="B98" s="191"/>
      <c r="C98" s="191"/>
      <c r="D98" s="191"/>
      <c r="E98" s="191"/>
      <c r="F98" s="191"/>
      <c r="G98" s="191"/>
      <c r="H98" s="191"/>
      <c r="I98" s="191"/>
      <c r="J98" s="191"/>
      <c r="K98" s="191"/>
      <c r="L98" s="191"/>
      <c r="M98" s="191"/>
      <c r="N98" s="191"/>
      <c r="O98" s="191"/>
      <c r="P98" s="191"/>
      <c r="Q98" s="191"/>
    </row>
    <row r="99" spans="1:17">
      <c r="A99" s="191"/>
      <c r="B99" s="191"/>
      <c r="C99" s="191"/>
      <c r="D99" s="191"/>
      <c r="E99" s="191"/>
      <c r="F99" s="191"/>
      <c r="G99" s="191"/>
      <c r="H99" s="191"/>
      <c r="I99" s="191"/>
      <c r="J99" s="191"/>
      <c r="K99" s="191"/>
      <c r="L99" s="191"/>
      <c r="M99" s="191"/>
      <c r="N99" s="191"/>
      <c r="O99" s="191"/>
      <c r="P99" s="191"/>
      <c r="Q99" s="191"/>
    </row>
    <row r="100" spans="1:17">
      <c r="A100" s="191"/>
      <c r="B100" s="191"/>
      <c r="C100" s="191"/>
      <c r="D100" s="191"/>
      <c r="E100" s="191"/>
      <c r="F100" s="191"/>
      <c r="G100" s="191"/>
      <c r="H100" s="191"/>
      <c r="I100" s="191"/>
      <c r="J100" s="191"/>
      <c r="K100" s="191"/>
      <c r="L100" s="191"/>
      <c r="M100" s="191"/>
      <c r="N100" s="191"/>
      <c r="O100" s="191"/>
      <c r="P100" s="191"/>
      <c r="Q100" s="191"/>
    </row>
    <row r="101" spans="1:17">
      <c r="A101" s="191"/>
      <c r="B101" s="191"/>
      <c r="C101" s="191"/>
      <c r="D101" s="191"/>
      <c r="E101" s="191"/>
      <c r="F101" s="191"/>
      <c r="G101" s="191"/>
      <c r="H101" s="191"/>
      <c r="I101" s="191"/>
      <c r="J101" s="191"/>
      <c r="K101" s="191"/>
      <c r="L101" s="191"/>
      <c r="M101" s="191"/>
      <c r="N101" s="191"/>
      <c r="O101" s="191"/>
      <c r="P101" s="191"/>
      <c r="Q101" s="191"/>
    </row>
    <row r="102" spans="1:17">
      <c r="A102" s="191"/>
      <c r="B102" s="191"/>
      <c r="C102" s="191"/>
      <c r="D102" s="191"/>
      <c r="E102" s="191"/>
      <c r="F102" s="191"/>
      <c r="G102" s="191"/>
      <c r="H102" s="191"/>
      <c r="I102" s="191"/>
      <c r="J102" s="191"/>
      <c r="K102" s="191"/>
      <c r="L102" s="191"/>
      <c r="M102" s="191"/>
      <c r="N102" s="191"/>
      <c r="O102" s="191"/>
      <c r="P102" s="191"/>
      <c r="Q102" s="191"/>
    </row>
    <row r="103" spans="1:17">
      <c r="A103" s="191"/>
      <c r="B103" s="191"/>
      <c r="C103" s="191"/>
      <c r="D103" s="191"/>
      <c r="E103" s="191"/>
      <c r="F103" s="191"/>
      <c r="G103" s="191"/>
      <c r="H103" s="191"/>
      <c r="I103" s="191"/>
      <c r="J103" s="191"/>
      <c r="K103" s="191"/>
      <c r="L103" s="191"/>
      <c r="M103" s="191"/>
      <c r="N103" s="191"/>
      <c r="O103" s="191"/>
      <c r="P103" s="191"/>
      <c r="Q103" s="191"/>
    </row>
    <row r="104" spans="1:17">
      <c r="A104" s="191"/>
      <c r="B104" s="191"/>
      <c r="C104" s="191"/>
      <c r="D104" s="191"/>
      <c r="E104" s="191"/>
      <c r="F104" s="191"/>
      <c r="G104" s="191"/>
      <c r="H104" s="191"/>
      <c r="I104" s="191"/>
      <c r="J104" s="191"/>
      <c r="K104" s="191"/>
      <c r="L104" s="191"/>
      <c r="M104" s="191"/>
      <c r="N104" s="191"/>
      <c r="O104" s="191"/>
      <c r="P104" s="191"/>
      <c r="Q104" s="191"/>
    </row>
  </sheetData>
  <mergeCells count="204">
    <mergeCell ref="A3:Q3"/>
    <mergeCell ref="A17:Q17"/>
    <mergeCell ref="P19:Q19"/>
    <mergeCell ref="I20:K21"/>
    <mergeCell ref="H20:H21"/>
    <mergeCell ref="I24:K25"/>
    <mergeCell ref="L24:O24"/>
    <mergeCell ref="A24:B25"/>
    <mergeCell ref="C24:F25"/>
    <mergeCell ref="G24:G25"/>
    <mergeCell ref="H24:H25"/>
    <mergeCell ref="P24:Q25"/>
    <mergeCell ref="L25:O25"/>
    <mergeCell ref="L20:O20"/>
    <mergeCell ref="L21:O21"/>
    <mergeCell ref="L22:O22"/>
    <mergeCell ref="P22:Q23"/>
    <mergeCell ref="L23:O23"/>
    <mergeCell ref="A22:B23"/>
    <mergeCell ref="C19:F19"/>
    <mergeCell ref="I19:K19"/>
    <mergeCell ref="C22:F23"/>
    <mergeCell ref="G22:G23"/>
    <mergeCell ref="H22:H23"/>
    <mergeCell ref="I22:K23"/>
    <mergeCell ref="A20:B21"/>
    <mergeCell ref="C20:F21"/>
    <mergeCell ref="G20:G21"/>
    <mergeCell ref="L19:O19"/>
    <mergeCell ref="P20:Q21"/>
    <mergeCell ref="A19:B19"/>
    <mergeCell ref="P30:Q31"/>
    <mergeCell ref="L31:O31"/>
    <mergeCell ref="I30:K31"/>
    <mergeCell ref="L30:O30"/>
    <mergeCell ref="A30:B31"/>
    <mergeCell ref="C30:F31"/>
    <mergeCell ref="G30:G31"/>
    <mergeCell ref="H30:H31"/>
    <mergeCell ref="P26:Q27"/>
    <mergeCell ref="L27:O27"/>
    <mergeCell ref="I28:K29"/>
    <mergeCell ref="L28:O28"/>
    <mergeCell ref="P28:Q29"/>
    <mergeCell ref="L29:O29"/>
    <mergeCell ref="I26:K27"/>
    <mergeCell ref="L26:O26"/>
    <mergeCell ref="A28:B29"/>
    <mergeCell ref="C28:F29"/>
    <mergeCell ref="G28:G29"/>
    <mergeCell ref="H28:H29"/>
    <mergeCell ref="A26:B27"/>
    <mergeCell ref="C26:F27"/>
    <mergeCell ref="G26:G27"/>
    <mergeCell ref="H26:H27"/>
    <mergeCell ref="H34:H35"/>
    <mergeCell ref="H36:H37"/>
    <mergeCell ref="A36:B37"/>
    <mergeCell ref="C36:F37"/>
    <mergeCell ref="G36:G37"/>
    <mergeCell ref="A34:B35"/>
    <mergeCell ref="C34:F35"/>
    <mergeCell ref="G34:G35"/>
    <mergeCell ref="A32:B33"/>
    <mergeCell ref="C32:F33"/>
    <mergeCell ref="G32:G33"/>
    <mergeCell ref="H32:H33"/>
    <mergeCell ref="L40:O40"/>
    <mergeCell ref="P36:Q37"/>
    <mergeCell ref="P38:Q39"/>
    <mergeCell ref="L39:O39"/>
    <mergeCell ref="L36:O36"/>
    <mergeCell ref="L38:O38"/>
    <mergeCell ref="P40:Q41"/>
    <mergeCell ref="L41:O41"/>
    <mergeCell ref="I32:K33"/>
    <mergeCell ref="L32:O32"/>
    <mergeCell ref="P32:Q33"/>
    <mergeCell ref="L33:O33"/>
    <mergeCell ref="I36:K37"/>
    <mergeCell ref="L37:O37"/>
    <mergeCell ref="I34:K35"/>
    <mergeCell ref="L34:O34"/>
    <mergeCell ref="P34:Q35"/>
    <mergeCell ref="L35:O35"/>
    <mergeCell ref="G38:G39"/>
    <mergeCell ref="A38:B39"/>
    <mergeCell ref="C38:F39"/>
    <mergeCell ref="C42:F42"/>
    <mergeCell ref="I42:K42"/>
    <mergeCell ref="H38:H39"/>
    <mergeCell ref="I38:K39"/>
    <mergeCell ref="A40:B41"/>
    <mergeCell ref="C40:F41"/>
    <mergeCell ref="G40:G41"/>
    <mergeCell ref="H40:H41"/>
    <mergeCell ref="I40:K41"/>
    <mergeCell ref="P45:Q46"/>
    <mergeCell ref="L46:O46"/>
    <mergeCell ref="I45:K46"/>
    <mergeCell ref="L45:O45"/>
    <mergeCell ref="A45:B46"/>
    <mergeCell ref="C45:F46"/>
    <mergeCell ref="G45:G46"/>
    <mergeCell ref="H45:H46"/>
    <mergeCell ref="P42:Q42"/>
    <mergeCell ref="A43:B44"/>
    <mergeCell ref="C43:F44"/>
    <mergeCell ref="G43:G44"/>
    <mergeCell ref="H43:H44"/>
    <mergeCell ref="I43:K44"/>
    <mergeCell ref="L43:O43"/>
    <mergeCell ref="P43:Q44"/>
    <mergeCell ref="L44:O44"/>
    <mergeCell ref="A42:B42"/>
    <mergeCell ref="L42:O42"/>
    <mergeCell ref="A51:B52"/>
    <mergeCell ref="C51:F52"/>
    <mergeCell ref="G51:G52"/>
    <mergeCell ref="A53:B54"/>
    <mergeCell ref="C53:F54"/>
    <mergeCell ref="G53:G54"/>
    <mergeCell ref="I55:K56"/>
    <mergeCell ref="L55:O55"/>
    <mergeCell ref="P47:Q48"/>
    <mergeCell ref="L48:O48"/>
    <mergeCell ref="P49:Q50"/>
    <mergeCell ref="L50:O50"/>
    <mergeCell ref="I49:K50"/>
    <mergeCell ref="L49:O49"/>
    <mergeCell ref="I47:K48"/>
    <mergeCell ref="L47:O47"/>
    <mergeCell ref="A47:B48"/>
    <mergeCell ref="C47:F48"/>
    <mergeCell ref="G47:G48"/>
    <mergeCell ref="H47:H48"/>
    <mergeCell ref="A49:B50"/>
    <mergeCell ref="C49:F50"/>
    <mergeCell ref="G49:G50"/>
    <mergeCell ref="H49:H50"/>
    <mergeCell ref="P51:Q52"/>
    <mergeCell ref="L52:O52"/>
    <mergeCell ref="P53:Q54"/>
    <mergeCell ref="H51:H52"/>
    <mergeCell ref="I53:K54"/>
    <mergeCell ref="L53:O53"/>
    <mergeCell ref="L54:O54"/>
    <mergeCell ref="H53:H54"/>
    <mergeCell ref="I51:K52"/>
    <mergeCell ref="L51:O51"/>
    <mergeCell ref="A55:B56"/>
    <mergeCell ref="C55:F56"/>
    <mergeCell ref="G55:G56"/>
    <mergeCell ref="H55:H56"/>
    <mergeCell ref="P59:Q60"/>
    <mergeCell ref="L60:O60"/>
    <mergeCell ref="I57:K58"/>
    <mergeCell ref="L57:O57"/>
    <mergeCell ref="I59:K60"/>
    <mergeCell ref="L59:O59"/>
    <mergeCell ref="A59:B60"/>
    <mergeCell ref="C59:F60"/>
    <mergeCell ref="G59:G60"/>
    <mergeCell ref="H59:H60"/>
    <mergeCell ref="P55:Q56"/>
    <mergeCell ref="L56:O56"/>
    <mergeCell ref="A57:B58"/>
    <mergeCell ref="C57:F58"/>
    <mergeCell ref="G57:G58"/>
    <mergeCell ref="H57:H58"/>
    <mergeCell ref="P57:Q58"/>
    <mergeCell ref="L58:O58"/>
    <mergeCell ref="P61:Q62"/>
    <mergeCell ref="P63:Q64"/>
    <mergeCell ref="L64:O64"/>
    <mergeCell ref="A61:B62"/>
    <mergeCell ref="C61:F62"/>
    <mergeCell ref="G61:G62"/>
    <mergeCell ref="H61:H62"/>
    <mergeCell ref="I61:K62"/>
    <mergeCell ref="L61:O61"/>
    <mergeCell ref="L62:O62"/>
    <mergeCell ref="P65:Q66"/>
    <mergeCell ref="L66:O66"/>
    <mergeCell ref="P67:Q68"/>
    <mergeCell ref="L68:O68"/>
    <mergeCell ref="I67:K68"/>
    <mergeCell ref="L67:O67"/>
    <mergeCell ref="I65:K66"/>
    <mergeCell ref="L65:O65"/>
    <mergeCell ref="A63:B64"/>
    <mergeCell ref="C63:F64"/>
    <mergeCell ref="A67:B68"/>
    <mergeCell ref="C67:F68"/>
    <mergeCell ref="G67:G68"/>
    <mergeCell ref="H67:H68"/>
    <mergeCell ref="A65:B66"/>
    <mergeCell ref="C65:F66"/>
    <mergeCell ref="G65:G66"/>
    <mergeCell ref="H65:H66"/>
    <mergeCell ref="G63:G64"/>
    <mergeCell ref="H63:H64"/>
    <mergeCell ref="I63:K64"/>
    <mergeCell ref="L63:O63"/>
  </mergeCells>
  <phoneticPr fontId="3"/>
  <dataValidations count="3">
    <dataValidation type="list" allowBlank="1" showInputMessage="1" showErrorMessage="1" sqref="H20:H41 H43:H68" xr:uid="{00000000-0002-0000-1000-000000000000}">
      <formula1>"　,男,女"</formula1>
    </dataValidation>
    <dataValidation type="list" allowBlank="1" showInputMessage="1" showErrorMessage="1" sqref="I20:K41 I43:K68" xr:uid="{00000000-0002-0000-1000-000001000000}">
      <formula1>"　,車上運動員,事務員,手話通訳者,要約筆記者"</formula1>
    </dataValidation>
    <dataValidation type="list" allowBlank="1" showInputMessage="1" showErrorMessage="1" sqref="P20:Q41 P43:Q68" xr:uid="{00000000-0002-0000-1000-000002000000}">
      <formula1>"　,公職選挙法施行令第129条第7項に規定する場合である"</formula1>
    </dataValidation>
  </dataValidations>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41"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9"/>
  <sheetViews>
    <sheetView view="pageBreakPreview" zoomScaleNormal="100" zoomScaleSheetLayoutView="100" workbookViewId="0">
      <selection activeCell="M37" sqref="M37"/>
    </sheetView>
  </sheetViews>
  <sheetFormatPr defaultColWidth="9" defaultRowHeight="14.25"/>
  <cols>
    <col min="1" max="16384" width="9" style="114"/>
  </cols>
  <sheetData>
    <row r="1" spans="1:9">
      <c r="I1" s="290" t="s">
        <v>171</v>
      </c>
    </row>
    <row r="4" spans="1:9" ht="28.5">
      <c r="A4" s="917" t="s">
        <v>654</v>
      </c>
      <c r="B4" s="917"/>
      <c r="C4" s="917"/>
      <c r="D4" s="917"/>
      <c r="E4" s="917"/>
      <c r="F4" s="917"/>
      <c r="G4" s="917"/>
      <c r="H4" s="917"/>
      <c r="I4" s="917"/>
    </row>
    <row r="5" spans="1:9" ht="14.25" customHeight="1">
      <c r="A5" s="174"/>
      <c r="B5" s="174"/>
      <c r="C5" s="174"/>
      <c r="D5" s="174"/>
      <c r="E5" s="174"/>
      <c r="F5" s="174"/>
      <c r="G5" s="174"/>
      <c r="H5" s="174"/>
      <c r="I5" s="174"/>
    </row>
    <row r="6" spans="1:9" ht="14.25" customHeight="1">
      <c r="A6" s="174"/>
      <c r="B6" s="174"/>
      <c r="C6" s="174"/>
      <c r="D6" s="174"/>
      <c r="E6" s="174"/>
      <c r="F6" s="174"/>
      <c r="G6" s="174"/>
      <c r="H6" s="174"/>
      <c r="I6" s="174"/>
    </row>
    <row r="7" spans="1:9" ht="14.25" customHeight="1">
      <c r="A7" s="169"/>
      <c r="B7" s="174"/>
      <c r="C7" s="174"/>
      <c r="D7" s="174"/>
      <c r="E7" s="174"/>
      <c r="F7" s="174"/>
      <c r="G7" s="174"/>
      <c r="H7" s="174"/>
      <c r="I7" s="174"/>
    </row>
    <row r="8" spans="1:9" ht="18" customHeight="1">
      <c r="A8" s="292" t="s">
        <v>1545</v>
      </c>
      <c r="B8" s="174"/>
      <c r="C8" s="174"/>
      <c r="D8" s="174"/>
      <c r="E8" s="174"/>
      <c r="F8" s="174"/>
      <c r="G8" s="174"/>
      <c r="H8" s="174"/>
      <c r="I8" s="174"/>
    </row>
    <row r="9" spans="1:9" ht="18" customHeight="1">
      <c r="A9" s="293" t="s">
        <v>1546</v>
      </c>
      <c r="B9" s="174"/>
      <c r="C9" s="174"/>
      <c r="D9" s="174"/>
      <c r="E9" s="174"/>
      <c r="F9" s="174"/>
      <c r="G9" s="174"/>
      <c r="H9" s="174"/>
      <c r="I9" s="174"/>
    </row>
    <row r="10" spans="1:9" ht="18" customHeight="1">
      <c r="A10" s="293" t="s">
        <v>1547</v>
      </c>
      <c r="B10" s="174"/>
      <c r="C10" s="174"/>
      <c r="D10" s="174"/>
      <c r="E10" s="174"/>
      <c r="F10" s="174"/>
      <c r="G10" s="174"/>
      <c r="H10" s="174"/>
      <c r="I10" s="174"/>
    </row>
    <row r="11" spans="1:9" ht="14.25" customHeight="1">
      <c r="A11" s="169"/>
      <c r="B11" s="174"/>
      <c r="C11" s="174"/>
      <c r="D11" s="174"/>
      <c r="E11" s="174"/>
      <c r="F11" s="174"/>
      <c r="G11" s="174"/>
      <c r="H11" s="174"/>
      <c r="I11" s="174"/>
    </row>
    <row r="12" spans="1:9" ht="14.25" customHeight="1">
      <c r="A12" s="169"/>
      <c r="B12" s="174"/>
      <c r="C12" s="174"/>
      <c r="D12" s="174"/>
      <c r="E12" s="174"/>
      <c r="F12" s="174"/>
      <c r="G12" s="174"/>
      <c r="H12" s="174"/>
      <c r="I12" s="174"/>
    </row>
    <row r="13" spans="1:9" ht="14.25" customHeight="1">
      <c r="A13" s="169"/>
      <c r="B13" s="918" t="str">
        <f>入力シート!C3</f>
        <v>令和4年6月22日</v>
      </c>
      <c r="C13" s="919"/>
      <c r="D13" s="174"/>
      <c r="E13" s="174"/>
      <c r="F13" s="174"/>
      <c r="G13" s="174"/>
      <c r="H13" s="174"/>
      <c r="I13" s="174"/>
    </row>
    <row r="14" spans="1:9" ht="14.25" customHeight="1">
      <c r="A14" s="169"/>
      <c r="B14" s="174"/>
      <c r="C14" s="174"/>
      <c r="D14" s="174"/>
      <c r="E14" s="174"/>
      <c r="F14" s="174"/>
      <c r="G14" s="174"/>
      <c r="H14" s="174"/>
      <c r="I14" s="174"/>
    </row>
    <row r="15" spans="1:9" ht="14.25" customHeight="1">
      <c r="A15" s="169"/>
      <c r="B15" s="174"/>
      <c r="C15" s="174"/>
      <c r="D15" s="174"/>
      <c r="E15" s="174"/>
      <c r="F15" s="174"/>
      <c r="G15" s="174"/>
      <c r="H15" s="174"/>
      <c r="I15" s="174"/>
    </row>
    <row r="16" spans="1:9" ht="14.25" customHeight="1">
      <c r="A16" s="169"/>
      <c r="B16" s="174"/>
      <c r="C16" s="174"/>
      <c r="D16" s="174"/>
      <c r="E16" s="174"/>
      <c r="F16" s="174"/>
      <c r="G16" s="174"/>
      <c r="H16" s="174"/>
      <c r="I16" s="174"/>
    </row>
    <row r="17" spans="1:9" ht="14.25" customHeight="1">
      <c r="A17" s="169"/>
      <c r="B17" s="174"/>
      <c r="C17" s="174"/>
      <c r="D17" s="174"/>
      <c r="E17" s="157" t="s">
        <v>544</v>
      </c>
      <c r="F17" s="174"/>
      <c r="G17" s="174"/>
      <c r="H17" s="174"/>
      <c r="I17" s="174"/>
    </row>
    <row r="18" spans="1:9" ht="14.25" customHeight="1">
      <c r="A18" s="169"/>
      <c r="B18" s="174"/>
      <c r="C18" s="174"/>
      <c r="D18" s="174"/>
      <c r="E18" s="174"/>
      <c r="F18" s="174"/>
      <c r="G18" s="174"/>
      <c r="H18" s="174"/>
      <c r="I18" s="174"/>
    </row>
    <row r="19" spans="1:9" ht="14.25" customHeight="1">
      <c r="A19" s="169"/>
      <c r="B19" s="174"/>
      <c r="C19" s="174"/>
      <c r="D19" s="174"/>
      <c r="E19" s="114" t="s">
        <v>585</v>
      </c>
      <c r="F19" s="712">
        <f>入力シート!C22</f>
        <v>0</v>
      </c>
      <c r="G19" s="174"/>
      <c r="H19" s="174"/>
      <c r="I19" s="174"/>
    </row>
    <row r="20" spans="1:9" ht="14.25" customHeight="1">
      <c r="A20" s="169"/>
      <c r="B20" s="174"/>
      <c r="C20" s="174"/>
      <c r="D20" s="174"/>
      <c r="E20" s="174"/>
      <c r="F20" s="174"/>
      <c r="G20" s="174"/>
      <c r="H20" s="174"/>
      <c r="I20" s="174"/>
    </row>
    <row r="21" spans="1:9">
      <c r="E21" s="114" t="s">
        <v>584</v>
      </c>
      <c r="F21" s="141">
        <f>入力シート!C8</f>
        <v>0</v>
      </c>
      <c r="G21" s="141">
        <f>入力シート!C10</f>
        <v>0</v>
      </c>
    </row>
    <row r="25" spans="1:9">
      <c r="A25" s="289" t="s">
        <v>1357</v>
      </c>
    </row>
    <row r="29" spans="1:9">
      <c r="A29" s="920" t="s">
        <v>589</v>
      </c>
      <c r="B29" s="920"/>
      <c r="C29" s="920"/>
      <c r="D29" s="920"/>
      <c r="E29" s="920"/>
      <c r="F29" s="920"/>
      <c r="G29" s="920"/>
      <c r="H29" s="920"/>
      <c r="I29" s="920"/>
    </row>
    <row r="32" spans="1:9" ht="14.25" customHeight="1"/>
    <row r="33" spans="1:9" ht="14.25" customHeight="1">
      <c r="A33" s="114" t="s">
        <v>655</v>
      </c>
    </row>
    <row r="34" spans="1:9" ht="14.25" customHeight="1"/>
    <row r="35" spans="1:9">
      <c r="A35" s="114" t="s">
        <v>656</v>
      </c>
      <c r="D35" s="175"/>
      <c r="E35" s="175"/>
      <c r="F35" s="175"/>
      <c r="G35" s="175"/>
      <c r="H35" s="143"/>
      <c r="I35" s="152"/>
    </row>
    <row r="36" spans="1:9">
      <c r="D36" s="175"/>
      <c r="E36" s="175"/>
      <c r="F36" s="175"/>
      <c r="G36" s="175"/>
      <c r="H36" s="143"/>
      <c r="I36" s="152"/>
    </row>
    <row r="37" spans="1:9">
      <c r="D37" s="175"/>
      <c r="E37" s="175"/>
      <c r="F37" s="175"/>
      <c r="G37" s="175"/>
      <c r="H37" s="143"/>
      <c r="I37" s="152"/>
    </row>
    <row r="38" spans="1:9">
      <c r="D38" s="175"/>
      <c r="E38" s="175"/>
      <c r="F38" s="175"/>
      <c r="G38" s="175"/>
      <c r="H38" s="143"/>
      <c r="I38" s="152"/>
    </row>
    <row r="39" spans="1:9">
      <c r="D39" s="175"/>
      <c r="E39" s="175"/>
      <c r="F39" s="175"/>
      <c r="G39" s="175"/>
      <c r="H39" s="143"/>
      <c r="I39" s="152"/>
    </row>
    <row r="40" spans="1:9">
      <c r="D40" s="143"/>
      <c r="E40" s="143"/>
      <c r="F40" s="143"/>
      <c r="G40" s="143"/>
      <c r="H40" s="143"/>
      <c r="I40" s="152"/>
    </row>
    <row r="41" spans="1:9">
      <c r="B41" s="139"/>
      <c r="C41" s="140"/>
      <c r="D41" s="152"/>
      <c r="E41" s="152"/>
      <c r="F41" s="152"/>
      <c r="G41" s="152"/>
      <c r="H41" s="152"/>
      <c r="I41" s="152"/>
    </row>
    <row r="42" spans="1:9">
      <c r="B42" s="139"/>
      <c r="C42" s="140"/>
    </row>
    <row r="44" spans="1:9">
      <c r="A44" s="289" t="s">
        <v>1548</v>
      </c>
    </row>
    <row r="45" spans="1:9">
      <c r="A45" s="289" t="s">
        <v>1549</v>
      </c>
    </row>
    <row r="46" spans="1:9">
      <c r="A46" s="289" t="s">
        <v>1550</v>
      </c>
    </row>
    <row r="47" spans="1:9">
      <c r="A47" s="289" t="s">
        <v>1551</v>
      </c>
    </row>
    <row r="49" spans="5:7">
      <c r="E49" s="138"/>
      <c r="F49" s="141"/>
      <c r="G49" s="141"/>
    </row>
  </sheetData>
  <mergeCells count="3">
    <mergeCell ref="A4:I4"/>
    <mergeCell ref="B13:C13"/>
    <mergeCell ref="A29:I29"/>
  </mergeCells>
  <phoneticPr fontId="3"/>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8"/>
  <sheetViews>
    <sheetView view="pageBreakPreview" topLeftCell="A10" zoomScaleNormal="100" zoomScaleSheetLayoutView="100" workbookViewId="0">
      <selection activeCell="L34" sqref="L34"/>
    </sheetView>
  </sheetViews>
  <sheetFormatPr defaultColWidth="9" defaultRowHeight="14.25"/>
  <cols>
    <col min="1" max="8" width="10.125" style="114" customWidth="1"/>
    <col min="9" max="9" width="8.625" style="114" customWidth="1"/>
    <col min="10" max="16384" width="9" style="114"/>
  </cols>
  <sheetData>
    <row r="1" spans="1:9">
      <c r="I1" s="290" t="s">
        <v>159</v>
      </c>
    </row>
    <row r="4" spans="1:9" ht="28.5">
      <c r="A4" s="917" t="s">
        <v>657</v>
      </c>
      <c r="B4" s="917"/>
      <c r="C4" s="917"/>
      <c r="D4" s="917"/>
      <c r="E4" s="917"/>
      <c r="F4" s="917"/>
      <c r="G4" s="917"/>
      <c r="H4" s="917"/>
      <c r="I4" s="917"/>
    </row>
    <row r="5" spans="1:9" ht="14.25" customHeight="1">
      <c r="A5" s="174"/>
      <c r="B5" s="174"/>
      <c r="C5" s="174"/>
      <c r="D5" s="174"/>
      <c r="E5" s="174"/>
      <c r="F5" s="174"/>
      <c r="G5" s="174"/>
      <c r="H5" s="174"/>
      <c r="I5" s="174"/>
    </row>
    <row r="6" spans="1:9" ht="14.25" customHeight="1">
      <c r="A6" s="174"/>
      <c r="B6" s="174"/>
      <c r="C6" s="174"/>
      <c r="D6" s="174"/>
      <c r="E6" s="174"/>
      <c r="F6" s="174"/>
      <c r="G6" s="174"/>
      <c r="H6" s="174"/>
      <c r="I6" s="174"/>
    </row>
    <row r="7" spans="1:9" ht="14.25" customHeight="1">
      <c r="A7" s="169"/>
      <c r="B7" s="174"/>
      <c r="C7" s="174"/>
      <c r="D7" s="174"/>
      <c r="E7" s="174"/>
      <c r="F7" s="174"/>
      <c r="G7" s="174"/>
      <c r="H7" s="174"/>
      <c r="I7" s="174"/>
    </row>
    <row r="8" spans="1:9" ht="18" customHeight="1">
      <c r="A8" s="397" t="s">
        <v>1360</v>
      </c>
      <c r="B8" s="398"/>
      <c r="C8" s="398"/>
      <c r="D8" s="174"/>
      <c r="E8" s="174"/>
      <c r="F8" s="174"/>
      <c r="G8" s="174"/>
      <c r="H8" s="174"/>
      <c r="I8" s="174"/>
    </row>
    <row r="9" spans="1:9" ht="18" customHeight="1">
      <c r="A9" s="293" t="s">
        <v>1299</v>
      </c>
      <c r="B9" s="174"/>
      <c r="C9" s="174"/>
      <c r="D9" s="174"/>
      <c r="E9" s="174"/>
      <c r="F9" s="174"/>
      <c r="G9" s="174"/>
      <c r="H9" s="174"/>
      <c r="I9" s="174"/>
    </row>
    <row r="10" spans="1:9" ht="18" customHeight="1">
      <c r="A10" s="157"/>
      <c r="B10" s="174"/>
      <c r="C10" s="174"/>
      <c r="D10" s="174"/>
      <c r="E10" s="174"/>
      <c r="F10" s="174"/>
      <c r="G10" s="174"/>
      <c r="H10" s="174"/>
      <c r="I10" s="174"/>
    </row>
    <row r="11" spans="1:9" ht="14.25" customHeight="1">
      <c r="A11" s="169"/>
      <c r="B11" s="174"/>
      <c r="C11" s="174"/>
      <c r="D11" s="174"/>
      <c r="E11" s="174"/>
      <c r="F11" s="174"/>
      <c r="G11" s="174"/>
      <c r="H11" s="174"/>
      <c r="I11" s="174"/>
    </row>
    <row r="12" spans="1:9" ht="14.25" customHeight="1">
      <c r="A12" s="169"/>
      <c r="B12" s="174"/>
      <c r="C12" s="174"/>
      <c r="D12" s="174"/>
      <c r="E12" s="174"/>
      <c r="F12" s="174"/>
      <c r="G12" s="174"/>
      <c r="H12" s="174"/>
      <c r="I12" s="174"/>
    </row>
    <row r="13" spans="1:9" ht="14.25" customHeight="1">
      <c r="A13" s="169"/>
      <c r="B13" s="1016" t="s">
        <v>1361</v>
      </c>
      <c r="C13" s="1016"/>
      <c r="D13" s="1016"/>
      <c r="E13" s="174"/>
      <c r="F13" s="174"/>
      <c r="G13" s="174"/>
      <c r="H13" s="174"/>
      <c r="I13" s="174"/>
    </row>
    <row r="14" spans="1:9" ht="14.25" customHeight="1">
      <c r="A14" s="169"/>
      <c r="B14" s="174"/>
      <c r="C14" s="174"/>
      <c r="D14" s="174"/>
      <c r="E14" s="174"/>
      <c r="F14" s="174"/>
      <c r="G14" s="174"/>
      <c r="H14" s="174"/>
      <c r="I14" s="174"/>
    </row>
    <row r="15" spans="1:9" ht="14.25" customHeight="1">
      <c r="A15" s="169"/>
      <c r="B15" s="174"/>
      <c r="C15" s="174"/>
      <c r="D15" s="174"/>
      <c r="E15" s="174"/>
      <c r="F15" s="174"/>
      <c r="G15" s="174"/>
      <c r="H15" s="174"/>
      <c r="I15" s="174"/>
    </row>
    <row r="16" spans="1:9" ht="14.25" customHeight="1">
      <c r="A16" s="169"/>
      <c r="B16" s="174"/>
      <c r="C16" s="174"/>
      <c r="D16" s="174"/>
      <c r="E16" s="174"/>
      <c r="F16" s="174"/>
      <c r="G16" s="174"/>
      <c r="H16" s="174"/>
      <c r="I16" s="174"/>
    </row>
    <row r="17" spans="1:9" ht="14.25" customHeight="1">
      <c r="A17" s="169"/>
      <c r="B17" s="174"/>
      <c r="C17" s="174"/>
      <c r="D17" s="174"/>
      <c r="E17" s="157" t="s">
        <v>544</v>
      </c>
      <c r="F17" s="174"/>
      <c r="G17" s="174"/>
      <c r="H17" s="174"/>
      <c r="I17" s="174"/>
    </row>
    <row r="18" spans="1:9" ht="14.25" customHeight="1">
      <c r="A18" s="169"/>
      <c r="B18" s="174"/>
      <c r="C18" s="174"/>
      <c r="D18" s="174"/>
      <c r="E18" s="174"/>
      <c r="F18" s="174"/>
      <c r="G18" s="174"/>
      <c r="H18" s="174"/>
      <c r="I18" s="174"/>
    </row>
    <row r="19" spans="1:9" ht="14.25" customHeight="1">
      <c r="A19" s="169"/>
      <c r="B19" s="174"/>
      <c r="C19" s="174"/>
      <c r="D19" s="174"/>
      <c r="E19" s="114" t="s">
        <v>585</v>
      </c>
      <c r="F19" s="712">
        <f>入力シート!C22</f>
        <v>0</v>
      </c>
      <c r="G19" s="174"/>
      <c r="H19" s="174"/>
      <c r="I19" s="174"/>
    </row>
    <row r="20" spans="1:9" ht="14.25" customHeight="1">
      <c r="A20" s="169"/>
      <c r="B20" s="174"/>
      <c r="C20" s="174"/>
      <c r="D20" s="174"/>
      <c r="E20" s="174"/>
      <c r="F20" s="174"/>
      <c r="G20" s="174"/>
      <c r="H20" s="174"/>
      <c r="I20" s="174"/>
    </row>
    <row r="21" spans="1:9">
      <c r="E21" s="114" t="s">
        <v>584</v>
      </c>
      <c r="F21" s="141">
        <f>入力シート!C8</f>
        <v>0</v>
      </c>
      <c r="G21" s="141">
        <f>入力シート!C10</f>
        <v>0</v>
      </c>
    </row>
    <row r="25" spans="1:9">
      <c r="A25" s="289" t="s">
        <v>1357</v>
      </c>
    </row>
    <row r="31" spans="1:9" ht="14.25" customHeight="1"/>
    <row r="32" spans="1:9" ht="14.25" customHeight="1">
      <c r="A32" s="289" t="s">
        <v>1552</v>
      </c>
    </row>
    <row r="33" spans="1:7" ht="14.25" customHeight="1">
      <c r="A33" s="289" t="s">
        <v>1553</v>
      </c>
    </row>
    <row r="34" spans="1:7">
      <c r="A34" s="289" t="s">
        <v>1554</v>
      </c>
    </row>
    <row r="35" spans="1:7">
      <c r="A35" s="289" t="s">
        <v>1555</v>
      </c>
    </row>
    <row r="40" spans="1:7">
      <c r="B40" s="139"/>
      <c r="C40" s="140"/>
    </row>
    <row r="41" spans="1:7">
      <c r="B41" s="139"/>
      <c r="C41" s="140"/>
    </row>
    <row r="43" spans="1:7">
      <c r="E43" s="138"/>
      <c r="F43" s="145"/>
    </row>
    <row r="48" spans="1:7">
      <c r="E48" s="138"/>
      <c r="F48" s="141"/>
      <c r="G48" s="141"/>
    </row>
  </sheetData>
  <mergeCells count="2">
    <mergeCell ref="A4:I4"/>
    <mergeCell ref="B13:D13"/>
  </mergeCells>
  <phoneticPr fontId="3"/>
  <pageMargins left="0.98425196850393704" right="0.59055118110236227"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view="pageBreakPreview" topLeftCell="A13" zoomScale="80" zoomScaleNormal="100" zoomScaleSheetLayoutView="80" workbookViewId="0">
      <selection activeCell="C82" sqref="C82"/>
    </sheetView>
  </sheetViews>
  <sheetFormatPr defaultColWidth="9" defaultRowHeight="21" customHeight="1"/>
  <cols>
    <col min="1" max="1" width="31.625" style="4" customWidth="1"/>
    <col min="2" max="2" width="24.375" style="4" bestFit="1" customWidth="1"/>
    <col min="3" max="3" width="31.5" style="5" bestFit="1" customWidth="1"/>
    <col min="4" max="4" width="47.25" style="4" customWidth="1"/>
    <col min="5" max="5" width="26.625" style="4" customWidth="1"/>
    <col min="6" max="6" width="10.5" style="4" bestFit="1" customWidth="1"/>
    <col min="7" max="7" width="24.375" style="4" bestFit="1" customWidth="1"/>
    <col min="8" max="8" width="15" style="4" bestFit="1" customWidth="1"/>
    <col min="9" max="9" width="26.5" style="4" customWidth="1"/>
    <col min="10" max="10" width="28.25" style="4" customWidth="1"/>
    <col min="11" max="16384" width="9" style="4"/>
  </cols>
  <sheetData>
    <row r="1" spans="1:8" ht="21" customHeight="1">
      <c r="A1" s="44" t="s">
        <v>497</v>
      </c>
      <c r="B1" s="45"/>
      <c r="C1" s="832" t="s">
        <v>1307</v>
      </c>
      <c r="D1" s="833"/>
      <c r="E1" s="834"/>
    </row>
    <row r="2" spans="1:8" ht="21" customHeight="1">
      <c r="A2" s="35" t="s">
        <v>1049</v>
      </c>
      <c r="B2" s="36"/>
      <c r="C2" s="491">
        <v>44734</v>
      </c>
      <c r="D2" s="489"/>
      <c r="E2" s="490"/>
    </row>
    <row r="3" spans="1:8" ht="21" customHeight="1">
      <c r="A3" s="35" t="s">
        <v>1047</v>
      </c>
      <c r="B3" s="36"/>
      <c r="C3" s="63" t="str">
        <f>CONCATENATE("令和",IF(YEAR(C2)-2018=1,"元",YEAR(C2)-2018),"年",MONTH(C2),"月",DAY(C2),"日")</f>
        <v>令和4年6月22日</v>
      </c>
      <c r="D3" s="67"/>
      <c r="E3" s="68"/>
    </row>
    <row r="4" spans="1:8" ht="21" customHeight="1">
      <c r="A4" s="33" t="s">
        <v>501</v>
      </c>
      <c r="B4" s="34" t="s">
        <v>261</v>
      </c>
      <c r="C4" s="64" t="s">
        <v>1048</v>
      </c>
      <c r="D4" s="38"/>
      <c r="E4" s="40"/>
      <c r="F4" s="6"/>
    </row>
    <row r="5" spans="1:8" ht="21" customHeight="1">
      <c r="A5" s="41"/>
      <c r="B5" s="43" t="s">
        <v>262</v>
      </c>
      <c r="C5" s="65">
        <v>4</v>
      </c>
      <c r="D5" s="7"/>
      <c r="E5" s="42"/>
      <c r="F5" s="6"/>
    </row>
    <row r="6" spans="1:8" ht="21" customHeight="1">
      <c r="A6" s="41"/>
      <c r="B6" s="43" t="s">
        <v>263</v>
      </c>
      <c r="C6" s="449">
        <v>7</v>
      </c>
      <c r="D6" s="7"/>
      <c r="E6" s="42"/>
      <c r="F6" s="6"/>
    </row>
    <row r="7" spans="1:8" ht="21" customHeight="1">
      <c r="A7" s="35"/>
      <c r="B7" s="36" t="s">
        <v>264</v>
      </c>
      <c r="C7" s="66">
        <v>10</v>
      </c>
      <c r="D7" s="150" t="s">
        <v>1050</v>
      </c>
      <c r="E7" s="715">
        <v>44752</v>
      </c>
      <c r="F7" s="6"/>
    </row>
    <row r="8" spans="1:8" ht="21" customHeight="1">
      <c r="A8" s="33" t="s">
        <v>503</v>
      </c>
      <c r="B8" s="34" t="s">
        <v>530</v>
      </c>
      <c r="C8" s="95"/>
      <c r="D8" s="93" t="s">
        <v>390</v>
      </c>
      <c r="E8" s="34"/>
    </row>
    <row r="9" spans="1:8" ht="21" customHeight="1">
      <c r="A9" s="41" t="s">
        <v>504</v>
      </c>
      <c r="B9" s="43" t="s">
        <v>530</v>
      </c>
      <c r="C9" s="96"/>
      <c r="D9" s="7"/>
      <c r="E9" s="43"/>
    </row>
    <row r="10" spans="1:8" ht="21" customHeight="1">
      <c r="A10" s="41" t="s">
        <v>505</v>
      </c>
      <c r="B10" s="43" t="s">
        <v>530</v>
      </c>
      <c r="C10" s="96"/>
      <c r="D10" s="7"/>
      <c r="E10" s="43"/>
    </row>
    <row r="11" spans="1:8" ht="21" customHeight="1">
      <c r="A11" s="35" t="s">
        <v>506</v>
      </c>
      <c r="B11" s="36" t="s">
        <v>530</v>
      </c>
      <c r="C11" s="97"/>
      <c r="D11" s="268" t="s">
        <v>1011</v>
      </c>
      <c r="E11" s="450" t="str">
        <f>C8&amp;C10</f>
        <v/>
      </c>
    </row>
    <row r="12" spans="1:8" ht="21" customHeight="1">
      <c r="A12" s="44" t="s">
        <v>507</v>
      </c>
      <c r="B12" s="45" t="s">
        <v>525</v>
      </c>
      <c r="C12" s="98"/>
      <c r="D12" s="46"/>
      <c r="E12" s="45"/>
    </row>
    <row r="13" spans="1:8" ht="21" customHeight="1">
      <c r="A13" s="33" t="s">
        <v>498</v>
      </c>
      <c r="B13" s="34" t="s">
        <v>529</v>
      </c>
      <c r="C13" s="99"/>
      <c r="D13" s="38" t="s">
        <v>511</v>
      </c>
      <c r="E13" s="40"/>
    </row>
    <row r="14" spans="1:8" ht="21" customHeight="1">
      <c r="A14" s="41"/>
      <c r="B14" s="43"/>
      <c r="C14" s="100"/>
      <c r="D14" s="149" t="s">
        <v>549</v>
      </c>
      <c r="E14" s="59" t="str">
        <f>IF(C13="S","昭和",IF(C13="H","平成",IF(C13=" "," "," ")))</f>
        <v xml:space="preserve"> </v>
      </c>
      <c r="G14" s="267"/>
      <c r="H14" s="267"/>
    </row>
    <row r="15" spans="1:8" ht="21" customHeight="1">
      <c r="A15" s="41"/>
      <c r="B15" s="43" t="s">
        <v>526</v>
      </c>
      <c r="C15" s="707"/>
      <c r="D15" s="7" t="s">
        <v>392</v>
      </c>
      <c r="E15" s="57"/>
      <c r="G15" s="267"/>
      <c r="H15" s="267"/>
    </row>
    <row r="16" spans="1:8" ht="21" customHeight="1">
      <c r="A16" s="41"/>
      <c r="B16" s="43" t="s">
        <v>527</v>
      </c>
      <c r="C16" s="707"/>
      <c r="D16" s="299" t="s">
        <v>379</v>
      </c>
      <c r="E16" s="300" t="e">
        <f>DATEDIF(E17,E7,"y")</f>
        <v>#VALUE!</v>
      </c>
      <c r="F16" s="6"/>
      <c r="G16" s="267"/>
      <c r="H16" s="267"/>
    </row>
    <row r="17" spans="1:8" ht="21" customHeight="1">
      <c r="A17" s="41"/>
      <c r="B17" s="43" t="s">
        <v>528</v>
      </c>
      <c r="C17" s="707"/>
      <c r="D17" s="149" t="s">
        <v>547</v>
      </c>
      <c r="E17" s="60" t="str">
        <f>TEXT(C13&amp;C15&amp;"/"&amp;C16&amp;"/"&amp;C17,"YYYY/M/D")</f>
        <v>//</v>
      </c>
      <c r="G17" s="267"/>
      <c r="H17" s="267"/>
    </row>
    <row r="18" spans="1:8" ht="21" customHeight="1">
      <c r="A18" s="41"/>
      <c r="B18" s="43" t="s">
        <v>709</v>
      </c>
      <c r="C18" s="389" t="str">
        <f>NUMBERSTRING(C15,1)</f>
        <v>〇</v>
      </c>
      <c r="D18" s="149" t="s">
        <v>548</v>
      </c>
      <c r="E18" s="61" t="str">
        <f>TEXT(E17,"gggge年m月d日")</f>
        <v>//</v>
      </c>
      <c r="F18" s="6"/>
      <c r="G18" s="267"/>
      <c r="H18" s="267"/>
    </row>
    <row r="19" spans="1:8" ht="21" customHeight="1">
      <c r="A19" s="41"/>
      <c r="B19" s="43" t="s">
        <v>710</v>
      </c>
      <c r="C19" s="389" t="str">
        <f>NUMBERSTRING(C16,1)</f>
        <v>〇</v>
      </c>
      <c r="D19" s="149" t="s">
        <v>708</v>
      </c>
      <c r="E19" s="387" t="str">
        <f>CONCATENATE(E14,C18,"年",C19,"月",C20,"日")</f>
        <v xml:space="preserve"> 〇年〇月〇日</v>
      </c>
      <c r="F19" s="6"/>
      <c r="G19" s="267"/>
      <c r="H19" s="267"/>
    </row>
    <row r="20" spans="1:8" ht="21" customHeight="1">
      <c r="A20" s="41"/>
      <c r="B20" s="43" t="s">
        <v>711</v>
      </c>
      <c r="C20" s="389" t="str">
        <f>NUMBERSTRING(C17,1)</f>
        <v>〇</v>
      </c>
      <c r="D20" s="149"/>
      <c r="E20" s="390"/>
      <c r="F20" s="6"/>
      <c r="G20" s="267"/>
      <c r="H20" s="267"/>
    </row>
    <row r="21" spans="1:8" ht="21" customHeight="1">
      <c r="A21" s="33" t="s">
        <v>499</v>
      </c>
      <c r="B21" s="34" t="s">
        <v>530</v>
      </c>
      <c r="C21" s="837"/>
      <c r="D21" s="838"/>
      <c r="E21" s="49"/>
      <c r="F21" s="6"/>
      <c r="G21" s="267"/>
      <c r="H21" s="267"/>
    </row>
    <row r="22" spans="1:8" ht="21" customHeight="1">
      <c r="A22" s="41" t="s">
        <v>500</v>
      </c>
      <c r="B22" s="43"/>
      <c r="C22" s="706"/>
      <c r="D22" s="388"/>
      <c r="E22" s="51"/>
      <c r="F22" s="6"/>
      <c r="G22" s="267"/>
      <c r="H22" s="267"/>
    </row>
    <row r="23" spans="1:8" ht="21" customHeight="1">
      <c r="A23" s="41"/>
      <c r="B23" s="43" t="s">
        <v>707</v>
      </c>
      <c r="C23" s="385" t="str">
        <f>ASC(C22)</f>
        <v/>
      </c>
      <c r="D23" s="386"/>
      <c r="E23" s="387"/>
      <c r="F23" s="6"/>
      <c r="G23" s="267"/>
      <c r="H23" s="267"/>
    </row>
    <row r="24" spans="1:8" ht="21" customHeight="1">
      <c r="A24" s="41"/>
      <c r="B24" s="43" t="s">
        <v>716</v>
      </c>
      <c r="C24" s="385" t="str">
        <f>SUBSTITUTE(SUBSTITUTE(SUBSTITUTE(SUBSTITUTE(SUBSTITUTE(ASC(C23),1,"一"),2,"二"),3,"三"),4,"四"),5,"五")</f>
        <v/>
      </c>
      <c r="D24" s="386"/>
      <c r="E24" s="387"/>
      <c r="F24" s="6"/>
      <c r="G24" s="267"/>
      <c r="H24" s="267"/>
    </row>
    <row r="25" spans="1:8" ht="21" customHeight="1">
      <c r="A25" s="41"/>
      <c r="B25" s="43" t="s">
        <v>717</v>
      </c>
      <c r="C25" s="385" t="str">
        <f>SUBSTITUTE(SUBSTITUTE(SUBSTITUTE(SUBSTITUTE(SUBSTITUTE(C24,6,"六"),7,"七"),8,"八"),9,"九"),0,"〇")</f>
        <v/>
      </c>
      <c r="D25" s="386"/>
      <c r="E25" s="387"/>
      <c r="F25" s="6"/>
      <c r="G25" s="267"/>
      <c r="H25" s="267"/>
    </row>
    <row r="26" spans="1:8" ht="21" customHeight="1">
      <c r="A26" s="41" t="s">
        <v>587</v>
      </c>
      <c r="B26" s="43" t="s">
        <v>530</v>
      </c>
      <c r="C26" s="826"/>
      <c r="D26" s="827"/>
      <c r="E26" s="51"/>
      <c r="F26" s="6"/>
      <c r="G26" s="267"/>
      <c r="H26" s="267"/>
    </row>
    <row r="27" spans="1:8" ht="21" customHeight="1">
      <c r="A27" s="41" t="s">
        <v>502</v>
      </c>
      <c r="B27" s="43" t="s">
        <v>530</v>
      </c>
      <c r="C27" s="826"/>
      <c r="D27" s="827"/>
      <c r="E27" s="51"/>
      <c r="G27" s="267"/>
      <c r="H27" s="267"/>
    </row>
    <row r="28" spans="1:8" ht="21" customHeight="1">
      <c r="A28" s="41" t="s">
        <v>818</v>
      </c>
      <c r="B28" s="43" t="s">
        <v>530</v>
      </c>
      <c r="C28" s="828"/>
      <c r="D28" s="828"/>
      <c r="E28" s="829"/>
      <c r="G28" s="267"/>
      <c r="H28" s="267"/>
    </row>
    <row r="29" spans="1:8" ht="21" customHeight="1">
      <c r="A29" s="41" t="s">
        <v>540</v>
      </c>
      <c r="B29" s="43" t="s">
        <v>530</v>
      </c>
      <c r="C29" s="96"/>
      <c r="D29" s="7"/>
      <c r="E29" s="43"/>
      <c r="G29" s="267"/>
      <c r="H29" s="267"/>
    </row>
    <row r="30" spans="1:8" ht="21" customHeight="1">
      <c r="A30" s="41" t="s">
        <v>203</v>
      </c>
      <c r="B30" s="43" t="s">
        <v>530</v>
      </c>
      <c r="C30" s="96"/>
      <c r="D30" s="7"/>
      <c r="E30" s="43"/>
      <c r="G30" s="267"/>
      <c r="H30" s="267"/>
    </row>
    <row r="31" spans="1:8" ht="21" customHeight="1">
      <c r="A31" s="41" t="s">
        <v>541</v>
      </c>
      <c r="B31" s="43"/>
      <c r="C31" s="96"/>
      <c r="D31" s="151" t="s">
        <v>158</v>
      </c>
      <c r="E31" s="94">
        <f>H31</f>
        <v>119</v>
      </c>
      <c r="G31" s="267" t="s">
        <v>1025</v>
      </c>
      <c r="H31" s="267">
        <f>ROUNDUP((586905+(28.35*(E32-500)))/E32,0)</f>
        <v>119</v>
      </c>
    </row>
    <row r="32" spans="1:8" ht="21" customHeight="1">
      <c r="A32" s="41" t="s">
        <v>542</v>
      </c>
      <c r="B32" s="43"/>
      <c r="C32" s="96"/>
      <c r="D32" s="268" t="s">
        <v>157</v>
      </c>
      <c r="E32" s="494">
        <v>6336</v>
      </c>
      <c r="G32" s="267"/>
      <c r="H32" s="267"/>
    </row>
    <row r="33" spans="1:10" ht="21" customHeight="1">
      <c r="A33" s="33" t="s">
        <v>578</v>
      </c>
      <c r="B33" s="34"/>
      <c r="C33" s="492"/>
      <c r="D33" s="7" t="s">
        <v>1051</v>
      </c>
      <c r="E33" s="495" t="str">
        <f>CONCATENATE("令和",IF(YEAR(C33)-2018=1,"元",YEAR(C33)-2018),"年",MONTH(C33),"月",DAY(C33),"日")</f>
        <v>令和-118年1月0日</v>
      </c>
      <c r="G33" s="267"/>
      <c r="H33" s="267"/>
    </row>
    <row r="34" spans="1:10" ht="21" customHeight="1">
      <c r="A34" s="41" t="s">
        <v>260</v>
      </c>
      <c r="B34" s="43"/>
      <c r="C34" s="493"/>
      <c r="D34" s="7" t="s">
        <v>1051</v>
      </c>
      <c r="E34" s="495" t="str">
        <f>CONCATENATE("令和",IF(YEAR(C34)-2018=1,"元",YEAR(C34)-2018),"年",MONTH(C34),"月",DAY(C34),"日")</f>
        <v>令和-118年1月0日</v>
      </c>
      <c r="G34" s="267"/>
      <c r="H34" s="267"/>
    </row>
    <row r="35" spans="1:10" ht="21" customHeight="1">
      <c r="A35" s="41" t="s">
        <v>551</v>
      </c>
      <c r="B35" s="43" t="s">
        <v>530</v>
      </c>
      <c r="C35" s="105"/>
      <c r="D35" s="7"/>
      <c r="E35" s="43"/>
      <c r="G35" s="267"/>
      <c r="H35" s="267"/>
    </row>
    <row r="36" spans="1:10" ht="21" customHeight="1">
      <c r="A36" s="41" t="s">
        <v>550</v>
      </c>
      <c r="B36" s="43" t="s">
        <v>530</v>
      </c>
      <c r="C36" s="96"/>
      <c r="D36" s="7"/>
      <c r="E36" s="43"/>
    </row>
    <row r="37" spans="1:10" ht="21" customHeight="1">
      <c r="A37" s="41" t="s">
        <v>552</v>
      </c>
      <c r="B37" s="43" t="s">
        <v>530</v>
      </c>
      <c r="C37" s="96"/>
      <c r="D37" s="7"/>
      <c r="E37" s="43"/>
    </row>
    <row r="38" spans="1:10" ht="21" customHeight="1">
      <c r="A38" s="41" t="s">
        <v>553</v>
      </c>
      <c r="B38" s="43" t="s">
        <v>530</v>
      </c>
      <c r="C38" s="96"/>
      <c r="D38" s="7"/>
      <c r="E38" s="43"/>
      <c r="G38" s="7"/>
      <c r="H38" s="7"/>
    </row>
    <row r="39" spans="1:10" ht="21" customHeight="1">
      <c r="A39" s="41" t="s">
        <v>554</v>
      </c>
      <c r="B39" s="43" t="s">
        <v>530</v>
      </c>
      <c r="C39" s="826"/>
      <c r="D39" s="827"/>
      <c r="E39" s="43"/>
      <c r="G39" s="7"/>
      <c r="H39" s="7"/>
    </row>
    <row r="40" spans="1:10" ht="21" customHeight="1">
      <c r="A40" s="41" t="s">
        <v>580</v>
      </c>
      <c r="B40" s="43" t="s">
        <v>525</v>
      </c>
      <c r="C40" s="102"/>
      <c r="D40" s="103"/>
      <c r="E40" s="69"/>
      <c r="G40" s="7"/>
      <c r="H40" s="7"/>
    </row>
    <row r="41" spans="1:10" ht="21" customHeight="1">
      <c r="A41" s="41" t="s">
        <v>555</v>
      </c>
      <c r="B41" s="43" t="s">
        <v>529</v>
      </c>
      <c r="C41" s="99"/>
      <c r="D41" s="104" t="s">
        <v>511</v>
      </c>
      <c r="E41" s="47"/>
      <c r="G41" s="7"/>
      <c r="H41" s="7"/>
    </row>
    <row r="42" spans="1:10" ht="21" customHeight="1">
      <c r="A42" s="41"/>
      <c r="B42" s="43"/>
      <c r="C42" s="52"/>
      <c r="D42" s="149" t="s">
        <v>549</v>
      </c>
      <c r="E42" s="59" t="str">
        <f>IF(C41="S","昭和 ",IF(C41="H","平成",IF(C41=" "," "," ")))</f>
        <v xml:space="preserve"> </v>
      </c>
      <c r="G42" s="7"/>
      <c r="H42" s="7"/>
    </row>
    <row r="43" spans="1:10" ht="13.5">
      <c r="A43" s="41"/>
      <c r="B43" s="43" t="s">
        <v>526</v>
      </c>
      <c r="C43" s="708"/>
      <c r="D43" s="7" t="s">
        <v>392</v>
      </c>
      <c r="E43" s="47"/>
      <c r="G43" s="269"/>
      <c r="H43" s="267"/>
      <c r="I43" s="267"/>
      <c r="J43" s="7"/>
    </row>
    <row r="44" spans="1:10" ht="21" customHeight="1">
      <c r="A44" s="41"/>
      <c r="B44" s="43" t="s">
        <v>527</v>
      </c>
      <c r="C44" s="708"/>
      <c r="D44" s="7"/>
      <c r="E44" s="47"/>
      <c r="G44" s="267"/>
      <c r="H44" s="267"/>
      <c r="I44" s="267"/>
      <c r="J44" s="7"/>
    </row>
    <row r="45" spans="1:10" ht="21" customHeight="1">
      <c r="A45" s="41"/>
      <c r="B45" s="43" t="s">
        <v>528</v>
      </c>
      <c r="C45" s="708"/>
      <c r="D45" s="149" t="s">
        <v>547</v>
      </c>
      <c r="E45" s="60" t="str">
        <f>TEXT(C41&amp;C43&amp;"/"&amp;C44&amp;"/"&amp;C45,"YYYY/M/D")</f>
        <v>//</v>
      </c>
      <c r="G45" s="267"/>
      <c r="H45" s="267"/>
      <c r="I45" s="267"/>
      <c r="J45" s="7"/>
    </row>
    <row r="46" spans="1:10" ht="21" customHeight="1">
      <c r="A46" s="35"/>
      <c r="B46" s="36"/>
      <c r="C46" s="53"/>
      <c r="D46" s="150" t="s">
        <v>548</v>
      </c>
      <c r="E46" s="62" t="str">
        <f>TEXT(E45,"gggge年m月d日")</f>
        <v>//</v>
      </c>
      <c r="G46" s="267"/>
      <c r="H46" s="267"/>
      <c r="I46" s="267"/>
      <c r="J46" s="7"/>
    </row>
    <row r="47" spans="1:10" ht="21" customHeight="1">
      <c r="A47" s="33" t="s">
        <v>598</v>
      </c>
      <c r="B47" s="38" t="s">
        <v>525</v>
      </c>
      <c r="C47" s="722"/>
      <c r="D47" s="38"/>
      <c r="E47" s="54"/>
      <c r="G47" s="267"/>
      <c r="H47" s="267"/>
      <c r="I47" s="267"/>
      <c r="J47" s="7"/>
    </row>
    <row r="48" spans="1:10" ht="21" customHeight="1">
      <c r="A48" s="41" t="s">
        <v>595</v>
      </c>
      <c r="B48" s="7" t="s">
        <v>530</v>
      </c>
      <c r="C48" s="830"/>
      <c r="D48" s="831"/>
      <c r="E48" s="43"/>
      <c r="G48" s="267"/>
      <c r="H48" s="267"/>
      <c r="I48" s="267"/>
      <c r="J48" s="7"/>
    </row>
    <row r="49" spans="1:10" ht="21" customHeight="1">
      <c r="A49" s="41" t="s">
        <v>596</v>
      </c>
      <c r="B49" s="7" t="s">
        <v>530</v>
      </c>
      <c r="C49" s="96"/>
      <c r="D49" s="7"/>
      <c r="E49" s="43"/>
      <c r="G49" s="267"/>
      <c r="H49" s="267"/>
      <c r="I49" s="267"/>
      <c r="J49" s="7"/>
    </row>
    <row r="50" spans="1:10" ht="21" customHeight="1">
      <c r="A50" s="35" t="s">
        <v>597</v>
      </c>
      <c r="B50" s="39" t="s">
        <v>530</v>
      </c>
      <c r="C50" s="835"/>
      <c r="D50" s="836"/>
      <c r="E50" s="36"/>
      <c r="G50" s="267"/>
      <c r="H50" s="267"/>
      <c r="I50" s="267"/>
      <c r="J50" s="7"/>
    </row>
    <row r="51" spans="1:10" ht="21" customHeight="1">
      <c r="A51" s="33" t="s">
        <v>228</v>
      </c>
      <c r="B51" s="34"/>
      <c r="C51" s="56"/>
      <c r="D51" s="48"/>
      <c r="E51" s="34"/>
      <c r="G51" s="267"/>
      <c r="H51" s="267"/>
      <c r="I51" s="267"/>
      <c r="J51" s="7"/>
    </row>
    <row r="52" spans="1:10" ht="21" customHeight="1">
      <c r="A52" s="41" t="s">
        <v>610</v>
      </c>
      <c r="B52" s="43" t="s">
        <v>530</v>
      </c>
      <c r="C52" s="493"/>
      <c r="D52" s="7" t="s">
        <v>1051</v>
      </c>
      <c r="E52" s="496" t="str">
        <f>CONCATENATE("令和",IF(YEAR(C52)-2018=1,"元",YEAR(C52)-2018),"年",MONTH(C52),"月",DAY(C52),"日")</f>
        <v>令和-118年1月0日</v>
      </c>
      <c r="G52" s="267"/>
      <c r="H52" s="267"/>
      <c r="I52" s="267"/>
      <c r="J52" s="7"/>
    </row>
    <row r="53" spans="1:10" ht="21" customHeight="1">
      <c r="A53" s="41" t="s">
        <v>606</v>
      </c>
      <c r="B53" s="43" t="s">
        <v>525</v>
      </c>
      <c r="C53" s="106"/>
      <c r="D53" s="7"/>
      <c r="E53" s="43"/>
      <c r="G53" s="267"/>
      <c r="H53" s="267"/>
      <c r="I53" s="267"/>
      <c r="J53" s="7"/>
    </row>
    <row r="54" spans="1:10" ht="21" customHeight="1">
      <c r="A54" s="41" t="s">
        <v>607</v>
      </c>
      <c r="B54" s="43" t="s">
        <v>530</v>
      </c>
      <c r="C54" s="826"/>
      <c r="D54" s="827"/>
      <c r="E54" s="43"/>
      <c r="G54" s="267"/>
      <c r="H54" s="267"/>
      <c r="I54" s="267"/>
      <c r="J54" s="7"/>
    </row>
    <row r="55" spans="1:10" ht="21" customHeight="1">
      <c r="A55" s="41" t="s">
        <v>608</v>
      </c>
      <c r="B55" s="43" t="s">
        <v>530</v>
      </c>
      <c r="C55" s="96"/>
      <c r="D55" s="7"/>
      <c r="E55" s="43"/>
      <c r="G55" s="267"/>
      <c r="H55" s="267"/>
      <c r="I55" s="267"/>
      <c r="J55" s="7"/>
    </row>
    <row r="56" spans="1:10" ht="21" customHeight="1">
      <c r="A56" s="35" t="s">
        <v>609</v>
      </c>
      <c r="B56" s="36" t="s">
        <v>530</v>
      </c>
      <c r="C56" s="97"/>
      <c r="D56" s="55"/>
      <c r="E56" s="36"/>
      <c r="G56" s="267"/>
      <c r="H56" s="267"/>
      <c r="I56" s="267"/>
      <c r="J56" s="7"/>
    </row>
    <row r="57" spans="1:10" ht="21" customHeight="1">
      <c r="A57" s="33" t="s">
        <v>624</v>
      </c>
      <c r="B57" s="34" t="s">
        <v>530</v>
      </c>
      <c r="C57" s="492"/>
      <c r="D57" s="7" t="s">
        <v>1051</v>
      </c>
      <c r="E57" s="497" t="str">
        <f>CONCATENATE("令和",IF(YEAR(C57)-2018=1,"元",YEAR(C57)-2018),"年",MONTH(C57),"月",DAY(C57),"日")</f>
        <v>令和-118年1月0日</v>
      </c>
      <c r="G57" s="267"/>
      <c r="H57" s="267"/>
      <c r="I57" s="267"/>
      <c r="J57" s="7"/>
    </row>
    <row r="58" spans="1:10" ht="21" customHeight="1">
      <c r="A58" s="41" t="s">
        <v>618</v>
      </c>
      <c r="B58" s="43" t="s">
        <v>530</v>
      </c>
      <c r="C58" s="96"/>
      <c r="D58" s="7"/>
      <c r="E58" s="43"/>
      <c r="G58" s="267"/>
      <c r="H58" s="267"/>
      <c r="I58" s="267"/>
      <c r="J58" s="7"/>
    </row>
    <row r="59" spans="1:10" ht="21" customHeight="1">
      <c r="A59" s="41" t="s">
        <v>619</v>
      </c>
      <c r="B59" s="43" t="s">
        <v>530</v>
      </c>
      <c r="C59" s="96"/>
      <c r="D59" s="7"/>
      <c r="E59" s="43"/>
      <c r="G59" s="267"/>
      <c r="H59" s="267"/>
      <c r="I59" s="267"/>
      <c r="J59" s="7"/>
    </row>
    <row r="60" spans="1:10" ht="21" customHeight="1">
      <c r="A60" s="41" t="s">
        <v>623</v>
      </c>
      <c r="B60" s="43" t="s">
        <v>530</v>
      </c>
      <c r="C60" s="107"/>
      <c r="D60" s="7" t="s">
        <v>393</v>
      </c>
      <c r="E60" s="43"/>
      <c r="G60" s="267"/>
      <c r="H60" s="267"/>
      <c r="I60" s="267"/>
      <c r="J60" s="7"/>
    </row>
    <row r="61" spans="1:10" ht="21" customHeight="1">
      <c r="A61" s="41" t="s">
        <v>620</v>
      </c>
      <c r="B61" s="43" t="s">
        <v>530</v>
      </c>
      <c r="C61" s="826"/>
      <c r="D61" s="827"/>
      <c r="E61" s="43"/>
      <c r="G61" s="267"/>
      <c r="H61" s="267"/>
      <c r="I61" s="267"/>
      <c r="J61" s="7"/>
    </row>
    <row r="62" spans="1:10" ht="21" customHeight="1">
      <c r="A62" s="41" t="s">
        <v>621</v>
      </c>
      <c r="B62" s="43" t="s">
        <v>530</v>
      </c>
      <c r="C62" s="96"/>
      <c r="D62" s="50"/>
      <c r="E62" s="43"/>
      <c r="G62" s="267"/>
      <c r="H62" s="267"/>
      <c r="I62" s="267"/>
      <c r="J62" s="7"/>
    </row>
    <row r="63" spans="1:10" ht="21" customHeight="1">
      <c r="A63" s="35" t="s">
        <v>622</v>
      </c>
      <c r="B63" s="36" t="s">
        <v>530</v>
      </c>
      <c r="C63" s="97"/>
      <c r="D63" s="39"/>
      <c r="E63" s="36"/>
      <c r="G63" s="267"/>
      <c r="H63" s="267"/>
      <c r="I63" s="267"/>
      <c r="J63" s="7"/>
    </row>
    <row r="64" spans="1:10" ht="21" customHeight="1">
      <c r="A64" s="33" t="s">
        <v>629</v>
      </c>
      <c r="B64" s="34"/>
      <c r="C64" s="37"/>
      <c r="D64" s="38"/>
      <c r="E64" s="34"/>
      <c r="G64" s="267"/>
      <c r="H64" s="267"/>
      <c r="I64" s="267"/>
      <c r="J64" s="7"/>
    </row>
    <row r="65" spans="1:10" ht="21" customHeight="1">
      <c r="A65" s="41" t="s">
        <v>630</v>
      </c>
      <c r="B65" s="43" t="s">
        <v>530</v>
      </c>
      <c r="C65" s="493"/>
      <c r="D65" s="7" t="s">
        <v>1051</v>
      </c>
      <c r="E65" s="496" t="str">
        <f>CONCATENATE("令和",IF(YEAR(C65)-2018=1,"元",YEAR(C65)-2018),"年",MONTH(C65),"月",DAY(C65),"日")</f>
        <v>令和-118年1月0日</v>
      </c>
      <c r="G65" s="267"/>
      <c r="H65" s="267"/>
      <c r="I65" s="267"/>
      <c r="J65" s="7"/>
    </row>
    <row r="66" spans="1:10" ht="21" customHeight="1">
      <c r="A66" s="41" t="s">
        <v>631</v>
      </c>
      <c r="B66" s="43" t="s">
        <v>530</v>
      </c>
      <c r="C66" s="96"/>
      <c r="D66" s="7"/>
      <c r="E66" s="43"/>
      <c r="G66" s="267"/>
      <c r="H66" s="267"/>
      <c r="I66" s="267"/>
      <c r="J66" s="7"/>
    </row>
    <row r="67" spans="1:10" ht="21" customHeight="1">
      <c r="A67" s="41" t="s">
        <v>632</v>
      </c>
      <c r="B67" s="43" t="s">
        <v>530</v>
      </c>
      <c r="C67" s="96"/>
      <c r="D67" s="7"/>
      <c r="E67" s="43"/>
      <c r="G67" s="267"/>
      <c r="H67" s="267"/>
      <c r="I67" s="267"/>
      <c r="J67" s="7"/>
    </row>
    <row r="68" spans="1:10" ht="21" customHeight="1">
      <c r="A68" s="41" t="s">
        <v>633</v>
      </c>
      <c r="B68" s="43" t="s">
        <v>530</v>
      </c>
      <c r="C68" s="107"/>
      <c r="D68" s="7" t="s">
        <v>393</v>
      </c>
      <c r="E68" s="43"/>
      <c r="G68" s="267"/>
      <c r="H68" s="267"/>
      <c r="I68" s="267"/>
      <c r="J68" s="7"/>
    </row>
    <row r="69" spans="1:10" ht="21" customHeight="1">
      <c r="A69" s="41" t="s">
        <v>634</v>
      </c>
      <c r="B69" s="43" t="s">
        <v>530</v>
      </c>
      <c r="C69" s="826"/>
      <c r="D69" s="827"/>
      <c r="E69" s="43"/>
      <c r="G69" s="267"/>
      <c r="H69" s="267"/>
      <c r="I69" s="267"/>
      <c r="J69" s="7"/>
    </row>
    <row r="70" spans="1:10" ht="21" customHeight="1">
      <c r="A70" s="41" t="s">
        <v>635</v>
      </c>
      <c r="B70" s="43" t="s">
        <v>530</v>
      </c>
      <c r="C70" s="826"/>
      <c r="D70" s="827"/>
      <c r="E70" s="43"/>
      <c r="G70" s="267"/>
      <c r="H70" s="267"/>
      <c r="I70" s="267"/>
      <c r="J70" s="7"/>
    </row>
    <row r="71" spans="1:10" ht="21" customHeight="1">
      <c r="A71" s="41" t="s">
        <v>636</v>
      </c>
      <c r="B71" s="43" t="s">
        <v>530</v>
      </c>
      <c r="C71" s="96"/>
      <c r="D71" s="7"/>
      <c r="E71" s="43"/>
      <c r="G71" s="7"/>
      <c r="H71" s="7"/>
      <c r="I71" s="7"/>
      <c r="J71" s="7"/>
    </row>
    <row r="72" spans="1:10" ht="21" customHeight="1">
      <c r="A72" s="35" t="s">
        <v>637</v>
      </c>
      <c r="B72" s="36" t="s">
        <v>530</v>
      </c>
      <c r="C72" s="97"/>
      <c r="D72" s="55"/>
      <c r="E72" s="36"/>
      <c r="G72" s="267"/>
      <c r="H72" s="270"/>
      <c r="I72" s="267"/>
      <c r="J72" s="7"/>
    </row>
    <row r="73" spans="1:10" ht="21" customHeight="1">
      <c r="A73" s="33" t="s">
        <v>647</v>
      </c>
      <c r="B73" s="34"/>
      <c r="C73" s="37"/>
      <c r="D73" s="38"/>
      <c r="E73" s="34"/>
      <c r="G73" s="267"/>
      <c r="H73" s="271"/>
      <c r="I73" s="267"/>
      <c r="J73" s="272"/>
    </row>
    <row r="74" spans="1:10" ht="21" customHeight="1">
      <c r="A74" s="41" t="s">
        <v>644</v>
      </c>
      <c r="B74" s="43" t="s">
        <v>530</v>
      </c>
      <c r="C74" s="96"/>
      <c r="D74" s="101"/>
      <c r="E74" s="43"/>
      <c r="G74" s="267"/>
      <c r="H74" s="271"/>
      <c r="I74" s="267"/>
      <c r="J74" s="272"/>
    </row>
    <row r="75" spans="1:10" ht="21" customHeight="1">
      <c r="A75" s="41" t="s">
        <v>1022</v>
      </c>
      <c r="B75" s="43" t="s">
        <v>530</v>
      </c>
      <c r="C75" s="493"/>
      <c r="D75" s="7" t="s">
        <v>1051</v>
      </c>
      <c r="E75" s="496" t="str">
        <f>CONCATENATE("令和",IF(YEAR(C75)-2018=1,"元",YEAR(C75)-2018),"年",MONTH(C75),"月",DAY(C75),"日")</f>
        <v>令和-118年1月0日</v>
      </c>
      <c r="G75" s="267"/>
      <c r="H75" s="271"/>
      <c r="I75" s="267"/>
      <c r="J75" s="272"/>
    </row>
    <row r="76" spans="1:10" ht="21" customHeight="1">
      <c r="A76" s="41" t="s">
        <v>648</v>
      </c>
      <c r="B76" s="43" t="s">
        <v>530</v>
      </c>
      <c r="C76" s="96"/>
      <c r="D76" s="104"/>
      <c r="E76" s="43"/>
      <c r="G76" s="267"/>
      <c r="H76" s="271"/>
      <c r="I76" s="267"/>
      <c r="J76" s="272"/>
    </row>
    <row r="77" spans="1:10" ht="21" customHeight="1">
      <c r="A77" s="41" t="s">
        <v>649</v>
      </c>
      <c r="B77" s="43" t="s">
        <v>530</v>
      </c>
      <c r="C77" s="96"/>
      <c r="D77" s="104"/>
      <c r="E77" s="43"/>
      <c r="G77" s="267"/>
      <c r="H77" s="271"/>
      <c r="I77" s="267"/>
      <c r="J77" s="272"/>
    </row>
    <row r="78" spans="1:10" ht="21" customHeight="1">
      <c r="A78" s="41" t="s">
        <v>650</v>
      </c>
      <c r="B78" s="43" t="s">
        <v>530</v>
      </c>
      <c r="C78" s="107"/>
      <c r="D78" s="7" t="s">
        <v>393</v>
      </c>
      <c r="E78" s="43"/>
      <c r="G78" s="267"/>
      <c r="H78" s="271"/>
      <c r="I78" s="267"/>
      <c r="J78" s="272"/>
    </row>
    <row r="79" spans="1:10" ht="21" customHeight="1">
      <c r="A79" s="41" t="s">
        <v>651</v>
      </c>
      <c r="B79" s="43" t="s">
        <v>530</v>
      </c>
      <c r="C79" s="826"/>
      <c r="D79" s="827"/>
      <c r="E79" s="43"/>
      <c r="G79" s="267"/>
      <c r="H79" s="271"/>
      <c r="I79" s="267"/>
      <c r="J79" s="272"/>
    </row>
    <row r="80" spans="1:10" ht="21" customHeight="1">
      <c r="A80" s="41" t="s">
        <v>652</v>
      </c>
      <c r="B80" s="43" t="s">
        <v>530</v>
      </c>
      <c r="C80" s="830"/>
      <c r="D80" s="831"/>
      <c r="E80" s="43"/>
      <c r="G80" s="267"/>
      <c r="H80" s="271"/>
      <c r="I80" s="267"/>
      <c r="J80" s="272"/>
    </row>
    <row r="81" spans="1:10" ht="21" customHeight="1">
      <c r="A81" s="35" t="s">
        <v>653</v>
      </c>
      <c r="B81" s="36" t="s">
        <v>530</v>
      </c>
      <c r="C81" s="97"/>
      <c r="D81" s="108"/>
      <c r="E81" s="36"/>
      <c r="G81" s="267"/>
      <c r="H81" s="271"/>
      <c r="I81" s="267"/>
      <c r="J81" s="272"/>
    </row>
    <row r="82" spans="1:10" ht="21" customHeight="1">
      <c r="A82" s="44" t="s">
        <v>660</v>
      </c>
      <c r="B82" s="45" t="s">
        <v>525</v>
      </c>
      <c r="C82" s="109"/>
      <c r="D82" s="110"/>
      <c r="E82" s="45"/>
      <c r="G82" s="267"/>
      <c r="H82" s="271"/>
      <c r="I82" s="267"/>
      <c r="J82" s="272"/>
    </row>
    <row r="83" spans="1:10" ht="21" customHeight="1">
      <c r="G83" s="267"/>
      <c r="H83" s="271"/>
      <c r="I83" s="267"/>
      <c r="J83" s="272"/>
    </row>
    <row r="84" spans="1:10" ht="21" customHeight="1">
      <c r="G84" s="267"/>
      <c r="H84" s="271"/>
      <c r="I84" s="267"/>
      <c r="J84" s="272"/>
    </row>
    <row r="85" spans="1:10" ht="21" customHeight="1">
      <c r="G85" s="267"/>
      <c r="H85" s="271"/>
      <c r="I85" s="267"/>
      <c r="J85" s="272"/>
    </row>
    <row r="86" spans="1:10" ht="21" customHeight="1">
      <c r="G86" s="267"/>
      <c r="H86" s="271"/>
      <c r="I86" s="267"/>
      <c r="J86" s="272"/>
    </row>
    <row r="87" spans="1:10" ht="21" customHeight="1">
      <c r="G87" s="267"/>
      <c r="H87" s="271"/>
      <c r="I87" s="267"/>
      <c r="J87" s="272"/>
    </row>
    <row r="88" spans="1:10" ht="21" customHeight="1">
      <c r="G88" s="267"/>
      <c r="H88" s="271"/>
      <c r="I88" s="267"/>
      <c r="J88" s="272"/>
    </row>
    <row r="89" spans="1:10" ht="21" customHeight="1">
      <c r="G89" s="267"/>
      <c r="H89" s="271"/>
      <c r="I89" s="267"/>
      <c r="J89" s="272"/>
    </row>
    <row r="90" spans="1:10" ht="21" customHeight="1">
      <c r="G90" s="267"/>
      <c r="H90" s="271"/>
      <c r="I90" s="267"/>
      <c r="J90" s="272"/>
    </row>
    <row r="91" spans="1:10" ht="21" customHeight="1">
      <c r="G91" s="267"/>
      <c r="H91" s="271"/>
      <c r="I91" s="267"/>
      <c r="J91" s="272"/>
    </row>
    <row r="92" spans="1:10" ht="21" customHeight="1">
      <c r="G92" s="267"/>
      <c r="H92" s="271"/>
      <c r="I92" s="267"/>
      <c r="J92" s="272"/>
    </row>
    <row r="93" spans="1:10" ht="21" customHeight="1">
      <c r="G93" s="267"/>
      <c r="H93" s="271"/>
      <c r="I93" s="267"/>
      <c r="J93" s="272"/>
    </row>
  </sheetData>
  <mergeCells count="14">
    <mergeCell ref="C1:E1"/>
    <mergeCell ref="C48:D48"/>
    <mergeCell ref="C54:D54"/>
    <mergeCell ref="C50:D50"/>
    <mergeCell ref="C39:D39"/>
    <mergeCell ref="C21:D21"/>
    <mergeCell ref="C26:D26"/>
    <mergeCell ref="C27:D27"/>
    <mergeCell ref="C61:D61"/>
    <mergeCell ref="C69:D69"/>
    <mergeCell ref="C79:D79"/>
    <mergeCell ref="C28:E28"/>
    <mergeCell ref="C80:D80"/>
    <mergeCell ref="C70:D70"/>
  </mergeCells>
  <phoneticPr fontId="3"/>
  <dataValidations count="3">
    <dataValidation type="list" allowBlank="1" showInputMessage="1" showErrorMessage="1" sqref="C82 C53 C47 C40" xr:uid="{00000000-0002-0000-0100-000000000000}">
      <formula1>"青森市,弘前市,八戸市,黒石市,五所川原市,十和田市,三沢市,むつ市,つがる市,平川市,平内町,今別町,蓬田村,外ヶ浜町,鰺ヶ沢町,深浦町,西目屋村,藤崎町,大鰐町,田舎館村,板柳町,鶴田町,中泊町,野辺地町,七戸町,六戸町,横浜町,六戸町,東北町,六ヶ所村,おいらせ町,大間町,東通村,風間浦村,佐井村,三戸町,五戸町,田子町,南部町,階上町,新郷村"</formula1>
    </dataValidation>
    <dataValidation type="list" allowBlank="1" showInputMessage="1" showErrorMessage="1" sqref="C41 C13" xr:uid="{00000000-0002-0000-0100-000001000000}">
      <formula1>"　,S,H"</formula1>
    </dataValidation>
    <dataValidation type="list" allowBlank="1" showInputMessage="1" showErrorMessage="1" sqref="C12" xr:uid="{00000000-0002-0000-0100-000002000000}">
      <formula1>"男,女"</formula1>
    </dataValidation>
  </dataValidations>
  <pageMargins left="0.78740157480314965" right="0.78740157480314965" top="0.98425196850393704" bottom="0.98425196850393704" header="0.51181102362204722" footer="0.51181102362204722"/>
  <pageSetup paperSize="8" scale="80"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8"/>
  <sheetViews>
    <sheetView view="pageBreakPreview" zoomScaleNormal="100" zoomScaleSheetLayoutView="100" workbookViewId="0">
      <selection activeCell="M34" sqref="M34"/>
    </sheetView>
  </sheetViews>
  <sheetFormatPr defaultColWidth="9" defaultRowHeight="14.25"/>
  <cols>
    <col min="1" max="9" width="9" style="114"/>
    <col min="10" max="10" width="2.625" style="114" customWidth="1"/>
    <col min="11" max="16384" width="9" style="114"/>
  </cols>
  <sheetData>
    <row r="1" spans="1:9">
      <c r="I1" s="290" t="s">
        <v>160</v>
      </c>
    </row>
    <row r="4" spans="1:9" ht="28.5">
      <c r="A4" s="917" t="s">
        <v>659</v>
      </c>
      <c r="B4" s="917"/>
      <c r="C4" s="917"/>
      <c r="D4" s="917"/>
      <c r="E4" s="917"/>
      <c r="F4" s="917"/>
      <c r="G4" s="917"/>
      <c r="H4" s="917"/>
      <c r="I4" s="917"/>
    </row>
    <row r="5" spans="1:9" ht="14.25" customHeight="1">
      <c r="A5" s="174"/>
      <c r="B5" s="174"/>
      <c r="C5" s="174"/>
      <c r="D5" s="174"/>
      <c r="E5" s="174"/>
      <c r="F5" s="174"/>
      <c r="G5" s="174"/>
      <c r="H5" s="174"/>
      <c r="I5" s="174"/>
    </row>
    <row r="6" spans="1:9" ht="14.25" customHeight="1">
      <c r="A6" s="174"/>
      <c r="B6" s="174"/>
      <c r="C6" s="174"/>
      <c r="D6" s="174"/>
      <c r="E6" s="174"/>
      <c r="F6" s="174"/>
      <c r="G6" s="174"/>
      <c r="H6" s="174"/>
      <c r="I6" s="174"/>
    </row>
    <row r="7" spans="1:9" ht="14.25" customHeight="1">
      <c r="A7" s="169"/>
      <c r="B7" s="174"/>
      <c r="C7" s="174"/>
      <c r="D7" s="174"/>
      <c r="E7" s="174"/>
      <c r="F7" s="174"/>
      <c r="G7" s="174"/>
      <c r="H7" s="174"/>
      <c r="I7" s="174"/>
    </row>
    <row r="8" spans="1:9" ht="18" customHeight="1">
      <c r="A8" s="397" t="s">
        <v>1362</v>
      </c>
      <c r="B8" s="398"/>
      <c r="C8" s="398"/>
      <c r="D8" s="174"/>
      <c r="E8" s="174"/>
      <c r="F8" s="174"/>
      <c r="G8" s="174"/>
      <c r="H8" s="174"/>
      <c r="I8" s="174"/>
    </row>
    <row r="9" spans="1:9" ht="18" customHeight="1">
      <c r="A9" s="157"/>
      <c r="B9" s="174"/>
      <c r="C9" s="174"/>
      <c r="D9" s="174"/>
      <c r="E9" s="174"/>
      <c r="F9" s="174"/>
      <c r="G9" s="174"/>
      <c r="H9" s="174"/>
      <c r="I9" s="174"/>
    </row>
    <row r="10" spans="1:9" ht="18" customHeight="1">
      <c r="A10" s="157"/>
      <c r="B10" s="174"/>
      <c r="C10" s="174"/>
      <c r="D10" s="174"/>
      <c r="E10" s="174"/>
      <c r="F10" s="174"/>
      <c r="G10" s="174"/>
      <c r="H10" s="174"/>
      <c r="I10" s="174"/>
    </row>
    <row r="11" spans="1:9" ht="14.25" customHeight="1">
      <c r="A11" s="169"/>
      <c r="B11" s="174"/>
      <c r="C11" s="174"/>
      <c r="D11" s="174"/>
      <c r="E11" s="174"/>
      <c r="F11" s="174"/>
      <c r="G11" s="174"/>
      <c r="H11" s="174"/>
      <c r="I11" s="174"/>
    </row>
    <row r="12" spans="1:9" ht="14.25" customHeight="1">
      <c r="A12" s="169"/>
      <c r="B12" s="174"/>
      <c r="C12" s="174"/>
      <c r="D12" s="174"/>
      <c r="E12" s="174"/>
      <c r="F12" s="174"/>
      <c r="G12" s="174"/>
      <c r="H12" s="174"/>
      <c r="I12" s="174"/>
    </row>
    <row r="13" spans="1:9" ht="14.25" customHeight="1">
      <c r="A13" s="169"/>
      <c r="B13" s="1016" t="s">
        <v>1361</v>
      </c>
      <c r="C13" s="1016"/>
      <c r="D13" s="1016"/>
      <c r="E13" s="174"/>
      <c r="F13" s="174"/>
      <c r="G13" s="174"/>
      <c r="H13" s="174"/>
      <c r="I13" s="174"/>
    </row>
    <row r="14" spans="1:9" ht="14.25" customHeight="1">
      <c r="A14" s="169"/>
      <c r="B14" s="174"/>
      <c r="C14" s="174"/>
      <c r="D14" s="174"/>
      <c r="E14" s="174"/>
      <c r="F14" s="174"/>
      <c r="G14" s="174"/>
      <c r="H14" s="174"/>
      <c r="I14" s="174"/>
    </row>
    <row r="15" spans="1:9" ht="14.25" customHeight="1">
      <c r="A15" s="169"/>
      <c r="B15" s="174"/>
      <c r="C15" s="174"/>
      <c r="D15" s="174"/>
      <c r="E15" s="174"/>
      <c r="F15" s="174"/>
      <c r="G15" s="174"/>
      <c r="H15" s="174"/>
      <c r="I15" s="174"/>
    </row>
    <row r="16" spans="1:9" ht="14.25" customHeight="1">
      <c r="A16" s="169"/>
      <c r="B16" s="174"/>
      <c r="C16" s="174"/>
      <c r="D16" s="174"/>
      <c r="E16" s="174"/>
      <c r="F16" s="174"/>
      <c r="G16" s="174"/>
      <c r="H16" s="174"/>
      <c r="I16" s="174"/>
    </row>
    <row r="17" spans="1:9" ht="14.25" customHeight="1">
      <c r="A17" s="169"/>
      <c r="B17" s="174"/>
      <c r="C17" s="174"/>
      <c r="D17" s="174"/>
      <c r="E17" s="157" t="s">
        <v>544</v>
      </c>
      <c r="F17" s="174"/>
      <c r="G17" s="174"/>
      <c r="H17" s="174"/>
      <c r="I17" s="174"/>
    </row>
    <row r="18" spans="1:9" ht="14.25" customHeight="1">
      <c r="A18" s="169"/>
      <c r="B18" s="174"/>
      <c r="C18" s="174"/>
      <c r="D18" s="174"/>
      <c r="E18" s="174"/>
      <c r="F18" s="174"/>
      <c r="G18" s="174"/>
      <c r="H18" s="174"/>
      <c r="I18" s="174"/>
    </row>
    <row r="19" spans="1:9" ht="14.25" customHeight="1">
      <c r="A19" s="169"/>
      <c r="B19" s="174"/>
      <c r="C19" s="174"/>
      <c r="D19" s="174"/>
      <c r="E19" s="114" t="s">
        <v>585</v>
      </c>
      <c r="F19" s="712">
        <f>入力シート!C22</f>
        <v>0</v>
      </c>
      <c r="G19" s="174"/>
      <c r="H19" s="174"/>
      <c r="I19" s="174"/>
    </row>
    <row r="20" spans="1:9" ht="14.25" customHeight="1">
      <c r="A20" s="169"/>
      <c r="B20" s="174"/>
      <c r="C20" s="174"/>
      <c r="D20" s="174"/>
      <c r="E20" s="174"/>
      <c r="F20" s="174"/>
      <c r="G20" s="174"/>
      <c r="H20" s="174"/>
      <c r="I20" s="174"/>
    </row>
    <row r="21" spans="1:9">
      <c r="E21" s="114" t="s">
        <v>584</v>
      </c>
      <c r="F21" s="141">
        <f>入力シート!C8</f>
        <v>0</v>
      </c>
      <c r="G21" s="141">
        <f>入力シート!C10</f>
        <v>0</v>
      </c>
    </row>
    <row r="25" spans="1:9">
      <c r="A25" s="289" t="s">
        <v>1357</v>
      </c>
    </row>
    <row r="31" spans="1:9" ht="14.25" customHeight="1"/>
    <row r="32" spans="1:9" ht="14.25" customHeight="1">
      <c r="A32" s="289" t="s">
        <v>1358</v>
      </c>
    </row>
    <row r="33" spans="1:7" ht="14.25" customHeight="1">
      <c r="A33" s="289" t="s">
        <v>1359</v>
      </c>
    </row>
    <row r="34" spans="1:7">
      <c r="A34" s="289" t="s">
        <v>1342</v>
      </c>
    </row>
    <row r="35" spans="1:7">
      <c r="A35" s="289" t="s">
        <v>1343</v>
      </c>
    </row>
    <row r="40" spans="1:7">
      <c r="B40" s="139"/>
      <c r="C40" s="140"/>
    </row>
    <row r="41" spans="1:7">
      <c r="B41" s="139"/>
      <c r="C41" s="140"/>
    </row>
    <row r="43" spans="1:7">
      <c r="E43" s="138"/>
      <c r="F43" s="145"/>
    </row>
    <row r="48" spans="1:7">
      <c r="E48" s="138"/>
      <c r="F48" s="141"/>
      <c r="G48" s="141"/>
    </row>
  </sheetData>
  <mergeCells count="2">
    <mergeCell ref="A4:I4"/>
    <mergeCell ref="B13:D13"/>
  </mergeCells>
  <phoneticPr fontId="3"/>
  <pageMargins left="0.78740157480314965" right="0.78740157480314965"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4"/>
  <sheetViews>
    <sheetView view="pageBreakPreview" zoomScaleNormal="100" zoomScaleSheetLayoutView="100" workbookViewId="0">
      <selection activeCell="F11" sqref="F11"/>
    </sheetView>
  </sheetViews>
  <sheetFormatPr defaultColWidth="9" defaultRowHeight="14.25"/>
  <cols>
    <col min="1" max="16384" width="9" style="289"/>
  </cols>
  <sheetData>
    <row r="1" spans="1:9">
      <c r="I1" s="290" t="s">
        <v>658</v>
      </c>
    </row>
    <row r="3" spans="1:9">
      <c r="G3" s="297"/>
      <c r="H3" s="297"/>
      <c r="I3" s="400" t="s">
        <v>1338</v>
      </c>
    </row>
    <row r="7" spans="1:9">
      <c r="A7" s="289" t="s">
        <v>1357</v>
      </c>
    </row>
    <row r="11" spans="1:9">
      <c r="E11" s="290" t="s">
        <v>728</v>
      </c>
      <c r="F11" s="306">
        <f>入力シート!C8</f>
        <v>0</v>
      </c>
      <c r="G11" s="306">
        <f>入力シート!C10</f>
        <v>0</v>
      </c>
    </row>
    <row r="15" spans="1:9" ht="17.25">
      <c r="A15" s="851" t="s">
        <v>461</v>
      </c>
      <c r="B15" s="851"/>
      <c r="C15" s="851"/>
      <c r="D15" s="851"/>
      <c r="E15" s="851"/>
      <c r="F15" s="851"/>
      <c r="G15" s="851"/>
      <c r="H15" s="851"/>
      <c r="I15" s="851"/>
    </row>
    <row r="16" spans="1:9" ht="14.25" customHeight="1">
      <c r="A16" s="174"/>
      <c r="B16" s="174"/>
      <c r="C16" s="174"/>
      <c r="D16" s="174"/>
      <c r="E16" s="174"/>
      <c r="F16" s="174"/>
      <c r="G16" s="174"/>
      <c r="H16" s="174"/>
      <c r="I16" s="174"/>
    </row>
    <row r="17" spans="1:9" ht="14.25" customHeight="1">
      <c r="A17" s="174"/>
      <c r="B17" s="174"/>
      <c r="C17" s="174"/>
      <c r="D17" s="174"/>
      <c r="E17" s="174"/>
      <c r="F17" s="174"/>
      <c r="G17" s="174"/>
      <c r="H17" s="174"/>
      <c r="I17" s="174"/>
    </row>
    <row r="18" spans="1:9" ht="14.25" customHeight="1">
      <c r="A18" s="291"/>
      <c r="B18" s="174"/>
      <c r="C18" s="174"/>
      <c r="D18" s="174"/>
      <c r="E18" s="174"/>
      <c r="F18" s="174"/>
      <c r="G18" s="174"/>
      <c r="H18" s="174"/>
      <c r="I18" s="174"/>
    </row>
    <row r="19" spans="1:9" ht="18" customHeight="1">
      <c r="A19" s="292" t="s">
        <v>1300</v>
      </c>
      <c r="B19" s="174"/>
      <c r="C19" s="174"/>
      <c r="D19" s="174"/>
      <c r="E19" s="174"/>
      <c r="F19" s="174"/>
      <c r="G19" s="174"/>
      <c r="H19" s="174"/>
      <c r="I19" s="174"/>
    </row>
    <row r="20" spans="1:9" ht="18" customHeight="1">
      <c r="A20" s="293" t="s">
        <v>1301</v>
      </c>
      <c r="B20" s="174"/>
      <c r="C20" s="174"/>
      <c r="D20" s="174"/>
      <c r="E20" s="174"/>
      <c r="F20" s="174"/>
      <c r="G20" s="174"/>
      <c r="H20" s="174"/>
      <c r="I20" s="174"/>
    </row>
    <row r="21" spans="1:9" ht="14.25" customHeight="1">
      <c r="A21" s="291"/>
      <c r="B21" s="174"/>
      <c r="C21" s="174"/>
      <c r="D21" s="174"/>
      <c r="E21" s="174"/>
      <c r="F21" s="174"/>
      <c r="G21" s="174"/>
      <c r="H21" s="174"/>
      <c r="I21" s="174"/>
    </row>
    <row r="24" spans="1:9">
      <c r="A24" s="949" t="s">
        <v>589</v>
      </c>
      <c r="B24" s="949"/>
      <c r="C24" s="949"/>
      <c r="D24" s="949"/>
      <c r="E24" s="949"/>
      <c r="F24" s="949"/>
      <c r="G24" s="949"/>
      <c r="H24" s="949"/>
      <c r="I24" s="949"/>
    </row>
    <row r="27" spans="1:9" ht="14.25" customHeight="1"/>
    <row r="28" spans="1:9" ht="14.25" customHeight="1">
      <c r="A28" s="289" t="s">
        <v>463</v>
      </c>
      <c r="D28" s="280" t="s">
        <v>464</v>
      </c>
    </row>
    <row r="29" spans="1:9" ht="14.25" customHeight="1"/>
    <row r="30" spans="1:9">
      <c r="A30" s="289" t="s">
        <v>462</v>
      </c>
      <c r="D30" s="294" t="s">
        <v>465</v>
      </c>
      <c r="E30" s="298"/>
      <c r="F30" s="298"/>
      <c r="G30" s="298"/>
      <c r="H30" s="295"/>
      <c r="I30" s="295"/>
    </row>
    <row r="31" spans="1:9">
      <c r="D31" s="298"/>
      <c r="E31" s="298"/>
      <c r="F31" s="298"/>
      <c r="G31" s="298"/>
      <c r="H31" s="295"/>
      <c r="I31" s="295"/>
    </row>
    <row r="32" spans="1:9">
      <c r="D32" s="298"/>
      <c r="E32" s="298"/>
      <c r="F32" s="298"/>
      <c r="G32" s="298"/>
      <c r="H32" s="295"/>
      <c r="I32" s="295"/>
    </row>
    <row r="33" spans="1:14">
      <c r="D33" s="298"/>
      <c r="E33" s="298"/>
      <c r="F33" s="298"/>
      <c r="G33" s="298"/>
      <c r="H33" s="295"/>
      <c r="I33" s="295"/>
    </row>
    <row r="34" spans="1:14">
      <c r="D34" s="298"/>
      <c r="E34" s="298"/>
      <c r="F34" s="298"/>
      <c r="G34" s="298"/>
      <c r="H34" s="295"/>
      <c r="I34" s="295"/>
    </row>
    <row r="35" spans="1:14">
      <c r="D35" s="295"/>
      <c r="E35" s="295"/>
      <c r="F35" s="295"/>
      <c r="G35" s="295"/>
      <c r="H35" s="295"/>
      <c r="I35" s="295"/>
    </row>
    <row r="36" spans="1:14">
      <c r="B36" s="296"/>
      <c r="C36" s="292"/>
      <c r="D36" s="295"/>
      <c r="E36" s="295"/>
      <c r="F36" s="295"/>
      <c r="G36" s="295"/>
      <c r="H36" s="295"/>
      <c r="I36" s="295"/>
    </row>
    <row r="37" spans="1:14">
      <c r="A37" s="289" t="s">
        <v>1333</v>
      </c>
      <c r="B37" s="114"/>
      <c r="C37" s="114"/>
      <c r="D37" s="114"/>
      <c r="E37" s="114"/>
      <c r="F37" s="114"/>
      <c r="G37" s="114"/>
      <c r="H37" s="114"/>
      <c r="I37" s="114"/>
      <c r="J37" s="114"/>
      <c r="K37" s="114"/>
      <c r="L37" s="114"/>
      <c r="M37" s="114"/>
      <c r="N37" s="114"/>
    </row>
    <row r="38" spans="1:14">
      <c r="A38" s="289" t="s">
        <v>1334</v>
      </c>
      <c r="B38" s="114"/>
      <c r="C38" s="114"/>
      <c r="D38" s="114"/>
      <c r="E38" s="114"/>
      <c r="F38" s="114"/>
      <c r="G38" s="114"/>
      <c r="H38" s="114"/>
      <c r="I38" s="114"/>
      <c r="J38" s="114"/>
      <c r="K38" s="114"/>
      <c r="L38" s="114"/>
      <c r="M38" s="114"/>
      <c r="N38" s="114"/>
    </row>
    <row r="39" spans="1:14">
      <c r="A39" s="289" t="s">
        <v>1342</v>
      </c>
      <c r="B39" s="114"/>
      <c r="C39" s="114"/>
      <c r="D39" s="114"/>
      <c r="E39" s="114"/>
      <c r="F39" s="114"/>
      <c r="G39" s="114"/>
      <c r="H39" s="114"/>
      <c r="I39" s="114"/>
      <c r="J39" s="114"/>
      <c r="K39" s="114"/>
      <c r="L39" s="114"/>
      <c r="M39" s="114"/>
      <c r="N39" s="114"/>
    </row>
    <row r="40" spans="1:14">
      <c r="A40" s="289" t="s">
        <v>1343</v>
      </c>
      <c r="B40" s="114"/>
      <c r="C40" s="114"/>
      <c r="D40" s="114"/>
      <c r="E40" s="114"/>
      <c r="F40" s="114"/>
      <c r="G40" s="114"/>
      <c r="H40" s="114"/>
      <c r="I40" s="114"/>
      <c r="J40" s="114"/>
      <c r="K40" s="114"/>
      <c r="L40" s="114"/>
      <c r="M40" s="114"/>
      <c r="N40" s="114"/>
    </row>
    <row r="44" spans="1:14">
      <c r="E44" s="290"/>
      <c r="F44" s="280"/>
      <c r="G44" s="280"/>
    </row>
  </sheetData>
  <mergeCells count="2">
    <mergeCell ref="A15:I15"/>
    <mergeCell ref="A24:I24"/>
  </mergeCells>
  <phoneticPr fontId="3"/>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2"/>
  <sheetViews>
    <sheetView view="pageBreakPreview" zoomScaleNormal="100" zoomScaleSheetLayoutView="100" workbookViewId="0">
      <selection activeCell="I10" sqref="I10"/>
    </sheetView>
  </sheetViews>
  <sheetFormatPr defaultColWidth="5.875" defaultRowHeight="14.25"/>
  <cols>
    <col min="1" max="13" width="5.875" style="114" customWidth="1"/>
    <col min="14" max="14" width="6.75" style="114" customWidth="1"/>
    <col min="15" max="16384" width="5.875" style="114"/>
  </cols>
  <sheetData>
    <row r="1" spans="1:14">
      <c r="N1" s="290" t="s">
        <v>661</v>
      </c>
    </row>
    <row r="3" spans="1:14" ht="28.5">
      <c r="A3" s="921" t="s">
        <v>662</v>
      </c>
      <c r="B3" s="921"/>
      <c r="C3" s="921"/>
      <c r="D3" s="921"/>
      <c r="E3" s="921"/>
      <c r="F3" s="921"/>
      <c r="G3" s="921"/>
      <c r="H3" s="921"/>
      <c r="I3" s="921"/>
      <c r="J3" s="921"/>
      <c r="K3" s="921"/>
      <c r="L3" s="921"/>
      <c r="M3" s="921"/>
      <c r="N3" s="921"/>
    </row>
    <row r="5" spans="1:14">
      <c r="K5" s="1027" t="s">
        <v>1363</v>
      </c>
      <c r="L5" s="1028"/>
      <c r="M5" s="1028"/>
      <c r="N5" s="1028"/>
    </row>
    <row r="7" spans="1:14">
      <c r="B7" s="138">
        <f>入力シート!C82</f>
        <v>0</v>
      </c>
      <c r="C7" s="114" t="s">
        <v>663</v>
      </c>
    </row>
    <row r="10" spans="1:14" ht="14.25" customHeight="1">
      <c r="E10" s="114" t="s">
        <v>544</v>
      </c>
      <c r="G10" s="325">
        <f>入力シート!C8</f>
        <v>0</v>
      </c>
      <c r="H10" s="325"/>
      <c r="I10" s="325">
        <f>入力シート!C10</f>
        <v>0</v>
      </c>
      <c r="J10" s="325"/>
      <c r="K10" s="289"/>
    </row>
    <row r="11" spans="1:14" ht="14.25" customHeight="1">
      <c r="G11" s="289"/>
      <c r="H11" s="289"/>
      <c r="I11" s="289"/>
      <c r="J11" s="289"/>
      <c r="K11" s="289"/>
    </row>
    <row r="12" spans="1:14" ht="14.25" customHeight="1">
      <c r="G12" s="289"/>
      <c r="H12" s="289"/>
      <c r="I12" s="289"/>
      <c r="J12" s="289"/>
      <c r="K12" s="289"/>
    </row>
    <row r="13" spans="1:14" ht="14.25" customHeight="1">
      <c r="E13" s="140" t="s">
        <v>664</v>
      </c>
      <c r="G13" s="280">
        <f>入力シート!C22</f>
        <v>0</v>
      </c>
      <c r="H13" s="289"/>
      <c r="I13" s="289"/>
      <c r="J13" s="289"/>
      <c r="K13" s="289"/>
    </row>
    <row r="14" spans="1:14" ht="14.25" customHeight="1">
      <c r="E14" s="140"/>
    </row>
    <row r="15" spans="1:14" ht="14.25" customHeight="1">
      <c r="E15" s="140"/>
    </row>
    <row r="16" spans="1:14" ht="14.25" customHeight="1">
      <c r="E16" s="292" t="s">
        <v>186</v>
      </c>
    </row>
    <row r="17" spans="1:14" ht="14.25" customHeight="1">
      <c r="E17" s="140" t="s">
        <v>665</v>
      </c>
      <c r="G17" s="141">
        <f>入力シート!C26</f>
        <v>0</v>
      </c>
    </row>
    <row r="20" spans="1:14" ht="24" customHeight="1">
      <c r="A20" s="114" t="s">
        <v>666</v>
      </c>
    </row>
    <row r="21" spans="1:14" ht="24" customHeight="1">
      <c r="A21" s="114" t="s">
        <v>667</v>
      </c>
    </row>
    <row r="22" spans="1:14">
      <c r="H22" s="141"/>
    </row>
    <row r="23" spans="1:14" ht="24" customHeight="1">
      <c r="A23" s="920" t="s">
        <v>589</v>
      </c>
      <c r="B23" s="920"/>
      <c r="C23" s="920"/>
      <c r="D23" s="920"/>
      <c r="E23" s="920"/>
      <c r="F23" s="920"/>
      <c r="G23" s="920"/>
      <c r="H23" s="920"/>
      <c r="I23" s="920"/>
      <c r="J23" s="920"/>
      <c r="K23" s="920"/>
      <c r="L23" s="920"/>
      <c r="M23" s="920"/>
      <c r="N23" s="920"/>
    </row>
    <row r="24" spans="1:14" ht="14.25" customHeight="1"/>
    <row r="25" spans="1:14" ht="18" customHeight="1">
      <c r="A25" s="176"/>
      <c r="B25" s="172"/>
      <c r="C25" s="173"/>
      <c r="D25" s="177"/>
      <c r="E25" s="177"/>
      <c r="F25" s="172"/>
      <c r="G25" s="172"/>
      <c r="H25" s="178" t="s">
        <v>394</v>
      </c>
      <c r="I25" s="1029" t="s">
        <v>669</v>
      </c>
      <c r="J25" s="1030"/>
      <c r="K25" s="1030"/>
      <c r="L25" s="1031"/>
      <c r="M25" s="176" t="s">
        <v>394</v>
      </c>
      <c r="N25" s="173"/>
    </row>
    <row r="26" spans="1:14" ht="18" customHeight="1">
      <c r="A26" s="1035" t="s">
        <v>496</v>
      </c>
      <c r="B26" s="1036"/>
      <c r="C26" s="1037"/>
      <c r="D26" s="1020">
        <f>入力シート!C8</f>
        <v>0</v>
      </c>
      <c r="E26" s="1021"/>
      <c r="F26" s="1021">
        <f>入力シート!C10</f>
        <v>0</v>
      </c>
      <c r="G26" s="1021"/>
      <c r="H26" s="179"/>
      <c r="I26" s="116" t="s">
        <v>671</v>
      </c>
      <c r="J26" s="116"/>
      <c r="K26" s="116"/>
      <c r="L26" s="116"/>
      <c r="M26" s="180"/>
      <c r="N26" s="181"/>
    </row>
    <row r="27" spans="1:14" ht="18" customHeight="1">
      <c r="A27" s="182"/>
      <c r="B27" s="158"/>
      <c r="C27" s="183"/>
      <c r="D27" s="184"/>
      <c r="E27" s="184"/>
      <c r="F27" s="158"/>
      <c r="G27" s="158"/>
      <c r="H27" s="185" t="s">
        <v>668</v>
      </c>
      <c r="I27" s="1032" t="s">
        <v>670</v>
      </c>
      <c r="J27" s="1033"/>
      <c r="K27" s="1033"/>
      <c r="L27" s="1034"/>
      <c r="M27" s="182" t="s">
        <v>672</v>
      </c>
      <c r="N27" s="183"/>
    </row>
    <row r="28" spans="1:14" ht="36" customHeight="1">
      <c r="A28" s="939" t="s">
        <v>673</v>
      </c>
      <c r="B28" s="940"/>
      <c r="C28" s="941"/>
      <c r="D28" s="399" t="s">
        <v>1337</v>
      </c>
      <c r="E28" s="186"/>
      <c r="F28" s="187"/>
      <c r="G28" s="187"/>
      <c r="H28" s="187"/>
      <c r="I28" s="187"/>
      <c r="J28" s="187"/>
      <c r="K28" s="187"/>
      <c r="L28" s="187"/>
      <c r="M28" s="187"/>
      <c r="N28" s="188"/>
    </row>
    <row r="29" spans="1:14" ht="36" customHeight="1">
      <c r="A29" s="1025" t="s">
        <v>674</v>
      </c>
      <c r="B29" s="950" t="s">
        <v>675</v>
      </c>
      <c r="C29" s="952"/>
      <c r="D29" s="1022"/>
      <c r="E29" s="1023"/>
      <c r="F29" s="1023"/>
      <c r="G29" s="1023"/>
      <c r="H29" s="1023"/>
      <c r="I29" s="1023"/>
      <c r="J29" s="1023"/>
      <c r="K29" s="1023"/>
      <c r="L29" s="1023"/>
      <c r="M29" s="1023"/>
      <c r="N29" s="1024"/>
    </row>
    <row r="30" spans="1:14" ht="36" customHeight="1">
      <c r="A30" s="1026"/>
      <c r="B30" s="950" t="s">
        <v>676</v>
      </c>
      <c r="C30" s="952"/>
      <c r="D30" s="1022"/>
      <c r="E30" s="1023"/>
      <c r="F30" s="1023"/>
      <c r="G30" s="1023"/>
      <c r="H30" s="1023"/>
      <c r="I30" s="1023"/>
      <c r="J30" s="1023"/>
      <c r="K30" s="1023"/>
      <c r="L30" s="1023"/>
      <c r="M30" s="1023"/>
      <c r="N30" s="1024"/>
    </row>
    <row r="31" spans="1:14" ht="36" customHeight="1">
      <c r="A31" s="950" t="s">
        <v>677</v>
      </c>
      <c r="B31" s="951"/>
      <c r="C31" s="952"/>
      <c r="D31" s="1017"/>
      <c r="E31" s="1018"/>
      <c r="F31" s="1018"/>
      <c r="G31" s="1018"/>
      <c r="H31" s="1018"/>
      <c r="I31" s="1018"/>
      <c r="J31" s="1018"/>
      <c r="K31" s="1018"/>
      <c r="L31" s="1018"/>
      <c r="M31" s="1018"/>
      <c r="N31" s="1019"/>
    </row>
    <row r="33" spans="1:8">
      <c r="B33" s="155"/>
      <c r="C33" s="161"/>
      <c r="D33" s="161"/>
    </row>
    <row r="34" spans="1:8">
      <c r="A34" s="289" t="s">
        <v>1364</v>
      </c>
    </row>
    <row r="35" spans="1:8">
      <c r="A35" s="289" t="s">
        <v>1365</v>
      </c>
    </row>
    <row r="36" spans="1:8">
      <c r="A36" s="289" t="s">
        <v>1342</v>
      </c>
    </row>
    <row r="37" spans="1:8">
      <c r="A37" s="289" t="s">
        <v>1343</v>
      </c>
    </row>
    <row r="38" spans="1:8">
      <c r="B38" s="139"/>
      <c r="C38" s="147"/>
      <c r="D38" s="147"/>
      <c r="H38" s="141"/>
    </row>
    <row r="39" spans="1:8">
      <c r="B39" s="139"/>
      <c r="C39" s="147"/>
      <c r="D39" s="147"/>
      <c r="H39" s="141"/>
    </row>
    <row r="40" spans="1:8">
      <c r="B40" s="139"/>
      <c r="C40" s="147"/>
      <c r="D40" s="147"/>
    </row>
    <row r="41" spans="1:8">
      <c r="B41" s="139"/>
      <c r="C41" s="147"/>
      <c r="D41" s="147"/>
      <c r="G41" s="141"/>
    </row>
    <row r="42" spans="1:8">
      <c r="B42" s="139"/>
      <c r="C42" s="147"/>
      <c r="D42" s="147"/>
    </row>
  </sheetData>
  <mergeCells count="16">
    <mergeCell ref="A3:N3"/>
    <mergeCell ref="A23:N23"/>
    <mergeCell ref="K5:N5"/>
    <mergeCell ref="A28:C28"/>
    <mergeCell ref="I25:L25"/>
    <mergeCell ref="I27:L27"/>
    <mergeCell ref="A26:C26"/>
    <mergeCell ref="D31:N31"/>
    <mergeCell ref="B30:C30"/>
    <mergeCell ref="D26:E26"/>
    <mergeCell ref="F26:G26"/>
    <mergeCell ref="D29:N29"/>
    <mergeCell ref="D30:N30"/>
    <mergeCell ref="A31:C31"/>
    <mergeCell ref="A29:A30"/>
    <mergeCell ref="B29:C29"/>
  </mergeCells>
  <phoneticPr fontId="3"/>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9"/>
  <sheetViews>
    <sheetView view="pageBreakPreview" zoomScaleNormal="100" zoomScaleSheetLayoutView="100" workbookViewId="0">
      <selection activeCell="A5" sqref="A5:N5"/>
    </sheetView>
  </sheetViews>
  <sheetFormatPr defaultColWidth="5.875" defaultRowHeight="14.25"/>
  <cols>
    <col min="1" max="13" width="5.875" style="289" customWidth="1"/>
    <col min="14" max="14" width="6.75" style="289" customWidth="1"/>
    <col min="15" max="16384" width="5.875" style="289"/>
  </cols>
  <sheetData>
    <row r="1" spans="1:14">
      <c r="N1" s="430" t="s">
        <v>763</v>
      </c>
    </row>
    <row r="5" spans="1:14" ht="28.5">
      <c r="A5" s="921" t="s">
        <v>991</v>
      </c>
      <c r="B5" s="921"/>
      <c r="C5" s="921"/>
      <c r="D5" s="921"/>
      <c r="E5" s="921"/>
      <c r="F5" s="921"/>
      <c r="G5" s="921"/>
      <c r="H5" s="921"/>
      <c r="I5" s="921"/>
      <c r="J5" s="921"/>
      <c r="K5" s="921"/>
      <c r="L5" s="921"/>
      <c r="M5" s="921"/>
      <c r="N5" s="921"/>
    </row>
    <row r="8" spans="1:14">
      <c r="K8" s="428"/>
      <c r="L8" s="428"/>
      <c r="M8" s="428"/>
      <c r="N8" s="431" t="s">
        <v>1329</v>
      </c>
    </row>
    <row r="9" spans="1:14">
      <c r="A9" s="216"/>
    </row>
    <row r="10" spans="1:14" ht="14.25" customHeight="1">
      <c r="A10" s="216"/>
    </row>
    <row r="11" spans="1:14" ht="14.25" customHeight="1">
      <c r="A11" s="216"/>
      <c r="B11" s="216" t="str">
        <f>入力シート!C1</f>
        <v>令和4年7月10日執行参議院青森県選挙区選出議員選挙</v>
      </c>
      <c r="F11"/>
      <c r="G11"/>
    </row>
    <row r="12" spans="1:14" ht="14.25" customHeight="1">
      <c r="C12" s="147" t="s">
        <v>1330</v>
      </c>
      <c r="E12" s="430"/>
      <c r="F12" s="445"/>
      <c r="G12" s="445"/>
      <c r="J12" s="142"/>
      <c r="K12" s="142"/>
    </row>
    <row r="13" spans="1:14" ht="14.25" customHeight="1">
      <c r="H13" s="142"/>
      <c r="I13" s="142"/>
      <c r="J13" s="142"/>
      <c r="K13" s="142"/>
    </row>
    <row r="14" spans="1:14" ht="14.25" customHeight="1">
      <c r="H14" s="142"/>
      <c r="I14" s="142"/>
      <c r="J14" s="142"/>
      <c r="K14" s="142"/>
    </row>
    <row r="15" spans="1:14" ht="14.25" customHeight="1">
      <c r="D15" s="432" t="s">
        <v>728</v>
      </c>
      <c r="H15" s="142"/>
      <c r="I15" s="433"/>
      <c r="J15" s="433"/>
      <c r="K15" s="433"/>
      <c r="L15" s="433"/>
      <c r="M15" s="433"/>
      <c r="N15" s="433"/>
    </row>
    <row r="16" spans="1:14" ht="14.25" customHeight="1">
      <c r="H16" s="142"/>
      <c r="I16" s="142"/>
      <c r="J16" s="142"/>
      <c r="K16" s="142"/>
    </row>
    <row r="17" spans="1:14" ht="14.25" customHeight="1">
      <c r="H17" s="142"/>
      <c r="I17" s="142"/>
      <c r="J17" s="142"/>
      <c r="K17" s="142"/>
    </row>
    <row r="18" spans="1:14" ht="14.25" customHeight="1">
      <c r="D18" s="216" t="s">
        <v>992</v>
      </c>
      <c r="G18" s="1061">
        <f>入力シート!C22</f>
        <v>0</v>
      </c>
      <c r="H18" s="1061"/>
      <c r="I18" s="1061"/>
      <c r="J18" s="1061"/>
      <c r="K18" s="1061"/>
      <c r="L18" s="1061"/>
      <c r="M18" s="1061"/>
    </row>
    <row r="19" spans="1:14" ht="14.25" customHeight="1">
      <c r="H19" s="280"/>
      <c r="J19" s="142"/>
      <c r="K19" s="280"/>
    </row>
    <row r="20" spans="1:14" ht="14.25" customHeight="1">
      <c r="H20" s="280"/>
      <c r="J20" s="142"/>
      <c r="K20" s="142"/>
    </row>
    <row r="21" spans="1:14" ht="14.25" customHeight="1">
      <c r="D21" s="216" t="s">
        <v>993</v>
      </c>
      <c r="G21" s="447">
        <f>入力シート!C8</f>
        <v>0</v>
      </c>
      <c r="H21" s="433"/>
      <c r="I21" s="433"/>
      <c r="J21" s="433">
        <f>入力シート!C10</f>
        <v>0</v>
      </c>
      <c r="K21" s="325"/>
      <c r="L21" s="325"/>
    </row>
    <row r="22" spans="1:14" ht="14.25" customHeight="1">
      <c r="I22" s="280"/>
      <c r="J22" s="280"/>
      <c r="K22" s="280"/>
    </row>
    <row r="23" spans="1:14" ht="14.25" customHeight="1">
      <c r="G23" s="306"/>
      <c r="H23" s="1062"/>
      <c r="I23" s="1062"/>
      <c r="J23" s="1062"/>
      <c r="K23" s="1062"/>
      <c r="L23" s="306"/>
      <c r="M23" s="288"/>
    </row>
    <row r="24" spans="1:14" ht="14.25" customHeight="1"/>
    <row r="25" spans="1:14" ht="14.25" customHeight="1">
      <c r="G25" s="142"/>
    </row>
    <row r="26" spans="1:14" ht="14.25" customHeight="1">
      <c r="A26" s="435" t="s">
        <v>1331</v>
      </c>
      <c r="B26" s="428"/>
      <c r="C26" s="428"/>
      <c r="D26" s="428"/>
      <c r="E26" s="428"/>
    </row>
    <row r="27" spans="1:14" ht="14.25" customHeight="1">
      <c r="A27" s="216" t="s">
        <v>1014</v>
      </c>
      <c r="C27" s="280"/>
    </row>
    <row r="28" spans="1:14" ht="14.25" customHeight="1">
      <c r="C28" s="280"/>
    </row>
    <row r="29" spans="1:14" ht="14.25" customHeight="1">
      <c r="G29" s="142"/>
      <c r="J29" s="142"/>
    </row>
    <row r="30" spans="1:14" ht="14.25" customHeight="1">
      <c r="A30" s="1038" t="s">
        <v>589</v>
      </c>
      <c r="B30" s="1038"/>
      <c r="C30" s="1038"/>
      <c r="D30" s="1038"/>
      <c r="E30" s="1038"/>
      <c r="F30" s="1038"/>
      <c r="G30" s="1038"/>
      <c r="H30" s="1038"/>
      <c r="I30" s="1038"/>
      <c r="J30" s="1038"/>
      <c r="K30" s="1038"/>
      <c r="L30" s="1038"/>
      <c r="M30" s="1038"/>
      <c r="N30" s="1038"/>
    </row>
    <row r="31" spans="1:14" ht="14.25" customHeight="1">
      <c r="G31" s="142"/>
      <c r="J31" s="142"/>
    </row>
    <row r="33" spans="1:14">
      <c r="A33" s="216"/>
      <c r="B33" s="206"/>
      <c r="C33" s="207"/>
      <c r="D33" s="1039"/>
      <c r="E33" s="1040"/>
      <c r="F33" s="1040"/>
      <c r="G33" s="1040"/>
      <c r="H33" s="1040"/>
      <c r="I33" s="1040"/>
      <c r="J33" s="1040"/>
      <c r="K33" s="1040"/>
      <c r="L33" s="1040"/>
      <c r="M33" s="1041"/>
      <c r="N33" s="216"/>
    </row>
    <row r="34" spans="1:14">
      <c r="A34" s="216"/>
      <c r="B34" s="1048" t="s">
        <v>994</v>
      </c>
      <c r="C34" s="1049"/>
      <c r="D34" s="1042"/>
      <c r="E34" s="1043"/>
      <c r="F34" s="1043"/>
      <c r="G34" s="1043"/>
      <c r="H34" s="1043"/>
      <c r="I34" s="1043"/>
      <c r="J34" s="1043"/>
      <c r="K34" s="1043"/>
      <c r="L34" s="1043"/>
      <c r="M34" s="1044"/>
      <c r="N34" s="216"/>
    </row>
    <row r="35" spans="1:14">
      <c r="A35" s="216"/>
      <c r="B35" s="251"/>
      <c r="C35" s="236"/>
      <c r="D35" s="1045"/>
      <c r="E35" s="1046"/>
      <c r="F35" s="1046"/>
      <c r="G35" s="1046"/>
      <c r="H35" s="1046"/>
      <c r="I35" s="1046"/>
      <c r="J35" s="1046"/>
      <c r="K35" s="1046"/>
      <c r="L35" s="1046"/>
      <c r="M35" s="1047"/>
      <c r="N35" s="216"/>
    </row>
    <row r="36" spans="1:14">
      <c r="A36" s="216"/>
      <c r="B36" s="436"/>
      <c r="C36" s="437"/>
      <c r="D36" s="1050"/>
      <c r="E36" s="1051"/>
      <c r="F36" s="1051"/>
      <c r="G36" s="1051"/>
      <c r="H36" s="1051"/>
      <c r="I36" s="1051"/>
      <c r="J36" s="1051"/>
      <c r="K36" s="1051"/>
      <c r="L36" s="1051"/>
      <c r="M36" s="1052"/>
      <c r="N36" s="216"/>
    </row>
    <row r="37" spans="1:14">
      <c r="A37" s="216"/>
      <c r="B37" s="1059" t="s">
        <v>995</v>
      </c>
      <c r="C37" s="1060"/>
      <c r="D37" s="1053"/>
      <c r="E37" s="1054"/>
      <c r="F37" s="1054"/>
      <c r="G37" s="1054"/>
      <c r="H37" s="1054"/>
      <c r="I37" s="1054"/>
      <c r="J37" s="1054"/>
      <c r="K37" s="1054"/>
      <c r="L37" s="1054"/>
      <c r="M37" s="1055"/>
      <c r="N37" s="216"/>
    </row>
    <row r="38" spans="1:14">
      <c r="A38" s="216"/>
      <c r="B38" s="438"/>
      <c r="C38" s="439"/>
      <c r="D38" s="1056"/>
      <c r="E38" s="1057"/>
      <c r="F38" s="1057"/>
      <c r="G38" s="1057"/>
      <c r="H38" s="1057"/>
      <c r="I38" s="1057"/>
      <c r="J38" s="1057"/>
      <c r="K38" s="1057"/>
      <c r="L38" s="1057"/>
      <c r="M38" s="1058"/>
      <c r="N38" s="216"/>
    </row>
    <row r="39" spans="1:14">
      <c r="A39" s="216"/>
      <c r="B39" s="440"/>
      <c r="C39" s="441"/>
      <c r="D39" s="1039"/>
      <c r="E39" s="1040"/>
      <c r="F39" s="1040"/>
      <c r="G39" s="1040"/>
      <c r="H39" s="1040"/>
      <c r="I39" s="1040"/>
      <c r="J39" s="1040"/>
      <c r="K39" s="1040"/>
      <c r="L39" s="1040"/>
      <c r="M39" s="1041"/>
      <c r="N39" s="216"/>
    </row>
    <row r="40" spans="1:14">
      <c r="A40" s="216"/>
      <c r="B40" s="1048" t="s">
        <v>996</v>
      </c>
      <c r="C40" s="1049"/>
      <c r="D40" s="1042"/>
      <c r="E40" s="1043"/>
      <c r="F40" s="1043"/>
      <c r="G40" s="1043"/>
      <c r="H40" s="1043"/>
      <c r="I40" s="1043"/>
      <c r="J40" s="1043"/>
      <c r="K40" s="1043"/>
      <c r="L40" s="1043"/>
      <c r="M40" s="1044"/>
      <c r="N40" s="216"/>
    </row>
    <row r="41" spans="1:14">
      <c r="A41" s="216"/>
      <c r="B41" s="210"/>
      <c r="C41" s="211"/>
      <c r="D41" s="1045"/>
      <c r="E41" s="1046"/>
      <c r="F41" s="1046"/>
      <c r="G41" s="1046"/>
      <c r="H41" s="1046"/>
      <c r="I41" s="1046"/>
      <c r="J41" s="1046"/>
      <c r="K41" s="1046"/>
      <c r="L41" s="1046"/>
      <c r="M41" s="1047"/>
      <c r="N41" s="433"/>
    </row>
    <row r="42" spans="1:14">
      <c r="A42" s="216"/>
      <c r="B42" s="206"/>
      <c r="C42" s="207"/>
      <c r="D42" s="1063" t="s">
        <v>1332</v>
      </c>
      <c r="E42" s="1064"/>
      <c r="F42" s="1064"/>
      <c r="G42" s="1064"/>
      <c r="H42" s="1064"/>
      <c r="I42" s="1064"/>
      <c r="J42" s="1064"/>
      <c r="K42" s="1064"/>
      <c r="L42" s="1064"/>
      <c r="M42" s="1065"/>
      <c r="N42" s="216"/>
    </row>
    <row r="43" spans="1:14">
      <c r="A43" s="216"/>
      <c r="B43" s="1048" t="s">
        <v>605</v>
      </c>
      <c r="C43" s="1049"/>
      <c r="D43" s="1066"/>
      <c r="E43" s="1067"/>
      <c r="F43" s="1067"/>
      <c r="G43" s="1067"/>
      <c r="H43" s="1067"/>
      <c r="I43" s="1067"/>
      <c r="J43" s="1067"/>
      <c r="K43" s="1067"/>
      <c r="L43" s="1067"/>
      <c r="M43" s="1068"/>
      <c r="N43" s="216"/>
    </row>
    <row r="44" spans="1:14">
      <c r="A44" s="216"/>
      <c r="B44" s="210"/>
      <c r="C44" s="211"/>
      <c r="D44" s="1069"/>
      <c r="E44" s="1070"/>
      <c r="F44" s="1070"/>
      <c r="G44" s="1070"/>
      <c r="H44" s="1070"/>
      <c r="I44" s="1070"/>
      <c r="J44" s="1070"/>
      <c r="K44" s="1070"/>
      <c r="L44" s="1070"/>
      <c r="M44" s="1071"/>
      <c r="N44" s="216"/>
    </row>
    <row r="45" spans="1:14" ht="14.25" customHeight="1">
      <c r="A45" s="216"/>
      <c r="B45" s="216"/>
      <c r="C45" s="216"/>
      <c r="D45" s="442"/>
      <c r="E45" s="442"/>
      <c r="F45" s="443"/>
      <c r="G45" s="442"/>
      <c r="H45" s="216"/>
      <c r="I45" s="161"/>
      <c r="J45" s="161"/>
      <c r="K45" s="147"/>
      <c r="L45" s="147"/>
      <c r="M45" s="216"/>
      <c r="N45" s="216"/>
    </row>
    <row r="46" spans="1:14" ht="14.25" customHeight="1">
      <c r="A46" s="216"/>
      <c r="B46" s="216"/>
      <c r="C46" s="216"/>
      <c r="D46" s="442"/>
      <c r="E46" s="442"/>
      <c r="F46" s="443"/>
      <c r="G46" s="442"/>
      <c r="H46" s="216"/>
      <c r="I46" s="161"/>
      <c r="J46" s="161"/>
      <c r="K46" s="147"/>
      <c r="L46" s="147"/>
      <c r="M46" s="216"/>
      <c r="N46" s="216"/>
    </row>
    <row r="47" spans="1:14">
      <c r="A47" s="216"/>
      <c r="B47" s="216"/>
      <c r="C47" s="216"/>
      <c r="D47" s="216"/>
      <c r="E47" s="216"/>
      <c r="F47" s="216"/>
      <c r="G47" s="444"/>
      <c r="H47" s="444"/>
      <c r="I47" s="147"/>
      <c r="J47" s="216"/>
      <c r="K47" s="445"/>
      <c r="L47" s="445"/>
      <c r="M47" s="445"/>
      <c r="N47" s="430"/>
    </row>
    <row r="48" spans="1:14">
      <c r="A48" s="446"/>
      <c r="B48" s="216"/>
      <c r="C48" s="216"/>
      <c r="D48" s="216"/>
      <c r="E48" s="216"/>
      <c r="F48" s="216"/>
      <c r="G48" s="216"/>
      <c r="H48" s="216"/>
      <c r="I48" s="216"/>
      <c r="J48" s="216"/>
      <c r="K48" s="216"/>
      <c r="L48" s="216"/>
      <c r="M48" s="216"/>
      <c r="N48" s="216"/>
    </row>
    <row r="49" spans="1:14">
      <c r="A49" s="216"/>
      <c r="B49" s="216"/>
      <c r="C49" s="216"/>
      <c r="D49" s="216"/>
      <c r="E49" s="216"/>
      <c r="F49" s="216"/>
      <c r="G49" s="216"/>
      <c r="H49" s="216"/>
      <c r="I49" s="216"/>
      <c r="J49" s="216"/>
      <c r="K49" s="1038"/>
      <c r="L49" s="1038"/>
      <c r="M49" s="430"/>
      <c r="N49" s="216"/>
    </row>
  </sheetData>
  <mergeCells count="13">
    <mergeCell ref="A5:N5"/>
    <mergeCell ref="G18:M18"/>
    <mergeCell ref="H23:K23"/>
    <mergeCell ref="A30:N30"/>
    <mergeCell ref="D42:M44"/>
    <mergeCell ref="B43:C43"/>
    <mergeCell ref="K49:L49"/>
    <mergeCell ref="D33:M35"/>
    <mergeCell ref="B34:C34"/>
    <mergeCell ref="D36:M38"/>
    <mergeCell ref="B37:C37"/>
    <mergeCell ref="D39:M41"/>
    <mergeCell ref="B40:C40"/>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135E-AE17-4430-82F6-013C08F92603}">
  <dimension ref="A1:N42"/>
  <sheetViews>
    <sheetView showZeros="0" view="pageBreakPreview" zoomScaleNormal="100" zoomScaleSheetLayoutView="100" workbookViewId="0">
      <selection activeCell="M31" sqref="M31"/>
    </sheetView>
  </sheetViews>
  <sheetFormatPr defaultColWidth="5.875" defaultRowHeight="14.25"/>
  <cols>
    <col min="1" max="13" width="5.875" style="289" customWidth="1"/>
    <col min="14" max="14" width="6.75" style="289" customWidth="1"/>
    <col min="15" max="269" width="5.875" style="289"/>
    <col min="270" max="270" width="6.75" style="289" customWidth="1"/>
    <col min="271" max="525" width="5.875" style="289"/>
    <col min="526" max="526" width="6.75" style="289" customWidth="1"/>
    <col min="527" max="781" width="5.875" style="289"/>
    <col min="782" max="782" width="6.75" style="289" customWidth="1"/>
    <col min="783" max="1037" width="5.875" style="289"/>
    <col min="1038" max="1038" width="6.75" style="289" customWidth="1"/>
    <col min="1039" max="1293" width="5.875" style="289"/>
    <col min="1294" max="1294" width="6.75" style="289" customWidth="1"/>
    <col min="1295" max="1549" width="5.875" style="289"/>
    <col min="1550" max="1550" width="6.75" style="289" customWidth="1"/>
    <col min="1551" max="1805" width="5.875" style="289"/>
    <col min="1806" max="1806" width="6.75" style="289" customWidth="1"/>
    <col min="1807" max="2061" width="5.875" style="289"/>
    <col min="2062" max="2062" width="6.75" style="289" customWidth="1"/>
    <col min="2063" max="2317" width="5.875" style="289"/>
    <col min="2318" max="2318" width="6.75" style="289" customWidth="1"/>
    <col min="2319" max="2573" width="5.875" style="289"/>
    <col min="2574" max="2574" width="6.75" style="289" customWidth="1"/>
    <col min="2575" max="2829" width="5.875" style="289"/>
    <col min="2830" max="2830" width="6.75" style="289" customWidth="1"/>
    <col min="2831" max="3085" width="5.875" style="289"/>
    <col min="3086" max="3086" width="6.75" style="289" customWidth="1"/>
    <col min="3087" max="3341" width="5.875" style="289"/>
    <col min="3342" max="3342" width="6.75" style="289" customWidth="1"/>
    <col min="3343" max="3597" width="5.875" style="289"/>
    <col min="3598" max="3598" width="6.75" style="289" customWidth="1"/>
    <col min="3599" max="3853" width="5.875" style="289"/>
    <col min="3854" max="3854" width="6.75" style="289" customWidth="1"/>
    <col min="3855" max="4109" width="5.875" style="289"/>
    <col min="4110" max="4110" width="6.75" style="289" customWidth="1"/>
    <col min="4111" max="4365" width="5.875" style="289"/>
    <col min="4366" max="4366" width="6.75" style="289" customWidth="1"/>
    <col min="4367" max="4621" width="5.875" style="289"/>
    <col min="4622" max="4622" width="6.75" style="289" customWidth="1"/>
    <col min="4623" max="4877" width="5.875" style="289"/>
    <col min="4878" max="4878" width="6.75" style="289" customWidth="1"/>
    <col min="4879" max="5133" width="5.875" style="289"/>
    <col min="5134" max="5134" width="6.75" style="289" customWidth="1"/>
    <col min="5135" max="5389" width="5.875" style="289"/>
    <col min="5390" max="5390" width="6.75" style="289" customWidth="1"/>
    <col min="5391" max="5645" width="5.875" style="289"/>
    <col min="5646" max="5646" width="6.75" style="289" customWidth="1"/>
    <col min="5647" max="5901" width="5.875" style="289"/>
    <col min="5902" max="5902" width="6.75" style="289" customWidth="1"/>
    <col min="5903" max="6157" width="5.875" style="289"/>
    <col min="6158" max="6158" width="6.75" style="289" customWidth="1"/>
    <col min="6159" max="6413" width="5.875" style="289"/>
    <col min="6414" max="6414" width="6.75" style="289" customWidth="1"/>
    <col min="6415" max="6669" width="5.875" style="289"/>
    <col min="6670" max="6670" width="6.75" style="289" customWidth="1"/>
    <col min="6671" max="6925" width="5.875" style="289"/>
    <col min="6926" max="6926" width="6.75" style="289" customWidth="1"/>
    <col min="6927" max="7181" width="5.875" style="289"/>
    <col min="7182" max="7182" width="6.75" style="289" customWidth="1"/>
    <col min="7183" max="7437" width="5.875" style="289"/>
    <col min="7438" max="7438" width="6.75" style="289" customWidth="1"/>
    <col min="7439" max="7693" width="5.875" style="289"/>
    <col min="7694" max="7694" width="6.75" style="289" customWidth="1"/>
    <col min="7695" max="7949" width="5.875" style="289"/>
    <col min="7950" max="7950" width="6.75" style="289" customWidth="1"/>
    <col min="7951" max="8205" width="5.875" style="289"/>
    <col min="8206" max="8206" width="6.75" style="289" customWidth="1"/>
    <col min="8207" max="8461" width="5.875" style="289"/>
    <col min="8462" max="8462" width="6.75" style="289" customWidth="1"/>
    <col min="8463" max="8717" width="5.875" style="289"/>
    <col min="8718" max="8718" width="6.75" style="289" customWidth="1"/>
    <col min="8719" max="8973" width="5.875" style="289"/>
    <col min="8974" max="8974" width="6.75" style="289" customWidth="1"/>
    <col min="8975" max="9229" width="5.875" style="289"/>
    <col min="9230" max="9230" width="6.75" style="289" customWidth="1"/>
    <col min="9231" max="9485" width="5.875" style="289"/>
    <col min="9486" max="9486" width="6.75" style="289" customWidth="1"/>
    <col min="9487" max="9741" width="5.875" style="289"/>
    <col min="9742" max="9742" width="6.75" style="289" customWidth="1"/>
    <col min="9743" max="9997" width="5.875" style="289"/>
    <col min="9998" max="9998" width="6.75" style="289" customWidth="1"/>
    <col min="9999" max="10253" width="5.875" style="289"/>
    <col min="10254" max="10254" width="6.75" style="289" customWidth="1"/>
    <col min="10255" max="10509" width="5.875" style="289"/>
    <col min="10510" max="10510" width="6.75" style="289" customWidth="1"/>
    <col min="10511" max="10765" width="5.875" style="289"/>
    <col min="10766" max="10766" width="6.75" style="289" customWidth="1"/>
    <col min="10767" max="11021" width="5.875" style="289"/>
    <col min="11022" max="11022" width="6.75" style="289" customWidth="1"/>
    <col min="11023" max="11277" width="5.875" style="289"/>
    <col min="11278" max="11278" width="6.75" style="289" customWidth="1"/>
    <col min="11279" max="11533" width="5.875" style="289"/>
    <col min="11534" max="11534" width="6.75" style="289" customWidth="1"/>
    <col min="11535" max="11789" width="5.875" style="289"/>
    <col min="11790" max="11790" width="6.75" style="289" customWidth="1"/>
    <col min="11791" max="12045" width="5.875" style="289"/>
    <col min="12046" max="12046" width="6.75" style="289" customWidth="1"/>
    <col min="12047" max="12301" width="5.875" style="289"/>
    <col min="12302" max="12302" width="6.75" style="289" customWidth="1"/>
    <col min="12303" max="12557" width="5.875" style="289"/>
    <col min="12558" max="12558" width="6.75" style="289" customWidth="1"/>
    <col min="12559" max="12813" width="5.875" style="289"/>
    <col min="12814" max="12814" width="6.75" style="289" customWidth="1"/>
    <col min="12815" max="13069" width="5.875" style="289"/>
    <col min="13070" max="13070" width="6.75" style="289" customWidth="1"/>
    <col min="13071" max="13325" width="5.875" style="289"/>
    <col min="13326" max="13326" width="6.75" style="289" customWidth="1"/>
    <col min="13327" max="13581" width="5.875" style="289"/>
    <col min="13582" max="13582" width="6.75" style="289" customWidth="1"/>
    <col min="13583" max="13837" width="5.875" style="289"/>
    <col min="13838" max="13838" width="6.75" style="289" customWidth="1"/>
    <col min="13839" max="14093" width="5.875" style="289"/>
    <col min="14094" max="14094" width="6.75" style="289" customWidth="1"/>
    <col min="14095" max="14349" width="5.875" style="289"/>
    <col min="14350" max="14350" width="6.75" style="289" customWidth="1"/>
    <col min="14351" max="14605" width="5.875" style="289"/>
    <col min="14606" max="14606" width="6.75" style="289" customWidth="1"/>
    <col min="14607" max="14861" width="5.875" style="289"/>
    <col min="14862" max="14862" width="6.75" style="289" customWidth="1"/>
    <col min="14863" max="15117" width="5.875" style="289"/>
    <col min="15118" max="15118" width="6.75" style="289" customWidth="1"/>
    <col min="15119" max="15373" width="5.875" style="289"/>
    <col min="15374" max="15374" width="6.75" style="289" customWidth="1"/>
    <col min="15375" max="15629" width="5.875" style="289"/>
    <col min="15630" max="15630" width="6.75" style="289" customWidth="1"/>
    <col min="15631" max="15885" width="5.875" style="289"/>
    <col min="15886" max="15886" width="6.75" style="289" customWidth="1"/>
    <col min="15887" max="16141" width="5.875" style="289"/>
    <col min="16142" max="16142" width="6.75" style="289" customWidth="1"/>
    <col min="16143" max="16384" width="5.875" style="289"/>
  </cols>
  <sheetData>
    <row r="1" spans="1:14">
      <c r="N1" s="430" t="s">
        <v>763</v>
      </c>
    </row>
    <row r="5" spans="1:14" ht="28.5">
      <c r="A5" s="921" t="s">
        <v>1305</v>
      </c>
      <c r="B5" s="921"/>
      <c r="C5" s="921"/>
      <c r="D5" s="921"/>
      <c r="E5" s="921"/>
      <c r="F5" s="921"/>
      <c r="G5" s="921"/>
      <c r="H5" s="921"/>
      <c r="I5" s="921"/>
      <c r="J5" s="921"/>
      <c r="K5" s="921"/>
      <c r="L5" s="921"/>
      <c r="M5" s="921"/>
      <c r="N5" s="921"/>
    </row>
    <row r="8" spans="1:14">
      <c r="A8" s="216"/>
    </row>
    <row r="9" spans="1:14" ht="14.25" customHeight="1">
      <c r="A9" s="216"/>
    </row>
    <row r="10" spans="1:14" ht="14.25" customHeight="1">
      <c r="G10" s="289" t="s">
        <v>533</v>
      </c>
      <c r="I10" s="742"/>
      <c r="J10" s="743"/>
      <c r="K10" s="743"/>
      <c r="L10" s="743"/>
      <c r="M10" s="743"/>
      <c r="N10" s="743"/>
    </row>
    <row r="11" spans="1:14" ht="14.25" customHeight="1">
      <c r="I11" s="744"/>
      <c r="J11" s="744"/>
      <c r="K11" s="744"/>
      <c r="L11" s="744"/>
      <c r="M11" s="428"/>
      <c r="N11" s="428"/>
    </row>
    <row r="12" spans="1:14" ht="14.25" customHeight="1">
      <c r="G12" s="289" t="s">
        <v>188</v>
      </c>
      <c r="I12" s="745"/>
      <c r="J12" s="428"/>
      <c r="K12" s="745"/>
      <c r="L12" s="428"/>
      <c r="M12" s="428"/>
      <c r="N12" s="428"/>
    </row>
    <row r="13" spans="1:14" ht="14.25" customHeight="1">
      <c r="I13" s="744"/>
      <c r="J13" s="745"/>
      <c r="K13" s="744"/>
      <c r="L13" s="744"/>
      <c r="M13" s="428"/>
      <c r="N13" s="428"/>
    </row>
    <row r="14" spans="1:14" ht="14.25" customHeight="1">
      <c r="G14" s="289" t="s">
        <v>534</v>
      </c>
      <c r="I14" s="745"/>
      <c r="J14" s="428"/>
      <c r="K14" s="745"/>
      <c r="L14" s="428"/>
      <c r="M14" s="428"/>
      <c r="N14" s="428"/>
    </row>
    <row r="15" spans="1:14" ht="14.25" customHeight="1">
      <c r="I15" s="745"/>
      <c r="J15" s="745"/>
      <c r="K15" s="745"/>
      <c r="L15" s="428"/>
      <c r="M15" s="428"/>
      <c r="N15" s="428"/>
    </row>
    <row r="16" spans="1:14" ht="14.25" customHeight="1">
      <c r="G16" s="289" t="s">
        <v>484</v>
      </c>
      <c r="H16" s="729"/>
      <c r="I16" s="1073"/>
      <c r="J16" s="1074"/>
      <c r="K16" s="1074"/>
      <c r="L16" s="746"/>
      <c r="M16" s="747"/>
      <c r="N16" s="428"/>
    </row>
    <row r="17" spans="1:14" ht="14.25" customHeight="1">
      <c r="I17" s="280"/>
      <c r="J17" s="280"/>
      <c r="K17" s="280"/>
    </row>
    <row r="18" spans="1:14" ht="14.25" customHeight="1">
      <c r="G18" s="729"/>
      <c r="H18" s="1062"/>
      <c r="I18" s="1062"/>
      <c r="J18" s="1062"/>
      <c r="K18" s="1062"/>
      <c r="L18" s="729"/>
      <c r="M18" s="727"/>
    </row>
    <row r="19" spans="1:14" ht="14.25" customHeight="1"/>
    <row r="20" spans="1:14" ht="15.75" customHeight="1">
      <c r="A20" s="295" t="s">
        <v>1368</v>
      </c>
      <c r="B20" s="295"/>
      <c r="C20" s="295"/>
      <c r="D20" s="729">
        <f>入力シート!C8</f>
        <v>0</v>
      </c>
      <c r="E20" s="295"/>
      <c r="F20" s="729">
        <f>入力シート!C10</f>
        <v>0</v>
      </c>
      <c r="M20" s="290" t="s">
        <v>1366</v>
      </c>
    </row>
    <row r="21" spans="1:14" ht="15.75" customHeight="1">
      <c r="A21" s="748" t="s">
        <v>1369</v>
      </c>
      <c r="B21" s="748"/>
      <c r="C21" s="748"/>
      <c r="D21" s="748"/>
      <c r="E21" s="748"/>
      <c r="F21" s="748"/>
      <c r="G21" s="748"/>
      <c r="H21" s="748"/>
      <c r="I21" s="748"/>
      <c r="J21" s="748"/>
      <c r="K21" s="748"/>
      <c r="L21" s="748"/>
      <c r="M21" s="748"/>
      <c r="N21" s="748"/>
    </row>
    <row r="22" spans="1:14" ht="15.75" customHeight="1">
      <c r="A22" s="289" t="s">
        <v>1370</v>
      </c>
      <c r="C22" s="280"/>
    </row>
    <row r="23" spans="1:14" ht="14.25" customHeight="1">
      <c r="C23" s="280"/>
    </row>
    <row r="24" spans="1:14" ht="14.25" customHeight="1">
      <c r="G24" s="142"/>
      <c r="J24" s="142"/>
    </row>
    <row r="25" spans="1:14" ht="14.25" customHeight="1">
      <c r="G25" s="142"/>
      <c r="J25" s="142"/>
    </row>
    <row r="26" spans="1:14" ht="14.25" customHeight="1">
      <c r="G26" s="142"/>
      <c r="J26" s="753" t="s">
        <v>1332</v>
      </c>
      <c r="K26" s="428"/>
      <c r="L26" s="428"/>
      <c r="M26" s="428"/>
      <c r="N26" s="428"/>
    </row>
    <row r="27" spans="1:14" ht="14.25" customHeight="1">
      <c r="G27" s="142"/>
      <c r="J27" s="142"/>
    </row>
    <row r="28" spans="1:14" ht="14.25" customHeight="1">
      <c r="G28" s="142"/>
      <c r="J28" s="142"/>
    </row>
    <row r="29" spans="1:14" ht="14.25" customHeight="1">
      <c r="C29" s="546"/>
      <c r="D29" s="546"/>
      <c r="E29" s="546"/>
      <c r="F29" s="546"/>
      <c r="G29" s="546"/>
    </row>
    <row r="30" spans="1:14" ht="14.25" customHeight="1">
      <c r="C30" s="546"/>
      <c r="D30" s="546"/>
      <c r="E30" s="546"/>
      <c r="F30" s="546"/>
      <c r="G30" s="546"/>
    </row>
    <row r="31" spans="1:14" ht="14.25" customHeight="1">
      <c r="C31" s="737" t="s">
        <v>533</v>
      </c>
      <c r="D31" s="546"/>
      <c r="E31" s="1061">
        <f>入力シート!C22</f>
        <v>0</v>
      </c>
      <c r="F31" s="1061"/>
      <c r="G31" s="1061"/>
      <c r="H31" s="1061"/>
      <c r="I31" s="1061"/>
      <c r="J31" s="1061"/>
      <c r="K31" s="1061"/>
      <c r="L31" s="749"/>
      <c r="M31" s="749"/>
      <c r="N31" s="749"/>
    </row>
    <row r="32" spans="1:14" ht="14.25" customHeight="1">
      <c r="C32" s="737"/>
      <c r="D32" s="546"/>
      <c r="E32" s="737"/>
      <c r="G32" s="738"/>
      <c r="H32" s="738"/>
      <c r="I32" s="738"/>
      <c r="J32" s="738"/>
      <c r="K32" s="738"/>
      <c r="L32" s="738"/>
      <c r="M32" s="738"/>
    </row>
    <row r="33" spans="1:14" ht="14.25" customHeight="1">
      <c r="D33" s="545"/>
    </row>
    <row r="34" spans="1:14" ht="14.25" customHeight="1">
      <c r="B34" s="1"/>
      <c r="C34" s="289" t="s">
        <v>544</v>
      </c>
      <c r="D34" s="1"/>
      <c r="E34" s="447">
        <f>入力シート!C8</f>
        <v>0</v>
      </c>
      <c r="G34" s="447">
        <f>入力シート!C10</f>
        <v>0</v>
      </c>
      <c r="H34" s="325"/>
      <c r="I34" s="280"/>
      <c r="J34" s="1072"/>
      <c r="K34" s="1072"/>
      <c r="N34" s="1"/>
    </row>
    <row r="35" spans="1:14" ht="14.25" customHeight="1">
      <c r="D35" s="296"/>
      <c r="G35" s="546"/>
      <c r="H35" s="1062"/>
      <c r="I35" s="1062"/>
      <c r="J35" s="1062"/>
      <c r="K35" s="1062"/>
      <c r="L35" s="1062"/>
      <c r="M35" s="216"/>
    </row>
    <row r="36" spans="1:14" ht="14.25" customHeight="1">
      <c r="G36" s="142"/>
      <c r="J36" s="142"/>
    </row>
    <row r="37" spans="1:14" ht="14.25" customHeight="1">
      <c r="G37" s="142"/>
      <c r="J37" s="142"/>
    </row>
    <row r="38" spans="1:14" ht="14.25" customHeight="1">
      <c r="G38" s="142"/>
      <c r="J38" s="142"/>
    </row>
    <row r="39" spans="1:14" ht="14.25" customHeight="1">
      <c r="G39" s="142"/>
      <c r="J39" s="142"/>
    </row>
    <row r="40" spans="1:14" ht="14.25" customHeight="1">
      <c r="G40" s="142"/>
      <c r="J40" s="142"/>
    </row>
    <row r="41" spans="1:14" ht="14.25" customHeight="1">
      <c r="A41" s="739" t="s">
        <v>1367</v>
      </c>
      <c r="B41" s="740"/>
      <c r="C41" s="740"/>
      <c r="D41" s="740"/>
      <c r="E41" s="740"/>
      <c r="F41" s="740"/>
      <c r="G41" s="740"/>
      <c r="H41" s="740"/>
      <c r="I41" s="740"/>
      <c r="J41" s="740"/>
      <c r="K41" s="740"/>
      <c r="L41" s="740"/>
      <c r="M41" s="740"/>
      <c r="N41" s="741"/>
    </row>
    <row r="42" spans="1:14" ht="14.25" customHeight="1">
      <c r="A42" s="739"/>
      <c r="B42" s="740"/>
      <c r="C42" s="740"/>
      <c r="D42" s="740"/>
      <c r="E42" s="740"/>
      <c r="F42" s="740"/>
      <c r="G42" s="740"/>
      <c r="H42" s="740"/>
      <c r="I42" s="740"/>
      <c r="J42" s="740"/>
      <c r="K42" s="740"/>
      <c r="L42" s="740"/>
      <c r="M42" s="740"/>
      <c r="N42" s="741"/>
    </row>
  </sheetData>
  <mergeCells count="6">
    <mergeCell ref="J34:K34"/>
    <mergeCell ref="H35:L35"/>
    <mergeCell ref="E31:K31"/>
    <mergeCell ref="A5:N5"/>
    <mergeCell ref="I16:K16"/>
    <mergeCell ref="H18:K18"/>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9"/>
  <sheetViews>
    <sheetView view="pageBreakPreview" zoomScaleNormal="100" workbookViewId="0">
      <selection activeCell="D7" sqref="D7:I7"/>
    </sheetView>
  </sheetViews>
  <sheetFormatPr defaultColWidth="9" defaultRowHeight="14.25"/>
  <cols>
    <col min="1" max="1" width="4.625" style="1" customWidth="1"/>
    <col min="2" max="2" width="2.625" style="1" customWidth="1"/>
    <col min="3" max="3" width="14.625" style="1" customWidth="1"/>
    <col min="4" max="8" width="10.625" style="1" customWidth="1"/>
    <col min="9" max="9" width="13" style="1" customWidth="1"/>
    <col min="10" max="10" width="11.875" style="1" customWidth="1"/>
    <col min="11" max="16384" width="9" style="1"/>
  </cols>
  <sheetData>
    <row r="1" spans="1:9">
      <c r="I1" s="2" t="s">
        <v>1069</v>
      </c>
    </row>
    <row r="3" spans="1:9" ht="15" thickBot="1">
      <c r="A3" s="1075" t="s">
        <v>1371</v>
      </c>
      <c r="B3" s="1075"/>
      <c r="C3" s="1075"/>
      <c r="D3" s="1075"/>
      <c r="E3" s="1075"/>
      <c r="F3" s="1075"/>
      <c r="G3" s="1075"/>
      <c r="H3" s="1075"/>
      <c r="I3" s="1075"/>
    </row>
    <row r="4" spans="1:9" ht="30" customHeight="1">
      <c r="A4" s="1101" t="s">
        <v>183</v>
      </c>
      <c r="B4" s="1102"/>
      <c r="C4" s="1103"/>
      <c r="D4" s="1132" t="s">
        <v>724</v>
      </c>
      <c r="E4" s="1133"/>
      <c r="F4" s="1133"/>
      <c r="G4" s="1133"/>
      <c r="H4" s="344"/>
      <c r="I4" s="345"/>
    </row>
    <row r="5" spans="1:9" ht="30" customHeight="1">
      <c r="A5" s="1104" t="s">
        <v>188</v>
      </c>
      <c r="B5" s="1105"/>
      <c r="C5" s="1106"/>
      <c r="D5" s="1076"/>
      <c r="E5" s="1077"/>
      <c r="F5" s="1077"/>
      <c r="G5" s="1077"/>
      <c r="H5" s="1077"/>
      <c r="I5" s="1078"/>
    </row>
    <row r="6" spans="1:9" ht="30" customHeight="1">
      <c r="A6" s="1107" t="s">
        <v>184</v>
      </c>
      <c r="B6" s="1108"/>
      <c r="C6" s="1109"/>
      <c r="D6" s="1079"/>
      <c r="E6" s="1080"/>
      <c r="F6" s="1080"/>
      <c r="G6" s="1080"/>
      <c r="H6" s="1080"/>
      <c r="I6" s="1081"/>
    </row>
    <row r="7" spans="1:9" ht="30" customHeight="1">
      <c r="A7" s="1110" t="s">
        <v>185</v>
      </c>
      <c r="B7" s="1111"/>
      <c r="C7" s="1112"/>
      <c r="D7" s="1091">
        <f>入力シート!C29</f>
        <v>0</v>
      </c>
      <c r="E7" s="1092"/>
      <c r="F7" s="1092"/>
      <c r="G7" s="1092"/>
      <c r="H7" s="1092"/>
      <c r="I7" s="1093"/>
    </row>
    <row r="8" spans="1:9" ht="30" customHeight="1">
      <c r="A8" s="1110" t="s">
        <v>186</v>
      </c>
      <c r="B8" s="1111"/>
      <c r="C8" s="1112"/>
      <c r="D8" s="1094" t="s">
        <v>1070</v>
      </c>
      <c r="E8" s="1095"/>
      <c r="F8" s="1095"/>
      <c r="G8" s="1095"/>
      <c r="H8" s="1095"/>
      <c r="I8" s="1096"/>
    </row>
    <row r="9" spans="1:9" ht="30" customHeight="1">
      <c r="A9" s="1110"/>
      <c r="B9" s="1111"/>
      <c r="C9" s="1112"/>
      <c r="D9" s="1097"/>
      <c r="E9" s="1098"/>
      <c r="F9" s="1098"/>
      <c r="G9" s="1098"/>
      <c r="H9" s="1098"/>
      <c r="I9" s="1099"/>
    </row>
    <row r="10" spans="1:9" ht="30" customHeight="1">
      <c r="A10" s="1110"/>
      <c r="B10" s="1111"/>
      <c r="C10" s="1112"/>
      <c r="D10" s="347"/>
      <c r="E10" s="348"/>
      <c r="F10" s="348"/>
      <c r="G10" s="1089" t="s">
        <v>1084</v>
      </c>
      <c r="H10" s="1089"/>
      <c r="I10" s="1090"/>
    </row>
    <row r="11" spans="1:9" ht="30" customHeight="1" thickBot="1">
      <c r="A11" s="1113" t="s">
        <v>187</v>
      </c>
      <c r="B11" s="1114"/>
      <c r="C11" s="1115"/>
      <c r="D11" s="453" t="s">
        <v>189</v>
      </c>
      <c r="E11" s="454"/>
      <c r="F11" s="455" t="s">
        <v>190</v>
      </c>
      <c r="G11" s="511" t="s">
        <v>1083</v>
      </c>
      <c r="H11" s="454"/>
      <c r="I11" s="456" t="s">
        <v>190</v>
      </c>
    </row>
    <row r="12" spans="1:9" ht="30" customHeight="1">
      <c r="A12" s="1126" t="s">
        <v>1082</v>
      </c>
      <c r="B12" s="1121" t="s">
        <v>1071</v>
      </c>
      <c r="C12" s="1122"/>
      <c r="D12" s="514"/>
      <c r="E12" s="515" t="s">
        <v>229</v>
      </c>
      <c r="F12" s="514"/>
      <c r="G12" s="527"/>
      <c r="H12" s="515" t="s">
        <v>229</v>
      </c>
      <c r="I12" s="516"/>
    </row>
    <row r="13" spans="1:9" ht="24" customHeight="1">
      <c r="A13" s="1127"/>
      <c r="B13" s="520"/>
      <c r="C13" s="521"/>
      <c r="D13" s="1116" t="s">
        <v>1072</v>
      </c>
      <c r="E13" s="1116"/>
      <c r="F13" s="1117"/>
      <c r="G13" s="509"/>
      <c r="H13" s="717"/>
      <c r="I13" s="517"/>
    </row>
    <row r="14" spans="1:9" ht="24" customHeight="1">
      <c r="A14" s="1127"/>
      <c r="B14" s="520"/>
      <c r="C14" s="1118" t="s">
        <v>1073</v>
      </c>
      <c r="D14" s="525" t="s">
        <v>1074</v>
      </c>
      <c r="E14" s="1129"/>
      <c r="F14" s="1129"/>
      <c r="G14" s="1129"/>
      <c r="H14" s="1129"/>
      <c r="I14" s="524"/>
    </row>
    <row r="15" spans="1:9" ht="24" customHeight="1">
      <c r="A15" s="1127"/>
      <c r="B15" s="520"/>
      <c r="C15" s="1119"/>
      <c r="D15" s="513" t="s">
        <v>1075</v>
      </c>
      <c r="E15" s="1130"/>
      <c r="F15" s="1130"/>
      <c r="G15" s="1130"/>
      <c r="H15" s="1130"/>
      <c r="I15" s="517"/>
    </row>
    <row r="16" spans="1:9" ht="24" customHeight="1">
      <c r="A16" s="1127"/>
      <c r="B16" s="520"/>
      <c r="C16" s="1120"/>
      <c r="D16" s="526" t="s">
        <v>1076</v>
      </c>
      <c r="E16" s="1131"/>
      <c r="F16" s="1131"/>
      <c r="G16" s="1131"/>
      <c r="H16" s="1131"/>
      <c r="I16" s="349"/>
    </row>
    <row r="17" spans="1:9" ht="30" customHeight="1">
      <c r="A17" s="1127"/>
      <c r="B17" s="1123" t="s">
        <v>1077</v>
      </c>
      <c r="C17" s="1124"/>
      <c r="D17" s="346"/>
      <c r="E17" s="523" t="s">
        <v>229</v>
      </c>
      <c r="F17" s="346"/>
      <c r="G17" s="1083"/>
      <c r="H17" s="1084"/>
      <c r="I17" s="1085"/>
    </row>
    <row r="18" spans="1:9" ht="30" customHeight="1">
      <c r="A18" s="1127"/>
      <c r="B18" s="520"/>
      <c r="C18" s="529" t="s">
        <v>1078</v>
      </c>
      <c r="D18" s="530"/>
      <c r="E18" s="531" t="s">
        <v>229</v>
      </c>
      <c r="F18" s="530"/>
      <c r="G18" s="1083"/>
      <c r="H18" s="1084"/>
      <c r="I18" s="1085"/>
    </row>
    <row r="19" spans="1:9" ht="24">
      <c r="A19" s="1127"/>
      <c r="B19" s="520"/>
      <c r="C19" s="1125" t="s">
        <v>1079</v>
      </c>
      <c r="D19" s="512" t="s">
        <v>1080</v>
      </c>
      <c r="E19" s="1086"/>
      <c r="F19" s="1086"/>
      <c r="G19" s="1086"/>
      <c r="H19" s="1086"/>
      <c r="I19" s="517"/>
    </row>
    <row r="20" spans="1:9">
      <c r="A20" s="1127"/>
      <c r="B20" s="520"/>
      <c r="C20" s="1125"/>
      <c r="D20" s="509"/>
      <c r="E20" s="1087"/>
      <c r="F20" s="1087"/>
      <c r="G20" s="1087"/>
      <c r="H20" s="1087"/>
      <c r="I20" s="517"/>
    </row>
    <row r="21" spans="1:9" ht="15" thickBot="1">
      <c r="A21" s="1128"/>
      <c r="B21" s="522"/>
      <c r="C21" s="528"/>
      <c r="D21" s="518" t="s">
        <v>1081</v>
      </c>
      <c r="E21" s="1088"/>
      <c r="F21" s="1088"/>
      <c r="G21" s="1088"/>
      <c r="H21" s="1088"/>
      <c r="I21" s="519"/>
    </row>
    <row r="23" spans="1:9">
      <c r="A23" s="1" t="s">
        <v>1026</v>
      </c>
    </row>
    <row r="25" spans="1:9">
      <c r="B25" s="1082" t="s">
        <v>1346</v>
      </c>
      <c r="C25" s="1082"/>
      <c r="D25" s="1082"/>
    </row>
    <row r="27" spans="1:9">
      <c r="F27" s="1" t="s">
        <v>534</v>
      </c>
      <c r="G27" s="352">
        <f>入力シート!C8</f>
        <v>0</v>
      </c>
      <c r="H27" s="352">
        <f>入力シート!C10</f>
        <v>0</v>
      </c>
      <c r="I27" s="301" t="s">
        <v>513</v>
      </c>
    </row>
    <row r="29" spans="1:9">
      <c r="A29" s="1" t="s">
        <v>1085</v>
      </c>
      <c r="C29" s="532"/>
      <c r="D29" s="1100"/>
      <c r="E29" s="1100"/>
      <c r="F29" s="1100"/>
      <c r="G29" s="533" t="s">
        <v>515</v>
      </c>
    </row>
    <row r="31" spans="1:9">
      <c r="A31" s="1" t="s">
        <v>1086</v>
      </c>
    </row>
    <row r="32" spans="1:9">
      <c r="A32" s="1" t="s">
        <v>1087</v>
      </c>
    </row>
    <row r="33" spans="1:1">
      <c r="A33" s="1" t="s">
        <v>1088</v>
      </c>
    </row>
    <row r="34" spans="1:1">
      <c r="A34" s="1" t="s">
        <v>1089</v>
      </c>
    </row>
    <row r="35" spans="1:1">
      <c r="A35" s="1" t="s">
        <v>1090</v>
      </c>
    </row>
    <row r="36" spans="1:1">
      <c r="A36" s="1" t="s">
        <v>1091</v>
      </c>
    </row>
    <row r="37" spans="1:1">
      <c r="A37" s="1" t="s">
        <v>1092</v>
      </c>
    </row>
    <row r="38" spans="1:1">
      <c r="A38" s="1" t="s">
        <v>1372</v>
      </c>
    </row>
    <row r="39" spans="1:1">
      <c r="A39" s="1" t="s">
        <v>1204</v>
      </c>
    </row>
  </sheetData>
  <mergeCells count="26">
    <mergeCell ref="D29:F29"/>
    <mergeCell ref="A4:C4"/>
    <mergeCell ref="A5:C5"/>
    <mergeCell ref="A6:C6"/>
    <mergeCell ref="A7:C7"/>
    <mergeCell ref="A8:C10"/>
    <mergeCell ref="A11:C11"/>
    <mergeCell ref="D13:F13"/>
    <mergeCell ref="C14:C16"/>
    <mergeCell ref="B12:C12"/>
    <mergeCell ref="B17:C17"/>
    <mergeCell ref="C19:C20"/>
    <mergeCell ref="A12:A21"/>
    <mergeCell ref="E14:H16"/>
    <mergeCell ref="G17:I17"/>
    <mergeCell ref="D4:G4"/>
    <mergeCell ref="A3:I3"/>
    <mergeCell ref="D5:I5"/>
    <mergeCell ref="D6:I6"/>
    <mergeCell ref="B25:D25"/>
    <mergeCell ref="G18:I18"/>
    <mergeCell ref="E19:H20"/>
    <mergeCell ref="E21:H21"/>
    <mergeCell ref="G10:I10"/>
    <mergeCell ref="D7:I7"/>
    <mergeCell ref="D8:I9"/>
  </mergeCells>
  <phoneticPr fontId="3"/>
  <dataValidations count="1">
    <dataValidation type="list" allowBlank="1" showInputMessage="1" showErrorMessage="1" sqref="E12 E17:E18 H12" xr:uid="{00000000-0002-0000-1700-000000000000}">
      <formula1>"　,○"</formula1>
    </dataValidation>
  </dataValidations>
  <pageMargins left="0.78740157480314965" right="0.39370078740157483" top="0.78740157480314965" bottom="0.78740157480314965" header="0.51181102362204722" footer="0.51181102362204722"/>
  <pageSetup paperSize="9" orientation="portrait" horizontalDpi="200" verticalDpi="200" r:id="rId1"/>
  <headerFooter alignWithMargins="0"/>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L58"/>
  <sheetViews>
    <sheetView topLeftCell="A19" zoomScale="70" zoomScaleNormal="70" workbookViewId="0">
      <selection activeCell="AI24" sqref="AI24"/>
    </sheetView>
  </sheetViews>
  <sheetFormatPr defaultColWidth="5.625" defaultRowHeight="13.5"/>
  <cols>
    <col min="1" max="1" width="4.125" style="354" customWidth="1"/>
    <col min="2" max="7" width="3" style="354" customWidth="1"/>
    <col min="8" max="8" width="2.125" style="354" customWidth="1"/>
    <col min="9" max="9" width="3.5" style="354" customWidth="1"/>
    <col min="10" max="10" width="2.125" style="354" customWidth="1"/>
    <col min="11" max="11" width="3.5" style="354" customWidth="1"/>
    <col min="12" max="12" width="2.125" style="354" customWidth="1"/>
    <col min="13" max="13" width="3.5" style="354" customWidth="1"/>
    <col min="14" max="14" width="2.125" style="354" customWidth="1"/>
    <col min="15" max="15" width="3.5" style="354" customWidth="1"/>
    <col min="16" max="16" width="2.125" style="354" customWidth="1"/>
    <col min="17" max="17" width="3.5" style="354" customWidth="1"/>
    <col min="18" max="19" width="2.125" style="354" customWidth="1"/>
    <col min="20" max="20" width="6.625" style="354" customWidth="1"/>
    <col min="21" max="21" width="2.625" style="354" customWidth="1"/>
    <col min="22" max="22" width="6.625" style="354" customWidth="1"/>
    <col min="23" max="23" width="2.625" style="354" customWidth="1"/>
    <col min="24" max="24" width="6.625" style="354" customWidth="1"/>
    <col min="25" max="25" width="2.625" style="354" customWidth="1"/>
    <col min="26" max="26" width="6.625" style="354" customWidth="1"/>
    <col min="27" max="27" width="2.625" style="354" customWidth="1"/>
    <col min="28" max="28" width="6.625" style="354" customWidth="1"/>
    <col min="29" max="29" width="2.625" style="354" customWidth="1"/>
    <col min="30" max="30" width="2.125" style="354" customWidth="1"/>
    <col min="31" max="32" width="4.5" style="354" customWidth="1"/>
    <col min="33" max="33" width="4" style="354" customWidth="1"/>
    <col min="34" max="34" width="4.5" style="354" customWidth="1"/>
    <col min="35" max="35" width="4" style="354" customWidth="1"/>
    <col min="36" max="36" width="4.5" style="354" customWidth="1"/>
    <col min="37" max="37" width="4.625" style="354" customWidth="1"/>
    <col min="38" max="38" width="2.125" style="354" customWidth="1"/>
    <col min="39" max="41" width="3.5" style="354" customWidth="1"/>
    <col min="42" max="16384" width="5.625" style="354"/>
  </cols>
  <sheetData>
    <row r="1" spans="2:37" ht="12" customHeight="1">
      <c r="B1" s="372"/>
      <c r="C1" s="372"/>
      <c r="D1" s="372"/>
      <c r="E1" s="372"/>
      <c r="F1" s="372"/>
      <c r="G1" s="372"/>
      <c r="H1" s="372"/>
      <c r="I1" s="1177"/>
      <c r="J1" s="372"/>
      <c r="K1" s="372"/>
      <c r="L1" s="372"/>
      <c r="M1" s="372"/>
      <c r="N1" s="372"/>
      <c r="O1" s="372"/>
      <c r="P1" s="372"/>
      <c r="S1" s="1163" t="s">
        <v>200</v>
      </c>
      <c r="T1" s="1164"/>
      <c r="U1" s="1164"/>
      <c r="V1" s="1164"/>
      <c r="W1" s="1164"/>
      <c r="X1" s="1164"/>
      <c r="Y1" s="1164"/>
      <c r="Z1" s="1164"/>
      <c r="AA1" s="1164"/>
      <c r="AB1" s="1164"/>
      <c r="AC1" s="1164"/>
      <c r="AD1" s="1164"/>
      <c r="AE1" s="1170" t="s">
        <v>484</v>
      </c>
      <c r="AF1" s="1151" t="s">
        <v>534</v>
      </c>
      <c r="AG1" s="1154" t="s">
        <v>204</v>
      </c>
      <c r="AH1" s="1151" t="s">
        <v>540</v>
      </c>
      <c r="AI1" s="1154" t="s">
        <v>204</v>
      </c>
      <c r="AJ1" s="1143" t="s">
        <v>192</v>
      </c>
      <c r="AK1" s="1134" t="s">
        <v>199</v>
      </c>
    </row>
    <row r="2" spans="2:37" ht="12" customHeight="1">
      <c r="B2" s="376"/>
      <c r="C2" s="377"/>
      <c r="D2" s="377"/>
      <c r="E2" s="377"/>
      <c r="F2" s="1173" t="s">
        <v>207</v>
      </c>
      <c r="G2" s="378"/>
      <c r="H2" s="372"/>
      <c r="I2" s="1177"/>
      <c r="J2" s="372"/>
      <c r="K2" s="372"/>
      <c r="L2" s="372"/>
      <c r="M2" s="372"/>
      <c r="N2" s="372"/>
      <c r="P2" s="372"/>
      <c r="Q2" s="1158" t="s">
        <v>206</v>
      </c>
      <c r="S2" s="1165"/>
      <c r="T2" s="1166"/>
      <c r="U2" s="1166"/>
      <c r="V2" s="1166"/>
      <c r="W2" s="1166"/>
      <c r="X2" s="1166"/>
      <c r="Y2" s="1166"/>
      <c r="Z2" s="1166"/>
      <c r="AA2" s="1166"/>
      <c r="AB2" s="1166"/>
      <c r="AC2" s="1166"/>
      <c r="AD2" s="1166"/>
      <c r="AE2" s="1171"/>
      <c r="AF2" s="1152"/>
      <c r="AG2" s="1155"/>
      <c r="AH2" s="1152"/>
      <c r="AI2" s="1155"/>
      <c r="AJ2" s="1144"/>
      <c r="AK2" s="1134"/>
    </row>
    <row r="3" spans="2:37" ht="12" customHeight="1">
      <c r="B3" s="378"/>
      <c r="C3" s="379"/>
      <c r="D3" s="379"/>
      <c r="E3" s="379"/>
      <c r="F3" s="1174"/>
      <c r="G3" s="378"/>
      <c r="H3" s="372"/>
      <c r="I3" s="1177"/>
      <c r="J3" s="372"/>
      <c r="K3" s="372"/>
      <c r="L3" s="372"/>
      <c r="M3" s="372"/>
      <c r="N3" s="372"/>
      <c r="O3" s="1178" t="s">
        <v>1373</v>
      </c>
      <c r="P3" s="372"/>
      <c r="Q3" s="1158"/>
      <c r="S3" s="1165"/>
      <c r="T3" s="1166"/>
      <c r="U3" s="1166"/>
      <c r="V3" s="1166"/>
      <c r="W3" s="1166"/>
      <c r="X3" s="1166"/>
      <c r="Y3" s="1166"/>
      <c r="Z3" s="1166"/>
      <c r="AA3" s="1166"/>
      <c r="AB3" s="1166"/>
      <c r="AC3" s="1166"/>
      <c r="AD3" s="1166"/>
      <c r="AE3" s="1171"/>
      <c r="AF3" s="1152"/>
      <c r="AG3" s="1155"/>
      <c r="AH3" s="1152"/>
      <c r="AI3" s="1155"/>
      <c r="AJ3" s="1144"/>
      <c r="AK3" s="1134"/>
    </row>
    <row r="4" spans="2:37" ht="12" customHeight="1">
      <c r="B4" s="378"/>
      <c r="C4" s="1176" t="s">
        <v>209</v>
      </c>
      <c r="D4" s="1181" t="s">
        <v>208</v>
      </c>
      <c r="E4" s="379"/>
      <c r="F4" s="1174"/>
      <c r="G4" s="378"/>
      <c r="H4" s="372"/>
      <c r="I4" s="1177"/>
      <c r="J4" s="372"/>
      <c r="K4" s="372"/>
      <c r="L4" s="372"/>
      <c r="M4" s="372"/>
      <c r="N4" s="372"/>
      <c r="O4" s="1178"/>
      <c r="P4" s="372"/>
      <c r="Q4" s="1158"/>
      <c r="S4" s="1165"/>
      <c r="T4" s="1166"/>
      <c r="U4" s="1166"/>
      <c r="V4" s="1166"/>
      <c r="W4" s="1166"/>
      <c r="X4" s="1166"/>
      <c r="Y4" s="1166"/>
      <c r="Z4" s="1166"/>
      <c r="AA4" s="1166"/>
      <c r="AB4" s="1166"/>
      <c r="AC4" s="1166"/>
      <c r="AD4" s="1166"/>
      <c r="AE4" s="1171"/>
      <c r="AF4" s="1152"/>
      <c r="AG4" s="1155"/>
      <c r="AH4" s="1152"/>
      <c r="AI4" s="1155"/>
      <c r="AJ4" s="1144"/>
      <c r="AK4" s="1134"/>
    </row>
    <row r="5" spans="2:37" ht="12" customHeight="1">
      <c r="B5" s="378"/>
      <c r="C5" s="1176"/>
      <c r="D5" s="1181"/>
      <c r="E5" s="379"/>
      <c r="F5" s="1174"/>
      <c r="G5" s="378"/>
      <c r="H5" s="372"/>
      <c r="I5" s="1177"/>
      <c r="J5" s="372"/>
      <c r="K5" s="372"/>
      <c r="L5" s="372"/>
      <c r="M5" s="372"/>
      <c r="N5" s="372"/>
      <c r="O5" s="1178"/>
      <c r="P5" s="372"/>
      <c r="Q5" s="1158"/>
      <c r="S5" s="1165"/>
      <c r="T5" s="1166"/>
      <c r="U5" s="1166"/>
      <c r="V5" s="1166"/>
      <c r="W5" s="1166"/>
      <c r="X5" s="1166"/>
      <c r="Y5" s="1166"/>
      <c r="Z5" s="1166"/>
      <c r="AA5" s="1166"/>
      <c r="AB5" s="1166"/>
      <c r="AC5" s="1166"/>
      <c r="AD5" s="1166"/>
      <c r="AE5" s="1171"/>
      <c r="AF5" s="1152"/>
      <c r="AG5" s="1155"/>
      <c r="AH5" s="1152"/>
      <c r="AI5" s="1155"/>
      <c r="AJ5" s="1144"/>
      <c r="AK5" s="1134"/>
    </row>
    <row r="6" spans="2:37" ht="12" customHeight="1">
      <c r="B6" s="378"/>
      <c r="C6" s="1176"/>
      <c r="D6" s="1181"/>
      <c r="E6" s="379"/>
      <c r="F6" s="1174"/>
      <c r="G6" s="378"/>
      <c r="H6" s="372"/>
      <c r="I6" s="1177"/>
      <c r="J6" s="372"/>
      <c r="K6" s="372"/>
      <c r="L6" s="372"/>
      <c r="N6" s="372"/>
      <c r="O6" s="1178"/>
      <c r="P6" s="372"/>
      <c r="Q6" s="1158"/>
      <c r="S6" s="1165"/>
      <c r="T6" s="1166"/>
      <c r="U6" s="1166"/>
      <c r="V6" s="1166"/>
      <c r="W6" s="1166"/>
      <c r="X6" s="1166"/>
      <c r="Y6" s="1166"/>
      <c r="Z6" s="1166"/>
      <c r="AA6" s="1166"/>
      <c r="AB6" s="1166"/>
      <c r="AC6" s="1166"/>
      <c r="AD6" s="1166"/>
      <c r="AE6" s="1171"/>
      <c r="AF6" s="1152"/>
      <c r="AG6" s="1155"/>
      <c r="AH6" s="1152"/>
      <c r="AI6" s="1155"/>
      <c r="AJ6" s="1144"/>
      <c r="AK6" s="1134"/>
    </row>
    <row r="7" spans="2:37" ht="12" customHeight="1">
      <c r="B7" s="378"/>
      <c r="C7" s="1176"/>
      <c r="D7" s="1181"/>
      <c r="E7" s="379"/>
      <c r="F7" s="1174"/>
      <c r="G7" s="378"/>
      <c r="H7" s="372"/>
      <c r="I7" s="1177"/>
      <c r="J7" s="372"/>
      <c r="K7" s="1159" t="s">
        <v>544</v>
      </c>
      <c r="L7" s="372"/>
      <c r="M7" s="1159" t="s">
        <v>533</v>
      </c>
      <c r="N7" s="372"/>
      <c r="O7" s="1178"/>
      <c r="P7" s="372"/>
      <c r="Q7" s="1158"/>
      <c r="S7" s="1165"/>
      <c r="T7" s="1166"/>
      <c r="U7" s="1166"/>
      <c r="V7" s="1166"/>
      <c r="W7" s="1166"/>
      <c r="X7" s="1166"/>
      <c r="Y7" s="1166"/>
      <c r="Z7" s="1166"/>
      <c r="AA7" s="1166"/>
      <c r="AB7" s="1166"/>
      <c r="AC7" s="1166"/>
      <c r="AD7" s="1166"/>
      <c r="AE7" s="1171"/>
      <c r="AF7" s="1152"/>
      <c r="AG7" s="1155"/>
      <c r="AH7" s="1152"/>
      <c r="AI7" s="1155"/>
      <c r="AJ7" s="1144"/>
      <c r="AK7" s="1134"/>
    </row>
    <row r="8" spans="2:37" ht="12" customHeight="1">
      <c r="B8" s="378"/>
      <c r="C8" s="379"/>
      <c r="D8" s="379"/>
      <c r="E8" s="379"/>
      <c r="F8" s="1174"/>
      <c r="G8" s="378"/>
      <c r="H8" s="372"/>
      <c r="I8" s="1177"/>
      <c r="J8" s="372"/>
      <c r="K8" s="1159"/>
      <c r="L8" s="372"/>
      <c r="M8" s="1159"/>
      <c r="N8" s="372"/>
      <c r="O8" s="1178"/>
      <c r="P8" s="372"/>
      <c r="Q8" s="1158"/>
      <c r="S8" s="1165"/>
      <c r="T8" s="1166"/>
      <c r="U8" s="1166"/>
      <c r="V8" s="1166"/>
      <c r="W8" s="1166"/>
      <c r="X8" s="1166"/>
      <c r="Y8" s="1166"/>
      <c r="Z8" s="1166"/>
      <c r="AA8" s="1166"/>
      <c r="AB8" s="1166"/>
      <c r="AC8" s="1166"/>
      <c r="AD8" s="1166"/>
      <c r="AE8" s="1171"/>
      <c r="AF8" s="1152"/>
      <c r="AG8" s="1155"/>
      <c r="AH8" s="1152"/>
      <c r="AI8" s="1155"/>
      <c r="AJ8" s="1144"/>
      <c r="AK8" s="1134"/>
    </row>
    <row r="9" spans="2:37" ht="12" customHeight="1">
      <c r="B9" s="378"/>
      <c r="C9" s="379"/>
      <c r="D9" s="379"/>
      <c r="E9" s="379"/>
      <c r="F9" s="1174"/>
      <c r="G9" s="378"/>
      <c r="H9" s="372"/>
      <c r="I9" s="1177"/>
      <c r="J9" s="372"/>
      <c r="K9" s="1159"/>
      <c r="L9" s="372"/>
      <c r="M9" s="1159"/>
      <c r="N9" s="372"/>
      <c r="O9" s="1178"/>
      <c r="P9" s="372"/>
      <c r="Q9" s="1158"/>
      <c r="S9" s="1165"/>
      <c r="T9" s="1166"/>
      <c r="U9" s="1166"/>
      <c r="V9" s="1166"/>
      <c r="W9" s="1166"/>
      <c r="X9" s="1166"/>
      <c r="Y9" s="1166"/>
      <c r="Z9" s="1166"/>
      <c r="AA9" s="1166"/>
      <c r="AB9" s="1166"/>
      <c r="AC9" s="1166"/>
      <c r="AD9" s="1166"/>
      <c r="AE9" s="1171"/>
      <c r="AF9" s="1152"/>
      <c r="AG9" s="1155"/>
      <c r="AH9" s="1152"/>
      <c r="AI9" s="1155"/>
      <c r="AJ9" s="1144"/>
      <c r="AK9" s="1134"/>
    </row>
    <row r="10" spans="2:37" ht="12" customHeight="1">
      <c r="B10" s="378"/>
      <c r="C10" s="379"/>
      <c r="D10" s="379"/>
      <c r="E10" s="379"/>
      <c r="F10" s="1174"/>
      <c r="G10" s="378"/>
      <c r="H10" s="372"/>
      <c r="I10" s="1177"/>
      <c r="J10" s="372"/>
      <c r="K10" s="1159"/>
      <c r="L10" s="372"/>
      <c r="M10" s="1159"/>
      <c r="N10" s="372"/>
      <c r="O10" s="1178"/>
      <c r="P10" s="372"/>
      <c r="Q10" s="1158"/>
      <c r="S10" s="1167"/>
      <c r="T10" s="1168"/>
      <c r="U10" s="1168"/>
      <c r="V10" s="1168"/>
      <c r="W10" s="1168"/>
      <c r="X10" s="1168"/>
      <c r="Y10" s="1168"/>
      <c r="Z10" s="1168"/>
      <c r="AA10" s="1168"/>
      <c r="AB10" s="1168"/>
      <c r="AC10" s="1168"/>
      <c r="AD10" s="1168"/>
      <c r="AE10" s="1172"/>
      <c r="AF10" s="1153"/>
      <c r="AG10" s="1156"/>
      <c r="AH10" s="1153"/>
      <c r="AI10" s="1156"/>
      <c r="AJ10" s="1145"/>
      <c r="AK10" s="1134"/>
    </row>
    <row r="11" spans="2:37" ht="13.5" customHeight="1">
      <c r="B11" s="380"/>
      <c r="C11" s="381"/>
      <c r="D11" s="381"/>
      <c r="E11" s="381"/>
      <c r="F11" s="1175"/>
      <c r="G11" s="378"/>
      <c r="H11" s="372"/>
      <c r="I11" s="1177"/>
      <c r="J11" s="372"/>
      <c r="L11" s="372"/>
      <c r="N11" s="372"/>
      <c r="O11" s="1178"/>
      <c r="P11" s="372"/>
      <c r="Q11" s="1158"/>
      <c r="S11" s="363"/>
      <c r="T11" s="356"/>
      <c r="U11" s="356"/>
      <c r="V11" s="356"/>
      <c r="W11" s="356"/>
      <c r="X11" s="356"/>
      <c r="Y11" s="356"/>
      <c r="Z11" s="356"/>
      <c r="AA11" s="356"/>
      <c r="AB11" s="356"/>
      <c r="AC11" s="356"/>
      <c r="AD11" s="357"/>
      <c r="AE11" s="360"/>
      <c r="AF11" s="362"/>
      <c r="AG11" s="357"/>
      <c r="AH11" s="355"/>
      <c r="AI11" s="361"/>
      <c r="AJ11" s="364" t="s">
        <v>201</v>
      </c>
      <c r="AK11" s="1134"/>
    </row>
    <row r="12" spans="2:37" ht="38.25" customHeight="1">
      <c r="B12" s="372"/>
      <c r="C12" s="372"/>
      <c r="D12" s="372"/>
      <c r="E12" s="372"/>
      <c r="F12" s="372"/>
      <c r="G12" s="372"/>
      <c r="H12" s="372"/>
      <c r="I12" s="1177"/>
      <c r="J12" s="372"/>
      <c r="K12" s="1180" t="str">
        <f>入力シート!E11</f>
        <v/>
      </c>
      <c r="L12" s="372"/>
      <c r="M12" s="1179" t="str">
        <f>入力シート!C25</f>
        <v/>
      </c>
      <c r="N12" s="372"/>
      <c r="O12" s="1178"/>
      <c r="P12" s="372"/>
      <c r="Q12" s="1158"/>
      <c r="S12" s="365"/>
      <c r="T12" s="374"/>
      <c r="U12" s="375"/>
      <c r="V12" s="374"/>
      <c r="W12" s="375"/>
      <c r="X12" s="374"/>
      <c r="Y12" s="375"/>
      <c r="Z12" s="374"/>
      <c r="AA12" s="375"/>
      <c r="AB12" s="374"/>
      <c r="AC12" s="375"/>
      <c r="AD12" s="358"/>
      <c r="AE12" s="1161" t="str">
        <f>入力シート!E19</f>
        <v xml:space="preserve"> 〇年〇月〇日</v>
      </c>
      <c r="AF12" s="1140"/>
      <c r="AG12" s="1142"/>
      <c r="AH12" s="1157">
        <f>入力シート!C29</f>
        <v>0</v>
      </c>
      <c r="AI12" s="1147">
        <f>入力シート!C30</f>
        <v>0</v>
      </c>
      <c r="AJ12" s="1146" t="s">
        <v>202</v>
      </c>
      <c r="AK12" s="1134"/>
    </row>
    <row r="13" spans="2:37" ht="38.25" customHeight="1">
      <c r="B13" s="372"/>
      <c r="C13" s="372"/>
      <c r="D13" s="372"/>
      <c r="E13" s="372"/>
      <c r="F13" s="372"/>
      <c r="G13" s="372"/>
      <c r="H13" s="372"/>
      <c r="I13" s="1177"/>
      <c r="J13" s="372"/>
      <c r="K13" s="1180"/>
      <c r="L13" s="372"/>
      <c r="M13" s="1179"/>
      <c r="N13" s="372"/>
      <c r="O13" s="1178"/>
      <c r="P13" s="372"/>
      <c r="Q13" s="1158"/>
      <c r="S13" s="365"/>
      <c r="T13" s="374"/>
      <c r="U13" s="375"/>
      <c r="V13" s="374"/>
      <c r="W13" s="375"/>
      <c r="X13" s="374"/>
      <c r="Y13" s="375"/>
      <c r="Z13" s="374"/>
      <c r="AA13" s="375"/>
      <c r="AB13" s="374"/>
      <c r="AC13" s="375"/>
      <c r="AD13" s="358"/>
      <c r="AE13" s="1161"/>
      <c r="AF13" s="1140"/>
      <c r="AG13" s="1142"/>
      <c r="AH13" s="1157"/>
      <c r="AI13" s="1147"/>
      <c r="AJ13" s="1146"/>
      <c r="AK13" s="1134"/>
    </row>
    <row r="14" spans="2:37" ht="38.25" customHeight="1">
      <c r="B14" s="372"/>
      <c r="C14" s="1181" t="s">
        <v>210</v>
      </c>
      <c r="D14" s="372"/>
      <c r="E14" s="372"/>
      <c r="F14" s="372"/>
      <c r="G14" s="372"/>
      <c r="H14" s="372"/>
      <c r="I14" s="1177"/>
      <c r="J14" s="372"/>
      <c r="K14" s="1180"/>
      <c r="L14" s="372"/>
      <c r="M14" s="1179"/>
      <c r="N14" s="372"/>
      <c r="O14" s="1178"/>
      <c r="P14" s="372"/>
      <c r="Q14" s="1158"/>
      <c r="S14" s="365"/>
      <c r="T14" s="374"/>
      <c r="U14" s="375"/>
      <c r="V14" s="374"/>
      <c r="W14" s="375"/>
      <c r="X14" s="374"/>
      <c r="Y14" s="375"/>
      <c r="Z14" s="374"/>
      <c r="AA14" s="375"/>
      <c r="AB14" s="374"/>
      <c r="AC14" s="375"/>
      <c r="AD14" s="358"/>
      <c r="AE14" s="1161"/>
      <c r="AF14" s="1140"/>
      <c r="AG14" s="1142"/>
      <c r="AH14" s="1157"/>
      <c r="AI14" s="1147"/>
      <c r="AJ14" s="1146"/>
      <c r="AK14" s="1134"/>
    </row>
    <row r="15" spans="2:37" ht="38.25" customHeight="1">
      <c r="B15" s="372"/>
      <c r="C15" s="1181"/>
      <c r="D15" s="372"/>
      <c r="E15" s="372"/>
      <c r="F15" s="372"/>
      <c r="G15" s="372"/>
      <c r="H15" s="372"/>
      <c r="I15" s="1177"/>
      <c r="J15" s="372"/>
      <c r="K15" s="1180"/>
      <c r="L15" s="372"/>
      <c r="M15" s="1179"/>
      <c r="N15" s="372"/>
      <c r="O15" s="372"/>
      <c r="P15" s="372"/>
      <c r="Q15" s="1158"/>
      <c r="S15" s="365"/>
      <c r="T15" s="374"/>
      <c r="U15" s="375"/>
      <c r="V15" s="374"/>
      <c r="W15" s="375"/>
      <c r="X15" s="374"/>
      <c r="Y15" s="375"/>
      <c r="Z15" s="374"/>
      <c r="AA15" s="375"/>
      <c r="AB15" s="374"/>
      <c r="AC15" s="375"/>
      <c r="AD15" s="358"/>
      <c r="AE15" s="1161"/>
      <c r="AF15" s="1140"/>
      <c r="AG15" s="1142"/>
      <c r="AH15" s="1157"/>
      <c r="AI15" s="1147"/>
      <c r="AJ15" s="1146"/>
      <c r="AK15" s="1134"/>
    </row>
    <row r="16" spans="2:37" ht="38.25" customHeight="1">
      <c r="B16" s="372"/>
      <c r="C16" s="372"/>
      <c r="D16" s="372"/>
      <c r="E16" s="372"/>
      <c r="F16" s="372"/>
      <c r="G16" s="372"/>
      <c r="H16" s="372"/>
      <c r="I16" s="373" t="s">
        <v>515</v>
      </c>
      <c r="J16" s="372"/>
      <c r="K16" s="372"/>
      <c r="L16" s="372"/>
      <c r="M16" s="1179"/>
      <c r="N16" s="372"/>
      <c r="O16" s="372"/>
      <c r="P16" s="372"/>
      <c r="Q16" s="1158"/>
      <c r="S16" s="365"/>
      <c r="T16" s="374"/>
      <c r="U16" s="375"/>
      <c r="V16" s="374"/>
      <c r="W16" s="375"/>
      <c r="X16" s="374"/>
      <c r="Y16" s="375"/>
      <c r="Z16" s="374"/>
      <c r="AA16" s="375"/>
      <c r="AB16" s="374"/>
      <c r="AC16" s="375"/>
      <c r="AD16" s="358"/>
      <c r="AE16" s="1161"/>
      <c r="AF16" s="1140"/>
      <c r="AG16" s="1142"/>
      <c r="AH16" s="1157"/>
      <c r="AI16" s="1147"/>
      <c r="AJ16" s="1146"/>
      <c r="AK16" s="1134"/>
    </row>
    <row r="17" spans="1:38" ht="38.25" customHeight="1">
      <c r="B17" s="372"/>
      <c r="C17" s="372"/>
      <c r="D17" s="372"/>
      <c r="E17" s="372"/>
      <c r="F17" s="372"/>
      <c r="G17" s="372"/>
      <c r="H17" s="372"/>
      <c r="I17" s="372"/>
      <c r="J17" s="372"/>
      <c r="K17" s="372"/>
      <c r="L17" s="372"/>
      <c r="M17" s="1179"/>
      <c r="N17" s="372"/>
      <c r="O17" s="372"/>
      <c r="P17" s="372"/>
      <c r="Q17" s="1158"/>
      <c r="S17" s="365"/>
      <c r="T17" s="374"/>
      <c r="U17" s="375"/>
      <c r="V17" s="374"/>
      <c r="W17" s="375"/>
      <c r="X17" s="374"/>
      <c r="Y17" s="375"/>
      <c r="Z17" s="374"/>
      <c r="AA17" s="375"/>
      <c r="AB17" s="374"/>
      <c r="AC17" s="375"/>
      <c r="AD17" s="358"/>
      <c r="AE17" s="350" t="s">
        <v>205</v>
      </c>
      <c r="AF17" s="1140"/>
      <c r="AG17" s="1142"/>
      <c r="AH17" s="1157"/>
      <c r="AI17" s="1147"/>
      <c r="AJ17" s="1146"/>
      <c r="AK17" s="1134"/>
    </row>
    <row r="18" spans="1:38" ht="38.25" customHeight="1">
      <c r="B18" s="372"/>
      <c r="C18" s="372"/>
      <c r="D18" s="372"/>
      <c r="E18" s="372"/>
      <c r="F18" s="372"/>
      <c r="G18" s="372"/>
      <c r="H18" s="372"/>
      <c r="I18" s="372"/>
      <c r="J18" s="372"/>
      <c r="K18" s="372"/>
      <c r="L18" s="372"/>
      <c r="M18" s="1179"/>
      <c r="N18" s="372"/>
      <c r="O18" s="372"/>
      <c r="P18" s="372"/>
      <c r="Q18" s="1158"/>
      <c r="S18" s="365"/>
      <c r="T18" s="374"/>
      <c r="U18" s="375"/>
      <c r="V18" s="374"/>
      <c r="W18" s="375"/>
      <c r="X18" s="374"/>
      <c r="Y18" s="375"/>
      <c r="Z18" s="374"/>
      <c r="AA18" s="375"/>
      <c r="AB18" s="374"/>
      <c r="AC18" s="375"/>
      <c r="AD18" s="358"/>
      <c r="AE18" s="1162" t="e">
        <f>NUMBERSTRING(入力シート!E16,1)</f>
        <v>#VALUE!</v>
      </c>
      <c r="AF18" s="1141"/>
      <c r="AG18" s="1150"/>
      <c r="AH18" s="1157"/>
      <c r="AI18" s="1147"/>
      <c r="AJ18" s="1146"/>
      <c r="AK18" s="1134"/>
    </row>
    <row r="19" spans="1:38" ht="38.25" customHeight="1">
      <c r="B19" s="372"/>
      <c r="C19" s="372"/>
      <c r="D19" s="372"/>
      <c r="E19" s="372"/>
      <c r="F19" s="372"/>
      <c r="G19" s="372"/>
      <c r="H19" s="372"/>
      <c r="I19" s="372"/>
      <c r="J19" s="372"/>
      <c r="K19" s="372"/>
      <c r="L19" s="372"/>
      <c r="M19" s="1179"/>
      <c r="N19" s="372"/>
      <c r="O19" s="372"/>
      <c r="P19" s="372"/>
      <c r="Q19" s="1158"/>
      <c r="S19" s="365"/>
      <c r="T19" s="374"/>
      <c r="U19" s="375"/>
      <c r="V19" s="374"/>
      <c r="W19" s="375"/>
      <c r="X19" s="374"/>
      <c r="Y19" s="375"/>
      <c r="Z19" s="374"/>
      <c r="AA19" s="375"/>
      <c r="AB19" s="374"/>
      <c r="AC19" s="375"/>
      <c r="AD19" s="358"/>
      <c r="AE19" s="1162"/>
      <c r="AF19" s="1148" t="s">
        <v>491</v>
      </c>
      <c r="AG19" s="1149"/>
      <c r="AH19" s="1157"/>
      <c r="AI19" s="1147"/>
      <c r="AJ19" s="1146"/>
      <c r="AK19" s="1134"/>
    </row>
    <row r="20" spans="1:38" ht="38.25" customHeight="1">
      <c r="B20" s="372"/>
      <c r="C20" s="372"/>
      <c r="D20" s="372"/>
      <c r="E20" s="372"/>
      <c r="F20" s="372"/>
      <c r="G20" s="372"/>
      <c r="H20" s="372"/>
      <c r="I20" s="372"/>
      <c r="J20" s="372"/>
      <c r="K20" s="372" t="s">
        <v>513</v>
      </c>
      <c r="L20" s="372"/>
      <c r="M20" s="1179"/>
      <c r="N20" s="372"/>
      <c r="O20" s="372"/>
      <c r="P20" s="372"/>
      <c r="Q20" s="1158"/>
      <c r="S20" s="365"/>
      <c r="T20" s="374"/>
      <c r="U20" s="375"/>
      <c r="V20" s="374"/>
      <c r="W20" s="375"/>
      <c r="X20" s="374"/>
      <c r="Y20" s="375"/>
      <c r="Z20" s="374"/>
      <c r="AA20" s="375"/>
      <c r="AB20" s="374"/>
      <c r="AC20" s="375"/>
      <c r="AD20" s="358"/>
      <c r="AE20" s="350" t="s">
        <v>509</v>
      </c>
      <c r="AF20" s="1136">
        <f>入力シート!C12</f>
        <v>0</v>
      </c>
      <c r="AG20" s="1137"/>
      <c r="AH20" s="1157"/>
      <c r="AI20" s="1147"/>
      <c r="AJ20" s="1146"/>
      <c r="AK20" s="1134"/>
      <c r="AL20" s="1135" t="s">
        <v>1094</v>
      </c>
    </row>
    <row r="21" spans="1:38" ht="38.25" customHeight="1">
      <c r="B21" s="372"/>
      <c r="C21" s="372"/>
      <c r="D21" s="372"/>
      <c r="E21" s="372"/>
      <c r="F21" s="372"/>
      <c r="G21" s="372"/>
      <c r="H21" s="372"/>
      <c r="I21" s="372"/>
      <c r="J21" s="372"/>
      <c r="K21" s="372"/>
      <c r="L21" s="372"/>
      <c r="M21" s="1179"/>
      <c r="N21" s="372"/>
      <c r="O21" s="372"/>
      <c r="P21" s="372"/>
      <c r="Q21" s="1158"/>
      <c r="S21" s="365"/>
      <c r="T21" s="374"/>
      <c r="U21" s="375"/>
      <c r="V21" s="374"/>
      <c r="W21" s="375"/>
      <c r="X21" s="374"/>
      <c r="Y21" s="375"/>
      <c r="Z21" s="374"/>
      <c r="AA21" s="375"/>
      <c r="AB21" s="374"/>
      <c r="AC21" s="375"/>
      <c r="AD21" s="358"/>
      <c r="AE21" s="350"/>
      <c r="AF21" s="1138"/>
      <c r="AG21" s="1139"/>
      <c r="AH21" s="1157"/>
      <c r="AI21" s="1147"/>
      <c r="AJ21" s="1146"/>
      <c r="AK21" s="1134"/>
      <c r="AL21" s="1135"/>
    </row>
    <row r="22" spans="1:38" ht="14.25" thickBot="1">
      <c r="B22" s="372"/>
      <c r="C22" s="372"/>
      <c r="D22" s="372"/>
      <c r="E22" s="372"/>
      <c r="F22" s="372"/>
      <c r="G22" s="372"/>
      <c r="H22" s="372"/>
      <c r="I22" s="372"/>
      <c r="J22" s="372"/>
      <c r="K22" s="372"/>
      <c r="L22" s="372"/>
      <c r="M22" s="372"/>
      <c r="N22" s="372"/>
      <c r="O22" s="372"/>
      <c r="P22" s="372"/>
      <c r="S22" s="366"/>
      <c r="T22" s="367"/>
      <c r="U22" s="367"/>
      <c r="V22" s="367"/>
      <c r="W22" s="367"/>
      <c r="X22" s="367"/>
      <c r="Y22" s="367"/>
      <c r="Z22" s="367"/>
      <c r="AA22" s="367"/>
      <c r="AB22" s="367"/>
      <c r="AC22" s="367"/>
      <c r="AD22" s="368"/>
      <c r="AE22" s="351"/>
      <c r="AF22" s="369"/>
      <c r="AG22" s="368"/>
      <c r="AH22" s="369"/>
      <c r="AI22" s="370"/>
      <c r="AJ22" s="371"/>
      <c r="AK22" s="1134"/>
      <c r="AL22" s="1135"/>
    </row>
    <row r="23" spans="1:38">
      <c r="AK23" s="359"/>
    </row>
    <row r="24" spans="1:38" ht="409.5" customHeight="1">
      <c r="A24" s="383"/>
      <c r="B24" s="383"/>
      <c r="C24" s="383"/>
      <c r="D24" s="383"/>
      <c r="E24" s="383"/>
      <c r="F24" s="383"/>
      <c r="G24" s="383"/>
      <c r="H24" s="383"/>
      <c r="I24" s="383"/>
      <c r="J24" s="383"/>
      <c r="K24" s="1169" t="s">
        <v>734</v>
      </c>
      <c r="L24" s="383"/>
      <c r="M24" s="1169" t="s">
        <v>733</v>
      </c>
      <c r="N24" s="383"/>
      <c r="O24" s="1169" t="s">
        <v>732</v>
      </c>
      <c r="P24" s="383"/>
      <c r="Q24" s="1169" t="s">
        <v>731</v>
      </c>
      <c r="R24" s="383"/>
      <c r="S24" s="1169" t="s">
        <v>730</v>
      </c>
      <c r="T24" s="383"/>
      <c r="U24" s="383" t="s">
        <v>1375</v>
      </c>
      <c r="V24" s="1158" t="s">
        <v>221</v>
      </c>
      <c r="W24" s="1158" t="s">
        <v>220</v>
      </c>
      <c r="X24" s="1160" t="s">
        <v>216</v>
      </c>
      <c r="Y24" s="1158" t="s">
        <v>219</v>
      </c>
      <c r="Z24" s="384" t="s">
        <v>218</v>
      </c>
      <c r="AA24" s="1158" t="s">
        <v>217</v>
      </c>
      <c r="AB24" s="384" t="s">
        <v>216</v>
      </c>
      <c r="AC24" s="1158" t="s">
        <v>215</v>
      </c>
      <c r="AD24" s="1158"/>
      <c r="AE24" s="1158" t="s">
        <v>214</v>
      </c>
      <c r="AF24" s="1158" t="s">
        <v>213</v>
      </c>
      <c r="AG24" s="1158" t="s">
        <v>212</v>
      </c>
      <c r="AH24" s="1158" t="s">
        <v>211</v>
      </c>
      <c r="AI24" s="383"/>
      <c r="AJ24" s="1158" t="s">
        <v>1374</v>
      </c>
      <c r="AK24" s="383" t="s">
        <v>683</v>
      </c>
    </row>
    <row r="25" spans="1:38">
      <c r="A25" s="383"/>
      <c r="B25" s="383"/>
      <c r="C25" s="383"/>
      <c r="D25" s="383"/>
      <c r="E25" s="383"/>
      <c r="F25" s="383"/>
      <c r="G25" s="383"/>
      <c r="H25" s="383"/>
      <c r="I25" s="383"/>
      <c r="J25" s="383"/>
      <c r="K25" s="1169"/>
      <c r="L25" s="383"/>
      <c r="M25" s="1169"/>
      <c r="N25" s="383"/>
      <c r="O25" s="1169"/>
      <c r="P25" s="383"/>
      <c r="Q25" s="1169"/>
      <c r="R25" s="383"/>
      <c r="S25" s="1169"/>
      <c r="T25" s="383"/>
      <c r="U25" s="383"/>
      <c r="V25" s="1158"/>
      <c r="W25" s="1158"/>
      <c r="X25" s="1160"/>
      <c r="Y25" s="1158"/>
      <c r="AA25" s="1158"/>
      <c r="AC25" s="1158"/>
      <c r="AD25" s="1158"/>
      <c r="AE25" s="1158"/>
      <c r="AF25" s="1158"/>
      <c r="AG25" s="1158"/>
      <c r="AH25" s="1158"/>
      <c r="AI25" s="383"/>
      <c r="AJ25" s="1158"/>
      <c r="AK25" s="382"/>
    </row>
    <row r="26" spans="1:38">
      <c r="A26" s="383"/>
      <c r="B26" s="383"/>
      <c r="C26" s="383"/>
      <c r="D26" s="383"/>
      <c r="E26" s="383"/>
      <c r="F26" s="383"/>
      <c r="G26" s="383"/>
      <c r="H26" s="383"/>
      <c r="I26" s="383"/>
      <c r="J26" s="383"/>
      <c r="K26" s="1169"/>
      <c r="L26" s="383"/>
      <c r="M26" s="1169"/>
      <c r="N26" s="383"/>
      <c r="O26" s="1169"/>
      <c r="P26" s="383"/>
      <c r="Q26" s="1169"/>
      <c r="R26" s="383"/>
      <c r="S26" s="1169"/>
      <c r="T26" s="383"/>
      <c r="U26" s="383"/>
      <c r="V26" s="1158"/>
      <c r="W26" s="1158"/>
      <c r="X26" s="1160"/>
      <c r="Y26" s="1158"/>
      <c r="AA26" s="1158"/>
      <c r="AC26" s="1158"/>
      <c r="AD26" s="1158"/>
      <c r="AE26" s="1158"/>
      <c r="AF26" s="1158"/>
      <c r="AG26" s="1158"/>
      <c r="AH26" s="1158"/>
      <c r="AI26" s="383"/>
      <c r="AJ26" s="1158"/>
      <c r="AK26" s="382"/>
    </row>
    <row r="27" spans="1:38">
      <c r="A27" s="383"/>
      <c r="B27" s="383"/>
      <c r="C27" s="383"/>
      <c r="D27" s="383"/>
      <c r="E27" s="383"/>
      <c r="F27" s="383"/>
      <c r="G27" s="383"/>
      <c r="H27" s="383"/>
      <c r="I27" s="383"/>
      <c r="J27" s="383"/>
      <c r="K27" s="1169"/>
      <c r="L27" s="383"/>
      <c r="M27" s="1169"/>
      <c r="N27" s="383"/>
      <c r="O27" s="1169"/>
      <c r="P27" s="383"/>
      <c r="Q27" s="1169"/>
      <c r="R27" s="383"/>
      <c r="S27" s="1169"/>
      <c r="T27" s="383"/>
      <c r="U27" s="383"/>
      <c r="V27" s="1158"/>
      <c r="W27" s="1158"/>
      <c r="X27" s="1160"/>
      <c r="Y27" s="1158"/>
      <c r="AA27" s="1158"/>
      <c r="AC27" s="1158"/>
      <c r="AD27" s="1158"/>
      <c r="AE27" s="1158"/>
      <c r="AF27" s="1158"/>
      <c r="AG27" s="1158"/>
      <c r="AH27" s="1158"/>
      <c r="AI27" s="383"/>
      <c r="AJ27" s="1158"/>
      <c r="AK27" s="382"/>
    </row>
    <row r="28" spans="1:38">
      <c r="A28" s="383"/>
      <c r="B28" s="383"/>
      <c r="C28" s="383"/>
      <c r="D28" s="383"/>
      <c r="E28" s="383"/>
      <c r="F28" s="383"/>
      <c r="G28" s="383"/>
      <c r="H28" s="383"/>
      <c r="I28" s="383"/>
      <c r="J28" s="383"/>
      <c r="K28" s="1169"/>
      <c r="L28" s="383"/>
      <c r="M28" s="1169"/>
      <c r="N28" s="383"/>
      <c r="O28" s="1169"/>
      <c r="P28" s="383"/>
      <c r="Q28" s="1169"/>
      <c r="R28" s="383"/>
      <c r="S28" s="1169"/>
      <c r="T28" s="383"/>
      <c r="U28" s="383"/>
      <c r="V28" s="1158"/>
      <c r="W28" s="1158"/>
      <c r="X28" s="1160"/>
      <c r="Y28" s="1158"/>
      <c r="AA28" s="1158"/>
      <c r="AC28" s="1158"/>
      <c r="AD28" s="1158"/>
      <c r="AE28" s="1158"/>
      <c r="AF28" s="1158"/>
      <c r="AG28" s="1158"/>
      <c r="AH28" s="1158"/>
      <c r="AI28" s="383"/>
      <c r="AJ28" s="1158"/>
      <c r="AK28" s="382"/>
    </row>
    <row r="29" spans="1:38">
      <c r="A29" s="383"/>
      <c r="B29" s="383"/>
      <c r="C29" s="383"/>
      <c r="D29" s="383"/>
      <c r="E29" s="383"/>
      <c r="F29" s="383"/>
      <c r="G29" s="383"/>
      <c r="H29" s="383"/>
      <c r="I29" s="383"/>
      <c r="J29" s="383"/>
      <c r="K29" s="1169"/>
      <c r="L29" s="383"/>
      <c r="M29" s="1169"/>
      <c r="N29" s="383"/>
      <c r="O29" s="1169"/>
      <c r="P29" s="383"/>
      <c r="Q29" s="1169"/>
      <c r="R29" s="383"/>
      <c r="S29" s="1169"/>
      <c r="T29" s="383"/>
      <c r="U29" s="383"/>
      <c r="V29" s="1158"/>
      <c r="W29" s="1158"/>
      <c r="X29" s="1160"/>
      <c r="Y29" s="1158"/>
      <c r="AA29" s="1158"/>
      <c r="AC29" s="1158"/>
      <c r="AD29" s="1158"/>
      <c r="AE29" s="1158"/>
      <c r="AF29" s="1158"/>
      <c r="AG29" s="1158"/>
      <c r="AH29" s="1158"/>
      <c r="AI29" s="383"/>
      <c r="AJ29" s="1158"/>
      <c r="AK29" s="382"/>
    </row>
    <row r="30" spans="1:38">
      <c r="A30" s="383"/>
      <c r="B30" s="383"/>
      <c r="C30" s="383"/>
      <c r="D30" s="383"/>
      <c r="E30" s="383"/>
      <c r="F30" s="383"/>
      <c r="G30" s="383"/>
      <c r="H30" s="383"/>
      <c r="I30" s="383"/>
      <c r="J30" s="383"/>
      <c r="K30" s="1169"/>
      <c r="L30" s="383"/>
      <c r="M30" s="1169"/>
      <c r="N30" s="383"/>
      <c r="O30" s="1169"/>
      <c r="P30" s="383"/>
      <c r="Q30" s="1169"/>
      <c r="R30" s="383"/>
      <c r="S30" s="1169"/>
      <c r="T30" s="383"/>
      <c r="U30" s="383"/>
      <c r="V30" s="1158"/>
      <c r="W30" s="1158"/>
      <c r="X30" s="1160"/>
      <c r="Y30" s="1158"/>
      <c r="AA30" s="1158"/>
      <c r="AC30" s="1158"/>
      <c r="AD30" s="1158"/>
      <c r="AE30" s="1158"/>
      <c r="AF30" s="1158"/>
      <c r="AG30" s="1158"/>
      <c r="AH30" s="1158"/>
      <c r="AI30" s="383"/>
      <c r="AJ30" s="1158"/>
      <c r="AK30" s="382"/>
    </row>
    <row r="31" spans="1:38">
      <c r="A31" s="383"/>
      <c r="B31" s="383"/>
      <c r="C31" s="383"/>
      <c r="D31" s="383"/>
      <c r="E31" s="383"/>
      <c r="F31" s="383"/>
      <c r="G31" s="383"/>
      <c r="H31" s="383"/>
      <c r="I31" s="383"/>
      <c r="J31" s="383"/>
      <c r="K31" s="1169"/>
      <c r="L31" s="383"/>
      <c r="M31" s="1169"/>
      <c r="N31" s="383"/>
      <c r="O31" s="1169"/>
      <c r="P31" s="383"/>
      <c r="Q31" s="1169"/>
      <c r="R31" s="383"/>
      <c r="S31" s="1169"/>
      <c r="T31" s="383"/>
      <c r="U31" s="383"/>
      <c r="V31" s="1158"/>
      <c r="W31" s="1158"/>
      <c r="X31" s="1160"/>
      <c r="Y31" s="1158"/>
      <c r="AA31" s="1158"/>
      <c r="AC31" s="1158"/>
      <c r="AD31" s="1158"/>
      <c r="AE31" s="1158"/>
      <c r="AF31" s="1158"/>
      <c r="AG31" s="1158"/>
      <c r="AH31" s="1158"/>
      <c r="AI31" s="383"/>
      <c r="AJ31" s="1158"/>
      <c r="AK31" s="382"/>
    </row>
    <row r="32" spans="1:38">
      <c r="A32" s="383"/>
      <c r="B32" s="383"/>
      <c r="C32" s="383"/>
      <c r="D32" s="383"/>
      <c r="E32" s="383"/>
      <c r="F32" s="383"/>
      <c r="G32" s="383"/>
      <c r="H32" s="383"/>
      <c r="I32" s="383"/>
      <c r="J32" s="383"/>
      <c r="K32" s="1169"/>
      <c r="L32" s="383"/>
      <c r="M32" s="1169"/>
      <c r="N32" s="383"/>
      <c r="O32" s="1169"/>
      <c r="P32" s="383"/>
      <c r="Q32" s="1169"/>
      <c r="R32" s="383"/>
      <c r="S32" s="1169"/>
      <c r="T32" s="383"/>
      <c r="U32" s="383"/>
      <c r="V32" s="1158"/>
      <c r="W32" s="1158"/>
      <c r="X32" s="1160"/>
      <c r="Y32" s="1158"/>
      <c r="AA32" s="1158"/>
      <c r="AC32" s="1158"/>
      <c r="AD32" s="1158"/>
      <c r="AE32" s="1158"/>
      <c r="AF32" s="1158"/>
      <c r="AG32" s="1158"/>
      <c r="AH32" s="1158"/>
      <c r="AI32" s="383"/>
      <c r="AJ32" s="1158"/>
      <c r="AK32" s="382"/>
    </row>
    <row r="33" spans="1:37">
      <c r="A33" s="382"/>
      <c r="B33" s="382"/>
      <c r="C33" s="382"/>
      <c r="D33" s="382"/>
      <c r="E33" s="382"/>
      <c r="F33" s="382"/>
      <c r="G33" s="382"/>
      <c r="H33" s="382"/>
      <c r="I33" s="382"/>
      <c r="J33" s="382"/>
      <c r="K33" s="1169"/>
      <c r="L33" s="382"/>
      <c r="M33" s="1169"/>
      <c r="N33" s="382"/>
      <c r="O33" s="1169"/>
      <c r="P33" s="382"/>
      <c r="Q33" s="1169"/>
      <c r="R33" s="382"/>
      <c r="S33" s="1169"/>
      <c r="T33" s="382"/>
      <c r="U33" s="382"/>
      <c r="V33" s="1158"/>
      <c r="W33" s="1158"/>
      <c r="X33" s="1160"/>
      <c r="Y33" s="1158"/>
      <c r="AA33" s="1158"/>
      <c r="AC33" s="1158"/>
      <c r="AD33" s="1158"/>
      <c r="AE33" s="1158"/>
      <c r="AF33" s="1158"/>
      <c r="AG33" s="1158"/>
      <c r="AH33" s="1158"/>
      <c r="AI33" s="382"/>
      <c r="AJ33" s="382"/>
      <c r="AK33" s="382"/>
    </row>
    <row r="34" spans="1:37">
      <c r="A34" s="382"/>
      <c r="B34" s="382"/>
      <c r="C34" s="382"/>
      <c r="D34" s="382"/>
      <c r="E34" s="382"/>
      <c r="F34" s="382"/>
      <c r="G34" s="382"/>
      <c r="H34" s="382"/>
      <c r="I34" s="382"/>
      <c r="J34" s="382"/>
      <c r="K34" s="382"/>
      <c r="L34" s="382"/>
      <c r="M34" s="382"/>
      <c r="N34" s="382"/>
      <c r="O34" s="382"/>
      <c r="P34" s="382"/>
      <c r="Q34" s="382"/>
      <c r="R34" s="382"/>
      <c r="S34" s="382"/>
      <c r="T34" s="382"/>
      <c r="U34" s="382"/>
      <c r="V34" s="1158"/>
      <c r="W34" s="382"/>
      <c r="X34" s="382"/>
      <c r="Y34" s="1158"/>
      <c r="Z34" s="382"/>
      <c r="AA34" s="1158"/>
      <c r="AB34" s="382"/>
      <c r="AC34" s="1158"/>
      <c r="AD34" s="382"/>
      <c r="AE34" s="1158"/>
      <c r="AF34" s="1158"/>
      <c r="AG34" s="1158"/>
      <c r="AH34" s="1158"/>
      <c r="AI34" s="382"/>
      <c r="AJ34" s="382"/>
      <c r="AK34" s="382"/>
    </row>
    <row r="35" spans="1:37">
      <c r="A35" s="382"/>
      <c r="B35" s="382"/>
      <c r="C35" s="382"/>
      <c r="D35" s="382"/>
      <c r="E35" s="382"/>
      <c r="F35" s="382"/>
      <c r="G35" s="382"/>
      <c r="H35" s="382"/>
      <c r="I35" s="382"/>
      <c r="J35" s="382"/>
      <c r="K35" s="382"/>
      <c r="L35" s="382"/>
      <c r="M35" s="382"/>
      <c r="N35" s="382"/>
      <c r="O35" s="382"/>
      <c r="P35" s="382"/>
      <c r="Q35" s="382"/>
      <c r="R35" s="382"/>
      <c r="S35" s="382"/>
      <c r="T35" s="382"/>
      <c r="U35" s="382"/>
      <c r="V35" s="1158"/>
      <c r="W35" s="382"/>
      <c r="X35" s="382"/>
      <c r="Y35" s="1158"/>
      <c r="Z35" s="382"/>
      <c r="AA35" s="1158"/>
      <c r="AB35" s="382"/>
      <c r="AC35" s="1158"/>
      <c r="AD35" s="382"/>
      <c r="AE35" s="1158"/>
      <c r="AF35" s="1158"/>
      <c r="AG35" s="1158"/>
      <c r="AH35" s="1158"/>
      <c r="AI35" s="382"/>
      <c r="AJ35" s="382"/>
      <c r="AK35" s="382"/>
    </row>
    <row r="36" spans="1:37">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row>
    <row r="37" spans="1:37">
      <c r="A37" s="382"/>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row>
    <row r="38" spans="1:37">
      <c r="A38" s="382"/>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row>
    <row r="39" spans="1:37">
      <c r="A39" s="382"/>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row>
    <row r="40" spans="1:37">
      <c r="A40" s="382"/>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row>
    <row r="41" spans="1:37">
      <c r="A41" s="382"/>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row>
    <row r="42" spans="1:37">
      <c r="A42" s="382"/>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row>
    <row r="43" spans="1:37">
      <c r="A43" s="382"/>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row>
    <row r="44" spans="1:37">
      <c r="A44" s="382"/>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row>
    <row r="45" spans="1:37">
      <c r="A45" s="382"/>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row>
    <row r="46" spans="1:37">
      <c r="A46" s="382"/>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row>
    <row r="47" spans="1:37">
      <c r="A47" s="382"/>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row>
    <row r="48" spans="1:37">
      <c r="A48" s="382"/>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row>
    <row r="49" spans="1:37">
      <c r="A49" s="382"/>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row>
    <row r="50" spans="1:37">
      <c r="A50" s="382"/>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row>
    <row r="51" spans="1:37">
      <c r="A51" s="382"/>
      <c r="B51" s="382"/>
      <c r="C51" s="382"/>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row>
    <row r="52" spans="1:37">
      <c r="A52" s="382"/>
      <c r="B52" s="382"/>
      <c r="C52" s="382"/>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row>
    <row r="53" spans="1:37">
      <c r="A53" s="382"/>
      <c r="B53" s="382"/>
      <c r="C53" s="382"/>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row>
    <row r="54" spans="1:37">
      <c r="A54" s="382"/>
      <c r="B54" s="382"/>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row>
    <row r="55" spans="1:37">
      <c r="A55" s="382"/>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row>
    <row r="56" spans="1:37">
      <c r="A56" s="382"/>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row>
    <row r="57" spans="1:37">
      <c r="A57" s="382"/>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row>
    <row r="58" spans="1:37">
      <c r="A58" s="382"/>
      <c r="B58" s="382"/>
      <c r="C58" s="382"/>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row>
  </sheetData>
  <mergeCells count="48">
    <mergeCell ref="AH24:AH35"/>
    <mergeCell ref="AG24:AG35"/>
    <mergeCell ref="AF24:AF35"/>
    <mergeCell ref="AE24:AE35"/>
    <mergeCell ref="C14:C15"/>
    <mergeCell ref="O24:O33"/>
    <mergeCell ref="M24:M33"/>
    <mergeCell ref="K24:K33"/>
    <mergeCell ref="F2:F11"/>
    <mergeCell ref="C4:C7"/>
    <mergeCell ref="I1:I15"/>
    <mergeCell ref="O3:O14"/>
    <mergeCell ref="M7:M10"/>
    <mergeCell ref="M12:M21"/>
    <mergeCell ref="K12:K15"/>
    <mergeCell ref="D4:D7"/>
    <mergeCell ref="AJ24:AJ32"/>
    <mergeCell ref="K7:K10"/>
    <mergeCell ref="X24:X33"/>
    <mergeCell ref="AE12:AE16"/>
    <mergeCell ref="AE18:AE19"/>
    <mergeCell ref="W24:W33"/>
    <mergeCell ref="S1:AD10"/>
    <mergeCell ref="S24:S33"/>
    <mergeCell ref="Q2:Q21"/>
    <mergeCell ref="AE1:AE10"/>
    <mergeCell ref="Q24:Q33"/>
    <mergeCell ref="AD24:AD33"/>
    <mergeCell ref="AC24:AC35"/>
    <mergeCell ref="AA24:AA35"/>
    <mergeCell ref="Y24:Y35"/>
    <mergeCell ref="V24:V35"/>
    <mergeCell ref="AK1:AK22"/>
    <mergeCell ref="AL20:AL22"/>
    <mergeCell ref="AF20:AG21"/>
    <mergeCell ref="AF12:AF14"/>
    <mergeCell ref="AF15:AF18"/>
    <mergeCell ref="AG12:AG14"/>
    <mergeCell ref="AJ1:AJ10"/>
    <mergeCell ref="AJ12:AJ21"/>
    <mergeCell ref="AI12:AI21"/>
    <mergeCell ref="AF19:AG19"/>
    <mergeCell ref="AG15:AG18"/>
    <mergeCell ref="AH1:AH10"/>
    <mergeCell ref="AF1:AF10"/>
    <mergeCell ref="AI1:AI10"/>
    <mergeCell ref="AH12:AH21"/>
    <mergeCell ref="AG1:AG10"/>
  </mergeCells>
  <phoneticPr fontId="3"/>
  <pageMargins left="0.39370078740157483" right="0.39370078740157483" top="0.62" bottom="0.59055118110236227" header="0.51181102362204722" footer="0.51181102362204722"/>
  <pageSetup paperSize="9" orientation="landscape" horizontalDpi="200" verticalDpi="200"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75"/>
  <sheetViews>
    <sheetView view="pageBreakPreview" zoomScaleNormal="100" zoomScaleSheetLayoutView="100" workbookViewId="0">
      <selection activeCell="T65" sqref="T65"/>
    </sheetView>
  </sheetViews>
  <sheetFormatPr defaultColWidth="5.625" defaultRowHeight="13.5"/>
  <cols>
    <col min="1" max="15" width="5.625" customWidth="1"/>
    <col min="16" max="16" width="6.625" customWidth="1"/>
    <col min="17" max="17" width="1.75" customWidth="1"/>
    <col min="257" max="271" width="5.625" customWidth="1"/>
    <col min="272" max="272" width="6.625" customWidth="1"/>
    <col min="273" max="273" width="1.75" customWidth="1"/>
    <col min="513" max="527" width="5.625" customWidth="1"/>
    <col min="528" max="528" width="6.625" customWidth="1"/>
    <col min="529" max="529" width="1.75" customWidth="1"/>
    <col min="769" max="783" width="5.625" customWidth="1"/>
    <col min="784" max="784" width="6.625" customWidth="1"/>
    <col min="785" max="785" width="1.75" customWidth="1"/>
    <col min="1025" max="1039" width="5.625" customWidth="1"/>
    <col min="1040" max="1040" width="6.625" customWidth="1"/>
    <col min="1041" max="1041" width="1.75" customWidth="1"/>
    <col min="1281" max="1295" width="5.625" customWidth="1"/>
    <col min="1296" max="1296" width="6.625" customWidth="1"/>
    <col min="1297" max="1297" width="1.75" customWidth="1"/>
    <col min="1537" max="1551" width="5.625" customWidth="1"/>
    <col min="1552" max="1552" width="6.625" customWidth="1"/>
    <col min="1553" max="1553" width="1.75" customWidth="1"/>
    <col min="1793" max="1807" width="5.625" customWidth="1"/>
    <col min="1808" max="1808" width="6.625" customWidth="1"/>
    <col min="1809" max="1809" width="1.75" customWidth="1"/>
    <col min="2049" max="2063" width="5.625" customWidth="1"/>
    <col min="2064" max="2064" width="6.625" customWidth="1"/>
    <col min="2065" max="2065" width="1.75" customWidth="1"/>
    <col min="2305" max="2319" width="5.625" customWidth="1"/>
    <col min="2320" max="2320" width="6.625" customWidth="1"/>
    <col min="2321" max="2321" width="1.75" customWidth="1"/>
    <col min="2561" max="2575" width="5.625" customWidth="1"/>
    <col min="2576" max="2576" width="6.625" customWidth="1"/>
    <col min="2577" max="2577" width="1.75" customWidth="1"/>
    <col min="2817" max="2831" width="5.625" customWidth="1"/>
    <col min="2832" max="2832" width="6.625" customWidth="1"/>
    <col min="2833" max="2833" width="1.75" customWidth="1"/>
    <col min="3073" max="3087" width="5.625" customWidth="1"/>
    <col min="3088" max="3088" width="6.625" customWidth="1"/>
    <col min="3089" max="3089" width="1.75" customWidth="1"/>
    <col min="3329" max="3343" width="5.625" customWidth="1"/>
    <col min="3344" max="3344" width="6.625" customWidth="1"/>
    <col min="3345" max="3345" width="1.75" customWidth="1"/>
    <col min="3585" max="3599" width="5.625" customWidth="1"/>
    <col min="3600" max="3600" width="6.625" customWidth="1"/>
    <col min="3601" max="3601" width="1.75" customWidth="1"/>
    <col min="3841" max="3855" width="5.625" customWidth="1"/>
    <col min="3856" max="3856" width="6.625" customWidth="1"/>
    <col min="3857" max="3857" width="1.75" customWidth="1"/>
    <col min="4097" max="4111" width="5.625" customWidth="1"/>
    <col min="4112" max="4112" width="6.625" customWidth="1"/>
    <col min="4113" max="4113" width="1.75" customWidth="1"/>
    <col min="4353" max="4367" width="5.625" customWidth="1"/>
    <col min="4368" max="4368" width="6.625" customWidth="1"/>
    <col min="4369" max="4369" width="1.75" customWidth="1"/>
    <col min="4609" max="4623" width="5.625" customWidth="1"/>
    <col min="4624" max="4624" width="6.625" customWidth="1"/>
    <col min="4625" max="4625" width="1.75" customWidth="1"/>
    <col min="4865" max="4879" width="5.625" customWidth="1"/>
    <col min="4880" max="4880" width="6.625" customWidth="1"/>
    <col min="4881" max="4881" width="1.75" customWidth="1"/>
    <col min="5121" max="5135" width="5.625" customWidth="1"/>
    <col min="5136" max="5136" width="6.625" customWidth="1"/>
    <col min="5137" max="5137" width="1.75" customWidth="1"/>
    <col min="5377" max="5391" width="5.625" customWidth="1"/>
    <col min="5392" max="5392" width="6.625" customWidth="1"/>
    <col min="5393" max="5393" width="1.75" customWidth="1"/>
    <col min="5633" max="5647" width="5.625" customWidth="1"/>
    <col min="5648" max="5648" width="6.625" customWidth="1"/>
    <col min="5649" max="5649" width="1.75" customWidth="1"/>
    <col min="5889" max="5903" width="5.625" customWidth="1"/>
    <col min="5904" max="5904" width="6.625" customWidth="1"/>
    <col min="5905" max="5905" width="1.75" customWidth="1"/>
    <col min="6145" max="6159" width="5.625" customWidth="1"/>
    <col min="6160" max="6160" width="6.625" customWidth="1"/>
    <col min="6161" max="6161" width="1.75" customWidth="1"/>
    <col min="6401" max="6415" width="5.625" customWidth="1"/>
    <col min="6416" max="6416" width="6.625" customWidth="1"/>
    <col min="6417" max="6417" width="1.75" customWidth="1"/>
    <col min="6657" max="6671" width="5.625" customWidth="1"/>
    <col min="6672" max="6672" width="6.625" customWidth="1"/>
    <col min="6673" max="6673" width="1.75" customWidth="1"/>
    <col min="6913" max="6927" width="5.625" customWidth="1"/>
    <col min="6928" max="6928" width="6.625" customWidth="1"/>
    <col min="6929" max="6929" width="1.75" customWidth="1"/>
    <col min="7169" max="7183" width="5.625" customWidth="1"/>
    <col min="7184" max="7184" width="6.625" customWidth="1"/>
    <col min="7185" max="7185" width="1.75" customWidth="1"/>
    <col min="7425" max="7439" width="5.625" customWidth="1"/>
    <col min="7440" max="7440" width="6.625" customWidth="1"/>
    <col min="7441" max="7441" width="1.75" customWidth="1"/>
    <col min="7681" max="7695" width="5.625" customWidth="1"/>
    <col min="7696" max="7696" width="6.625" customWidth="1"/>
    <col min="7697" max="7697" width="1.75" customWidth="1"/>
    <col min="7937" max="7951" width="5.625" customWidth="1"/>
    <col min="7952" max="7952" width="6.625" customWidth="1"/>
    <col min="7953" max="7953" width="1.75" customWidth="1"/>
    <col min="8193" max="8207" width="5.625" customWidth="1"/>
    <col min="8208" max="8208" width="6.625" customWidth="1"/>
    <col min="8209" max="8209" width="1.75" customWidth="1"/>
    <col min="8449" max="8463" width="5.625" customWidth="1"/>
    <col min="8464" max="8464" width="6.625" customWidth="1"/>
    <col min="8465" max="8465" width="1.75" customWidth="1"/>
    <col min="8705" max="8719" width="5.625" customWidth="1"/>
    <col min="8720" max="8720" width="6.625" customWidth="1"/>
    <col min="8721" max="8721" width="1.75" customWidth="1"/>
    <col min="8961" max="8975" width="5.625" customWidth="1"/>
    <col min="8976" max="8976" width="6.625" customWidth="1"/>
    <col min="8977" max="8977" width="1.75" customWidth="1"/>
    <col min="9217" max="9231" width="5.625" customWidth="1"/>
    <col min="9232" max="9232" width="6.625" customWidth="1"/>
    <col min="9233" max="9233" width="1.75" customWidth="1"/>
    <col min="9473" max="9487" width="5.625" customWidth="1"/>
    <col min="9488" max="9488" width="6.625" customWidth="1"/>
    <col min="9489" max="9489" width="1.75" customWidth="1"/>
    <col min="9729" max="9743" width="5.625" customWidth="1"/>
    <col min="9744" max="9744" width="6.625" customWidth="1"/>
    <col min="9745" max="9745" width="1.75" customWidth="1"/>
    <col min="9985" max="9999" width="5.625" customWidth="1"/>
    <col min="10000" max="10000" width="6.625" customWidth="1"/>
    <col min="10001" max="10001" width="1.75" customWidth="1"/>
    <col min="10241" max="10255" width="5.625" customWidth="1"/>
    <col min="10256" max="10256" width="6.625" customWidth="1"/>
    <col min="10257" max="10257" width="1.75" customWidth="1"/>
    <col min="10497" max="10511" width="5.625" customWidth="1"/>
    <col min="10512" max="10512" width="6.625" customWidth="1"/>
    <col min="10513" max="10513" width="1.75" customWidth="1"/>
    <col min="10753" max="10767" width="5.625" customWidth="1"/>
    <col min="10768" max="10768" width="6.625" customWidth="1"/>
    <col min="10769" max="10769" width="1.75" customWidth="1"/>
    <col min="11009" max="11023" width="5.625" customWidth="1"/>
    <col min="11024" max="11024" width="6.625" customWidth="1"/>
    <col min="11025" max="11025" width="1.75" customWidth="1"/>
    <col min="11265" max="11279" width="5.625" customWidth="1"/>
    <col min="11280" max="11280" width="6.625" customWidth="1"/>
    <col min="11281" max="11281" width="1.75" customWidth="1"/>
    <col min="11521" max="11535" width="5.625" customWidth="1"/>
    <col min="11536" max="11536" width="6.625" customWidth="1"/>
    <col min="11537" max="11537" width="1.75" customWidth="1"/>
    <col min="11777" max="11791" width="5.625" customWidth="1"/>
    <col min="11792" max="11792" width="6.625" customWidth="1"/>
    <col min="11793" max="11793" width="1.75" customWidth="1"/>
    <col min="12033" max="12047" width="5.625" customWidth="1"/>
    <col min="12048" max="12048" width="6.625" customWidth="1"/>
    <col min="12049" max="12049" width="1.75" customWidth="1"/>
    <col min="12289" max="12303" width="5.625" customWidth="1"/>
    <col min="12304" max="12304" width="6.625" customWidth="1"/>
    <col min="12305" max="12305" width="1.75" customWidth="1"/>
    <col min="12545" max="12559" width="5.625" customWidth="1"/>
    <col min="12560" max="12560" width="6.625" customWidth="1"/>
    <col min="12561" max="12561" width="1.75" customWidth="1"/>
    <col min="12801" max="12815" width="5.625" customWidth="1"/>
    <col min="12816" max="12816" width="6.625" customWidth="1"/>
    <col min="12817" max="12817" width="1.75" customWidth="1"/>
    <col min="13057" max="13071" width="5.625" customWidth="1"/>
    <col min="13072" max="13072" width="6.625" customWidth="1"/>
    <col min="13073" max="13073" width="1.75" customWidth="1"/>
    <col min="13313" max="13327" width="5.625" customWidth="1"/>
    <col min="13328" max="13328" width="6.625" customWidth="1"/>
    <col min="13329" max="13329" width="1.75" customWidth="1"/>
    <col min="13569" max="13583" width="5.625" customWidth="1"/>
    <col min="13584" max="13584" width="6.625" customWidth="1"/>
    <col min="13585" max="13585" width="1.75" customWidth="1"/>
    <col min="13825" max="13839" width="5.625" customWidth="1"/>
    <col min="13840" max="13840" width="6.625" customWidth="1"/>
    <col min="13841" max="13841" width="1.75" customWidth="1"/>
    <col min="14081" max="14095" width="5.625" customWidth="1"/>
    <col min="14096" max="14096" width="6.625" customWidth="1"/>
    <col min="14097" max="14097" width="1.75" customWidth="1"/>
    <col min="14337" max="14351" width="5.625" customWidth="1"/>
    <col min="14352" max="14352" width="6.625" customWidth="1"/>
    <col min="14353" max="14353" width="1.75" customWidth="1"/>
    <col min="14593" max="14607" width="5.625" customWidth="1"/>
    <col min="14608" max="14608" width="6.625" customWidth="1"/>
    <col min="14609" max="14609" width="1.75" customWidth="1"/>
    <col min="14849" max="14863" width="5.625" customWidth="1"/>
    <col min="14864" max="14864" width="6.625" customWidth="1"/>
    <col min="14865" max="14865" width="1.75" customWidth="1"/>
    <col min="15105" max="15119" width="5.625" customWidth="1"/>
    <col min="15120" max="15120" width="6.625" customWidth="1"/>
    <col min="15121" max="15121" width="1.75" customWidth="1"/>
    <col min="15361" max="15375" width="5.625" customWidth="1"/>
    <col min="15376" max="15376" width="6.625" customWidth="1"/>
    <col min="15377" max="15377" width="1.75" customWidth="1"/>
    <col min="15617" max="15631" width="5.625" customWidth="1"/>
    <col min="15632" max="15632" width="6.625" customWidth="1"/>
    <col min="15633" max="15633" width="1.75" customWidth="1"/>
    <col min="15873" max="15887" width="5.625" customWidth="1"/>
    <col min="15888" max="15888" width="6.625" customWidth="1"/>
    <col min="15889" max="15889" width="1.75" customWidth="1"/>
    <col min="16129" max="16143" width="5.625" customWidth="1"/>
    <col min="16144" max="16144" width="6.625" customWidth="1"/>
    <col min="16145" max="16145" width="1.75" customWidth="1"/>
  </cols>
  <sheetData>
    <row r="1" spans="1:16">
      <c r="P1" s="534" t="s">
        <v>1209</v>
      </c>
    </row>
    <row r="3" spans="1:16" ht="17.25">
      <c r="A3" s="1182" t="s">
        <v>1210</v>
      </c>
      <c r="B3" s="1182"/>
      <c r="C3" s="1182"/>
      <c r="D3" s="1182"/>
      <c r="E3" s="1182"/>
      <c r="F3" s="1182"/>
      <c r="G3" s="1182"/>
      <c r="H3" s="1182"/>
      <c r="I3" s="1182"/>
      <c r="J3" s="1182"/>
      <c r="K3" s="1182"/>
      <c r="L3" s="1182"/>
      <c r="M3" s="1182"/>
      <c r="N3" s="1182"/>
      <c r="O3" s="1182"/>
      <c r="P3" s="1182"/>
    </row>
    <row r="5" spans="1:16">
      <c r="A5" t="s">
        <v>1095</v>
      </c>
    </row>
    <row r="6" spans="1:16">
      <c r="A6" t="s">
        <v>1211</v>
      </c>
    </row>
    <row r="7" spans="1:16">
      <c r="B7" s="548"/>
      <c r="C7" s="548"/>
      <c r="D7" s="548"/>
      <c r="E7" s="548"/>
    </row>
    <row r="8" spans="1:16">
      <c r="B8" s="548" t="s">
        <v>1183</v>
      </c>
      <c r="C8" s="548"/>
      <c r="D8" s="548"/>
      <c r="E8" s="548"/>
    </row>
    <row r="10" spans="1:16">
      <c r="D10" s="216"/>
      <c r="E10" s="216"/>
      <c r="F10" s="442"/>
      <c r="G10" s="442"/>
      <c r="H10" s="443" t="s">
        <v>1096</v>
      </c>
      <c r="I10" s="443"/>
      <c r="J10" s="653"/>
      <c r="K10" s="653"/>
      <c r="L10" s="653"/>
      <c r="M10" s="653"/>
      <c r="N10" s="653"/>
      <c r="O10" s="653"/>
      <c r="P10" s="653"/>
    </row>
    <row r="11" spans="1:16">
      <c r="D11" s="216"/>
      <c r="E11" s="442"/>
      <c r="F11" s="442"/>
      <c r="G11" s="442"/>
      <c r="H11" s="442"/>
      <c r="I11" s="442"/>
      <c r="J11" s="216"/>
      <c r="K11" s="216"/>
      <c r="L11" s="216"/>
      <c r="M11" s="216"/>
      <c r="N11" s="216"/>
      <c r="O11" s="216"/>
      <c r="P11" s="216"/>
    </row>
    <row r="12" spans="1:16">
      <c r="D12" s="216"/>
      <c r="E12" s="442"/>
      <c r="F12" s="443" t="s">
        <v>1097</v>
      </c>
      <c r="G12" s="443"/>
      <c r="H12" s="653"/>
      <c r="I12" s="653"/>
      <c r="J12" s="653"/>
      <c r="K12" s="653"/>
      <c r="L12" s="653"/>
      <c r="M12" s="653"/>
      <c r="N12" s="653"/>
      <c r="O12" s="653"/>
      <c r="P12" s="653"/>
    </row>
    <row r="13" spans="1:16">
      <c r="D13" s="216"/>
      <c r="E13" s="442"/>
      <c r="F13" s="442"/>
      <c r="G13" s="443"/>
      <c r="H13" s="442"/>
      <c r="I13" s="442"/>
      <c r="J13" s="216"/>
      <c r="K13" s="161"/>
      <c r="L13" s="161"/>
      <c r="M13" s="467"/>
      <c r="N13" s="467"/>
      <c r="O13" s="216"/>
      <c r="P13" s="216"/>
    </row>
    <row r="14" spans="1:16" ht="14.25">
      <c r="D14" s="216"/>
      <c r="E14" s="442"/>
      <c r="F14" s="443" t="s">
        <v>1098</v>
      </c>
      <c r="G14" s="216"/>
      <c r="H14" s="651"/>
      <c r="I14" s="651"/>
      <c r="J14" s="651"/>
      <c r="K14" s="651"/>
      <c r="L14" s="651"/>
      <c r="M14" s="651"/>
      <c r="N14" s="467"/>
      <c r="O14" s="430"/>
      <c r="P14" s="289"/>
    </row>
    <row r="18" spans="1:16">
      <c r="A18" s="535"/>
      <c r="B18" s="482"/>
      <c r="C18" s="483"/>
      <c r="D18" s="1183" t="s">
        <v>1099</v>
      </c>
      <c r="E18" s="1184"/>
      <c r="F18" s="1185"/>
      <c r="G18" s="482"/>
      <c r="H18" s="482"/>
      <c r="I18" s="483"/>
      <c r="J18" s="482"/>
      <c r="K18" s="482"/>
      <c r="L18" s="482"/>
      <c r="M18" s="483"/>
      <c r="N18" s="482"/>
      <c r="O18" s="482"/>
      <c r="P18" s="483"/>
    </row>
    <row r="19" spans="1:16">
      <c r="A19" s="1192" t="s">
        <v>1100</v>
      </c>
      <c r="B19" s="1193"/>
      <c r="C19" s="1194"/>
      <c r="D19" s="1186"/>
      <c r="E19" s="1187"/>
      <c r="F19" s="1188"/>
      <c r="G19" s="1192" t="s">
        <v>192</v>
      </c>
      <c r="H19" s="1193"/>
      <c r="I19" s="1194"/>
      <c r="J19" s="1192" t="s">
        <v>1101</v>
      </c>
      <c r="K19" s="1193"/>
      <c r="L19" s="1193"/>
      <c r="M19" s="1194"/>
      <c r="N19" s="1192" t="s">
        <v>683</v>
      </c>
      <c r="O19" s="1193"/>
      <c r="P19" s="1194"/>
    </row>
    <row r="20" spans="1:16">
      <c r="A20" s="536"/>
      <c r="B20" s="32"/>
      <c r="C20" s="537"/>
      <c r="D20" s="1189"/>
      <c r="E20" s="1190"/>
      <c r="F20" s="1191"/>
      <c r="G20" s="32"/>
      <c r="H20" s="32"/>
      <c r="I20" s="537"/>
      <c r="J20" s="32"/>
      <c r="K20" s="32"/>
      <c r="L20" s="32"/>
      <c r="M20" s="537"/>
      <c r="N20" s="32"/>
      <c r="O20" s="32"/>
      <c r="P20" s="537"/>
    </row>
    <row r="21" spans="1:16">
      <c r="A21" s="1195"/>
      <c r="B21" s="1196"/>
      <c r="C21" s="1197"/>
      <c r="D21" s="1204" t="s">
        <v>229</v>
      </c>
      <c r="E21" s="1205"/>
      <c r="F21" s="1206"/>
      <c r="G21" s="1195"/>
      <c r="H21" s="1196"/>
      <c r="I21" s="1197"/>
      <c r="J21" s="538"/>
      <c r="K21" s="539"/>
      <c r="L21" s="539"/>
      <c r="M21" s="540"/>
      <c r="N21" s="1204"/>
      <c r="O21" s="1205"/>
      <c r="P21" s="1206"/>
    </row>
    <row r="22" spans="1:16">
      <c r="A22" s="1198"/>
      <c r="B22" s="1199"/>
      <c r="C22" s="1200"/>
      <c r="D22" s="1207"/>
      <c r="E22" s="1208"/>
      <c r="F22" s="1209"/>
      <c r="G22" s="1198"/>
      <c r="H22" s="1199"/>
      <c r="I22" s="1200"/>
      <c r="J22" s="654" t="s">
        <v>1218</v>
      </c>
      <c r="K22" s="655"/>
      <c r="L22" s="655"/>
      <c r="M22" s="656"/>
      <c r="N22" s="1207"/>
      <c r="O22" s="1208"/>
      <c r="P22" s="1209"/>
    </row>
    <row r="23" spans="1:16">
      <c r="A23" s="1201"/>
      <c r="B23" s="1202"/>
      <c r="C23" s="1203"/>
      <c r="D23" s="1210"/>
      <c r="E23" s="1211"/>
      <c r="F23" s="1212"/>
      <c r="G23" s="1201"/>
      <c r="H23" s="1202"/>
      <c r="I23" s="1203"/>
      <c r="J23" s="541"/>
      <c r="K23" s="542"/>
      <c r="L23" s="542"/>
      <c r="M23" s="543"/>
      <c r="N23" s="1210"/>
      <c r="O23" s="1211"/>
      <c r="P23" s="1212"/>
    </row>
    <row r="24" spans="1:16">
      <c r="A24" s="1195"/>
      <c r="B24" s="1196"/>
      <c r="C24" s="1197"/>
      <c r="D24" s="1204" t="s">
        <v>229</v>
      </c>
      <c r="E24" s="1205"/>
      <c r="F24" s="1206"/>
      <c r="G24" s="1195"/>
      <c r="H24" s="1196"/>
      <c r="I24" s="1197"/>
      <c r="J24" s="538"/>
      <c r="K24" s="539"/>
      <c r="L24" s="539"/>
      <c r="M24" s="540"/>
      <c r="N24" s="1204"/>
      <c r="O24" s="1205"/>
      <c r="P24" s="1206"/>
    </row>
    <row r="25" spans="1:16">
      <c r="A25" s="1198"/>
      <c r="B25" s="1199"/>
      <c r="C25" s="1200"/>
      <c r="D25" s="1207"/>
      <c r="E25" s="1208"/>
      <c r="F25" s="1209"/>
      <c r="G25" s="1198"/>
      <c r="H25" s="1199"/>
      <c r="I25" s="1200"/>
      <c r="J25" s="654" t="s">
        <v>1218</v>
      </c>
      <c r="K25" s="655"/>
      <c r="L25" s="655"/>
      <c r="M25" s="656"/>
      <c r="N25" s="1207"/>
      <c r="O25" s="1208"/>
      <c r="P25" s="1209"/>
    </row>
    <row r="26" spans="1:16">
      <c r="A26" s="1201"/>
      <c r="B26" s="1202"/>
      <c r="C26" s="1203"/>
      <c r="D26" s="1210"/>
      <c r="E26" s="1211"/>
      <c r="F26" s="1212"/>
      <c r="G26" s="1201"/>
      <c r="H26" s="1202"/>
      <c r="I26" s="1203"/>
      <c r="J26" s="541"/>
      <c r="K26" s="542"/>
      <c r="L26" s="542"/>
      <c r="M26" s="543"/>
      <c r="N26" s="1210"/>
      <c r="O26" s="1211"/>
      <c r="P26" s="1212"/>
    </row>
    <row r="27" spans="1:16">
      <c r="A27" s="1195"/>
      <c r="B27" s="1196"/>
      <c r="C27" s="1197"/>
      <c r="D27" s="1204" t="s">
        <v>229</v>
      </c>
      <c r="E27" s="1205"/>
      <c r="F27" s="1206"/>
      <c r="G27" s="1195"/>
      <c r="H27" s="1196"/>
      <c r="I27" s="1197"/>
      <c r="J27" s="538"/>
      <c r="K27" s="539"/>
      <c r="L27" s="539"/>
      <c r="M27" s="540"/>
      <c r="N27" s="1204"/>
      <c r="O27" s="1205"/>
      <c r="P27" s="1206"/>
    </row>
    <row r="28" spans="1:16">
      <c r="A28" s="1198"/>
      <c r="B28" s="1199"/>
      <c r="C28" s="1200"/>
      <c r="D28" s="1207"/>
      <c r="E28" s="1208"/>
      <c r="F28" s="1209"/>
      <c r="G28" s="1198"/>
      <c r="H28" s="1199"/>
      <c r="I28" s="1200"/>
      <c r="J28" s="654" t="s">
        <v>1218</v>
      </c>
      <c r="K28" s="655"/>
      <c r="L28" s="655"/>
      <c r="M28" s="656"/>
      <c r="N28" s="1207"/>
      <c r="O28" s="1208"/>
      <c r="P28" s="1209"/>
    </row>
    <row r="29" spans="1:16">
      <c r="A29" s="1201"/>
      <c r="B29" s="1202"/>
      <c r="C29" s="1203"/>
      <c r="D29" s="1210"/>
      <c r="E29" s="1211"/>
      <c r="F29" s="1212"/>
      <c r="G29" s="1201"/>
      <c r="H29" s="1202"/>
      <c r="I29" s="1203"/>
      <c r="J29" s="541"/>
      <c r="K29" s="542"/>
      <c r="L29" s="542"/>
      <c r="M29" s="543"/>
      <c r="N29" s="1210"/>
      <c r="O29" s="1211"/>
      <c r="P29" s="1212"/>
    </row>
    <row r="30" spans="1:16">
      <c r="A30" s="1195"/>
      <c r="B30" s="1196"/>
      <c r="C30" s="1197"/>
      <c r="D30" s="1204" t="s">
        <v>229</v>
      </c>
      <c r="E30" s="1205"/>
      <c r="F30" s="1206"/>
      <c r="G30" s="1195"/>
      <c r="H30" s="1196"/>
      <c r="I30" s="1197"/>
      <c r="J30" s="538"/>
      <c r="K30" s="539"/>
      <c r="L30" s="539"/>
      <c r="M30" s="540"/>
      <c r="N30" s="1204"/>
      <c r="O30" s="1205"/>
      <c r="P30" s="1206"/>
    </row>
    <row r="31" spans="1:16">
      <c r="A31" s="1198"/>
      <c r="B31" s="1199"/>
      <c r="C31" s="1200"/>
      <c r="D31" s="1207"/>
      <c r="E31" s="1208"/>
      <c r="F31" s="1209"/>
      <c r="G31" s="1198"/>
      <c r="H31" s="1199"/>
      <c r="I31" s="1200"/>
      <c r="J31" s="654" t="s">
        <v>1218</v>
      </c>
      <c r="K31" s="655"/>
      <c r="L31" s="655"/>
      <c r="M31" s="656"/>
      <c r="N31" s="1207"/>
      <c r="O31" s="1208"/>
      <c r="P31" s="1209"/>
    </row>
    <row r="32" spans="1:16">
      <c r="A32" s="1201"/>
      <c r="B32" s="1202"/>
      <c r="C32" s="1203"/>
      <c r="D32" s="1210"/>
      <c r="E32" s="1211"/>
      <c r="F32" s="1212"/>
      <c r="G32" s="1201"/>
      <c r="H32" s="1202"/>
      <c r="I32" s="1203"/>
      <c r="J32" s="541"/>
      <c r="K32" s="542"/>
      <c r="L32" s="542"/>
      <c r="M32" s="543"/>
      <c r="N32" s="1210"/>
      <c r="O32" s="1211"/>
      <c r="P32" s="1212"/>
    </row>
    <row r="33" spans="1:16">
      <c r="A33" s="1195"/>
      <c r="B33" s="1196"/>
      <c r="C33" s="1197"/>
      <c r="D33" s="1204" t="s">
        <v>229</v>
      </c>
      <c r="E33" s="1205"/>
      <c r="F33" s="1206"/>
      <c r="G33" s="1195"/>
      <c r="H33" s="1196"/>
      <c r="I33" s="1197"/>
      <c r="J33" s="538"/>
      <c r="K33" s="539"/>
      <c r="L33" s="539"/>
      <c r="M33" s="540"/>
      <c r="N33" s="1204"/>
      <c r="O33" s="1205"/>
      <c r="P33" s="1206"/>
    </row>
    <row r="34" spans="1:16">
      <c r="A34" s="1198"/>
      <c r="B34" s="1199"/>
      <c r="C34" s="1200"/>
      <c r="D34" s="1207"/>
      <c r="E34" s="1208"/>
      <c r="F34" s="1209"/>
      <c r="G34" s="1198"/>
      <c r="H34" s="1199"/>
      <c r="I34" s="1200"/>
      <c r="J34" s="654" t="s">
        <v>1218</v>
      </c>
      <c r="K34" s="655"/>
      <c r="L34" s="655"/>
      <c r="M34" s="656"/>
      <c r="N34" s="1207"/>
      <c r="O34" s="1208"/>
      <c r="P34" s="1209"/>
    </row>
    <row r="35" spans="1:16">
      <c r="A35" s="1201"/>
      <c r="B35" s="1202"/>
      <c r="C35" s="1203"/>
      <c r="D35" s="1210"/>
      <c r="E35" s="1211"/>
      <c r="F35" s="1212"/>
      <c r="G35" s="1201"/>
      <c r="H35" s="1202"/>
      <c r="I35" s="1203"/>
      <c r="J35" s="541"/>
      <c r="K35" s="542"/>
      <c r="L35" s="542"/>
      <c r="M35" s="543"/>
      <c r="N35" s="1210"/>
      <c r="O35" s="1211"/>
      <c r="P35" s="1212"/>
    </row>
    <row r="36" spans="1:16">
      <c r="A36" s="1195"/>
      <c r="B36" s="1196"/>
      <c r="C36" s="1197"/>
      <c r="D36" s="1204" t="s">
        <v>229</v>
      </c>
      <c r="E36" s="1205"/>
      <c r="F36" s="1206"/>
      <c r="G36" s="1195"/>
      <c r="H36" s="1196"/>
      <c r="I36" s="1197"/>
      <c r="J36" s="538"/>
      <c r="K36" s="539"/>
      <c r="L36" s="539"/>
      <c r="M36" s="540"/>
      <c r="N36" s="1204"/>
      <c r="O36" s="1205"/>
      <c r="P36" s="1206"/>
    </row>
    <row r="37" spans="1:16">
      <c r="A37" s="1198"/>
      <c r="B37" s="1199"/>
      <c r="C37" s="1200"/>
      <c r="D37" s="1207"/>
      <c r="E37" s="1208"/>
      <c r="F37" s="1209"/>
      <c r="G37" s="1198"/>
      <c r="H37" s="1199"/>
      <c r="I37" s="1200"/>
      <c r="J37" s="654" t="s">
        <v>1218</v>
      </c>
      <c r="K37" s="655"/>
      <c r="L37" s="655"/>
      <c r="M37" s="656"/>
      <c r="N37" s="1207"/>
      <c r="O37" s="1208"/>
      <c r="P37" s="1209"/>
    </row>
    <row r="38" spans="1:16">
      <c r="A38" s="1201"/>
      <c r="B38" s="1202"/>
      <c r="C38" s="1203"/>
      <c r="D38" s="1210"/>
      <c r="E38" s="1211"/>
      <c r="F38" s="1212"/>
      <c r="G38" s="1201"/>
      <c r="H38" s="1202"/>
      <c r="I38" s="1203"/>
      <c r="J38" s="541"/>
      <c r="K38" s="542"/>
      <c r="L38" s="542"/>
      <c r="M38" s="543"/>
      <c r="N38" s="1210"/>
      <c r="O38" s="1211"/>
      <c r="P38" s="1212"/>
    </row>
    <row r="39" spans="1:16">
      <c r="A39" s="1195"/>
      <c r="B39" s="1196"/>
      <c r="C39" s="1197"/>
      <c r="D39" s="1204" t="s">
        <v>229</v>
      </c>
      <c r="E39" s="1205"/>
      <c r="F39" s="1206"/>
      <c r="G39" s="1195"/>
      <c r="H39" s="1196"/>
      <c r="I39" s="1197"/>
      <c r="J39" s="538"/>
      <c r="K39" s="539"/>
      <c r="L39" s="539"/>
      <c r="M39" s="540"/>
      <c r="N39" s="1204"/>
      <c r="O39" s="1205"/>
      <c r="P39" s="1206"/>
    </row>
    <row r="40" spans="1:16">
      <c r="A40" s="1198"/>
      <c r="B40" s="1199"/>
      <c r="C40" s="1200"/>
      <c r="D40" s="1207"/>
      <c r="E40" s="1208"/>
      <c r="F40" s="1209"/>
      <c r="G40" s="1198"/>
      <c r="H40" s="1199"/>
      <c r="I40" s="1200"/>
      <c r="J40" s="654" t="s">
        <v>1218</v>
      </c>
      <c r="K40" s="655"/>
      <c r="L40" s="655"/>
      <c r="M40" s="656"/>
      <c r="N40" s="1207"/>
      <c r="O40" s="1208"/>
      <c r="P40" s="1209"/>
    </row>
    <row r="41" spans="1:16">
      <c r="A41" s="1201"/>
      <c r="B41" s="1202"/>
      <c r="C41" s="1203"/>
      <c r="D41" s="1210"/>
      <c r="E41" s="1211"/>
      <c r="F41" s="1212"/>
      <c r="G41" s="1201"/>
      <c r="H41" s="1202"/>
      <c r="I41" s="1203"/>
      <c r="J41" s="541"/>
      <c r="K41" s="542"/>
      <c r="L41" s="542"/>
      <c r="M41" s="543"/>
      <c r="N41" s="1210"/>
      <c r="O41" s="1211"/>
      <c r="P41" s="1212"/>
    </row>
    <row r="42" spans="1:16">
      <c r="A42" s="1195"/>
      <c r="B42" s="1196"/>
      <c r="C42" s="1197"/>
      <c r="D42" s="1204" t="s">
        <v>229</v>
      </c>
      <c r="E42" s="1205"/>
      <c r="F42" s="1206"/>
      <c r="G42" s="1195"/>
      <c r="H42" s="1196"/>
      <c r="I42" s="1197"/>
      <c r="J42" s="538"/>
      <c r="K42" s="539"/>
      <c r="L42" s="539"/>
      <c r="M42" s="540"/>
      <c r="N42" s="1204"/>
      <c r="O42" s="1205"/>
      <c r="P42" s="1206"/>
    </row>
    <row r="43" spans="1:16">
      <c r="A43" s="1198"/>
      <c r="B43" s="1199"/>
      <c r="C43" s="1200"/>
      <c r="D43" s="1207"/>
      <c r="E43" s="1208"/>
      <c r="F43" s="1209"/>
      <c r="G43" s="1198"/>
      <c r="H43" s="1199"/>
      <c r="I43" s="1200"/>
      <c r="J43" s="654" t="s">
        <v>1218</v>
      </c>
      <c r="K43" s="655"/>
      <c r="L43" s="655"/>
      <c r="M43" s="656"/>
      <c r="N43" s="1207"/>
      <c r="O43" s="1208"/>
      <c r="P43" s="1209"/>
    </row>
    <row r="44" spans="1:16">
      <c r="A44" s="1201"/>
      <c r="B44" s="1202"/>
      <c r="C44" s="1203"/>
      <c r="D44" s="1210"/>
      <c r="E44" s="1211"/>
      <c r="F44" s="1212"/>
      <c r="G44" s="1201"/>
      <c r="H44" s="1202"/>
      <c r="I44" s="1203"/>
      <c r="J44" s="541"/>
      <c r="K44" s="542"/>
      <c r="L44" s="542"/>
      <c r="M44" s="543"/>
      <c r="N44" s="1210"/>
      <c r="O44" s="1211"/>
      <c r="P44" s="1212"/>
    </row>
    <row r="45" spans="1:16">
      <c r="A45" s="1195"/>
      <c r="B45" s="1196"/>
      <c r="C45" s="1197"/>
      <c r="D45" s="1204" t="s">
        <v>229</v>
      </c>
      <c r="E45" s="1205"/>
      <c r="F45" s="1206"/>
      <c r="G45" s="1195"/>
      <c r="H45" s="1196"/>
      <c r="I45" s="1197"/>
      <c r="J45" s="538"/>
      <c r="K45" s="539"/>
      <c r="L45" s="539"/>
      <c r="M45" s="540"/>
      <c r="N45" s="1204"/>
      <c r="O45" s="1205"/>
      <c r="P45" s="1206"/>
    </row>
    <row r="46" spans="1:16">
      <c r="A46" s="1198"/>
      <c r="B46" s="1199"/>
      <c r="C46" s="1200"/>
      <c r="D46" s="1207"/>
      <c r="E46" s="1208"/>
      <c r="F46" s="1209"/>
      <c r="G46" s="1198"/>
      <c r="H46" s="1199"/>
      <c r="I46" s="1200"/>
      <c r="J46" s="654" t="s">
        <v>1218</v>
      </c>
      <c r="K46" s="655"/>
      <c r="L46" s="655"/>
      <c r="M46" s="656"/>
      <c r="N46" s="1207"/>
      <c r="O46" s="1208"/>
      <c r="P46" s="1209"/>
    </row>
    <row r="47" spans="1:16">
      <c r="A47" s="1201"/>
      <c r="B47" s="1202"/>
      <c r="C47" s="1203"/>
      <c r="D47" s="1210"/>
      <c r="E47" s="1211"/>
      <c r="F47" s="1212"/>
      <c r="G47" s="1201"/>
      <c r="H47" s="1202"/>
      <c r="I47" s="1203"/>
      <c r="J47" s="541"/>
      <c r="K47" s="542"/>
      <c r="L47" s="542"/>
      <c r="M47" s="543"/>
      <c r="N47" s="1210"/>
      <c r="O47" s="1211"/>
      <c r="P47" s="1212"/>
    </row>
    <row r="48" spans="1:16">
      <c r="A48" s="1195"/>
      <c r="B48" s="1196"/>
      <c r="C48" s="1197"/>
      <c r="D48" s="1204" t="s">
        <v>229</v>
      </c>
      <c r="E48" s="1205"/>
      <c r="F48" s="1206"/>
      <c r="G48" s="1195"/>
      <c r="H48" s="1196"/>
      <c r="I48" s="1197"/>
      <c r="J48" s="538"/>
      <c r="K48" s="539"/>
      <c r="L48" s="539"/>
      <c r="M48" s="540"/>
      <c r="N48" s="1204"/>
      <c r="O48" s="1205"/>
      <c r="P48" s="1206"/>
    </row>
    <row r="49" spans="1:16">
      <c r="A49" s="1198"/>
      <c r="B49" s="1199"/>
      <c r="C49" s="1200"/>
      <c r="D49" s="1207"/>
      <c r="E49" s="1208"/>
      <c r="F49" s="1209"/>
      <c r="G49" s="1198"/>
      <c r="H49" s="1199"/>
      <c r="I49" s="1200"/>
      <c r="J49" s="654" t="s">
        <v>1218</v>
      </c>
      <c r="K49" s="655"/>
      <c r="L49" s="655"/>
      <c r="M49" s="656"/>
      <c r="N49" s="1207"/>
      <c r="O49" s="1208"/>
      <c r="P49" s="1209"/>
    </row>
    <row r="50" spans="1:16">
      <c r="A50" s="1201"/>
      <c r="B50" s="1202"/>
      <c r="C50" s="1203"/>
      <c r="D50" s="1210"/>
      <c r="E50" s="1211"/>
      <c r="F50" s="1212"/>
      <c r="G50" s="1201"/>
      <c r="H50" s="1202"/>
      <c r="I50" s="1203"/>
      <c r="J50" s="541"/>
      <c r="K50" s="542"/>
      <c r="L50" s="542"/>
      <c r="M50" s="543"/>
      <c r="N50" s="1210"/>
      <c r="O50" s="1211"/>
      <c r="P50" s="1212"/>
    </row>
    <row r="51" spans="1:16">
      <c r="A51" s="1195"/>
      <c r="B51" s="1196"/>
      <c r="C51" s="1197"/>
      <c r="D51" s="1204" t="s">
        <v>229</v>
      </c>
      <c r="E51" s="1205"/>
      <c r="F51" s="1206"/>
      <c r="G51" s="1195"/>
      <c r="H51" s="1196"/>
      <c r="I51" s="1197"/>
      <c r="J51" s="538"/>
      <c r="K51" s="539"/>
      <c r="L51" s="539"/>
      <c r="M51" s="540"/>
      <c r="N51" s="1204"/>
      <c r="O51" s="1205"/>
      <c r="P51" s="1206"/>
    </row>
    <row r="52" spans="1:16">
      <c r="A52" s="1198"/>
      <c r="B52" s="1199"/>
      <c r="C52" s="1200"/>
      <c r="D52" s="1207"/>
      <c r="E52" s="1208"/>
      <c r="F52" s="1209"/>
      <c r="G52" s="1198"/>
      <c r="H52" s="1199"/>
      <c r="I52" s="1200"/>
      <c r="J52" s="654" t="s">
        <v>1218</v>
      </c>
      <c r="K52" s="655"/>
      <c r="L52" s="655"/>
      <c r="M52" s="656"/>
      <c r="N52" s="1207"/>
      <c r="O52" s="1208"/>
      <c r="P52" s="1209"/>
    </row>
    <row r="53" spans="1:16">
      <c r="A53" s="1201"/>
      <c r="B53" s="1202"/>
      <c r="C53" s="1203"/>
      <c r="D53" s="1210"/>
      <c r="E53" s="1211"/>
      <c r="F53" s="1212"/>
      <c r="G53" s="1201"/>
      <c r="H53" s="1202"/>
      <c r="I53" s="1203"/>
      <c r="J53" s="541"/>
      <c r="K53" s="542"/>
      <c r="L53" s="542"/>
      <c r="M53" s="543"/>
      <c r="N53" s="1210"/>
      <c r="O53" s="1211"/>
      <c r="P53" s="1212"/>
    </row>
    <row r="54" spans="1:16">
      <c r="A54" s="1195"/>
      <c r="B54" s="1196"/>
      <c r="C54" s="1197"/>
      <c r="D54" s="1204" t="s">
        <v>229</v>
      </c>
      <c r="E54" s="1205"/>
      <c r="F54" s="1206"/>
      <c r="G54" s="1195"/>
      <c r="H54" s="1196"/>
      <c r="I54" s="1197"/>
      <c r="J54" s="538"/>
      <c r="K54" s="539"/>
      <c r="L54" s="539"/>
      <c r="M54" s="540"/>
      <c r="N54" s="1204"/>
      <c r="O54" s="1205"/>
      <c r="P54" s="1206"/>
    </row>
    <row r="55" spans="1:16">
      <c r="A55" s="1198"/>
      <c r="B55" s="1199"/>
      <c r="C55" s="1200"/>
      <c r="D55" s="1207"/>
      <c r="E55" s="1208"/>
      <c r="F55" s="1209"/>
      <c r="G55" s="1198"/>
      <c r="H55" s="1199"/>
      <c r="I55" s="1200"/>
      <c r="J55" s="654" t="s">
        <v>1218</v>
      </c>
      <c r="K55" s="655"/>
      <c r="L55" s="655"/>
      <c r="M55" s="656"/>
      <c r="N55" s="1207"/>
      <c r="O55" s="1208"/>
      <c r="P55" s="1209"/>
    </row>
    <row r="56" spans="1:16">
      <c r="A56" s="1201"/>
      <c r="B56" s="1202"/>
      <c r="C56" s="1203"/>
      <c r="D56" s="1210"/>
      <c r="E56" s="1211"/>
      <c r="F56" s="1212"/>
      <c r="G56" s="1201"/>
      <c r="H56" s="1202"/>
      <c r="I56" s="1203"/>
      <c r="J56" s="541"/>
      <c r="K56" s="542"/>
      <c r="L56" s="542"/>
      <c r="M56" s="543"/>
      <c r="N56" s="1210"/>
      <c r="O56" s="1211"/>
      <c r="P56" s="1212"/>
    </row>
    <row r="60" spans="1:16" ht="14.25">
      <c r="A60" s="289" t="s">
        <v>1376</v>
      </c>
    </row>
    <row r="62" spans="1:16">
      <c r="A62" t="s">
        <v>1102</v>
      </c>
    </row>
    <row r="63" spans="1:16">
      <c r="A63" t="s">
        <v>1103</v>
      </c>
    </row>
    <row r="65" spans="1:1">
      <c r="A65" t="s">
        <v>1212</v>
      </c>
    </row>
    <row r="67" spans="1:1">
      <c r="A67" t="s">
        <v>1213</v>
      </c>
    </row>
    <row r="68" spans="1:1">
      <c r="A68" t="s">
        <v>1214</v>
      </c>
    </row>
    <row r="69" spans="1:1">
      <c r="A69" t="s">
        <v>1215</v>
      </c>
    </row>
    <row r="70" spans="1:1">
      <c r="A70" t="s">
        <v>1217</v>
      </c>
    </row>
    <row r="71" spans="1:1">
      <c r="A71" t="s">
        <v>1216</v>
      </c>
    </row>
    <row r="72" spans="1:1">
      <c r="A72" t="s">
        <v>1377</v>
      </c>
    </row>
    <row r="73" spans="1:1">
      <c r="A73" t="s">
        <v>1378</v>
      </c>
    </row>
    <row r="74" spans="1:1">
      <c r="A74" t="s">
        <v>1379</v>
      </c>
    </row>
    <row r="75" spans="1:1">
      <c r="A75" t="s">
        <v>1380</v>
      </c>
    </row>
  </sheetData>
  <mergeCells count="54">
    <mergeCell ref="A54:C56"/>
    <mergeCell ref="D54:F56"/>
    <mergeCell ref="G54:I56"/>
    <mergeCell ref="N54:P56"/>
    <mergeCell ref="A51:C53"/>
    <mergeCell ref="D51:F53"/>
    <mergeCell ref="G51:I53"/>
    <mergeCell ref="N51:P53"/>
    <mergeCell ref="A48:C50"/>
    <mergeCell ref="D48:F50"/>
    <mergeCell ref="G48:I50"/>
    <mergeCell ref="N48:P50"/>
    <mergeCell ref="A45:C47"/>
    <mergeCell ref="D45:F47"/>
    <mergeCell ref="G45:I47"/>
    <mergeCell ref="N45:P47"/>
    <mergeCell ref="A42:C44"/>
    <mergeCell ref="D42:F44"/>
    <mergeCell ref="G42:I44"/>
    <mergeCell ref="N42:P44"/>
    <mergeCell ref="A39:C41"/>
    <mergeCell ref="D39:F41"/>
    <mergeCell ref="G39:I41"/>
    <mergeCell ref="N39:P41"/>
    <mergeCell ref="A36:C38"/>
    <mergeCell ref="D36:F38"/>
    <mergeCell ref="G36:I38"/>
    <mergeCell ref="N36:P38"/>
    <mergeCell ref="A33:C35"/>
    <mergeCell ref="D33:F35"/>
    <mergeCell ref="G33:I35"/>
    <mergeCell ref="N33:P35"/>
    <mergeCell ref="A30:C32"/>
    <mergeCell ref="D30:F32"/>
    <mergeCell ref="G30:I32"/>
    <mergeCell ref="N30:P32"/>
    <mergeCell ref="A27:C29"/>
    <mergeCell ref="D27:F29"/>
    <mergeCell ref="G27:I29"/>
    <mergeCell ref="N27:P29"/>
    <mergeCell ref="A24:C26"/>
    <mergeCell ref="D24:F26"/>
    <mergeCell ref="G24:I26"/>
    <mergeCell ref="N24:P26"/>
    <mergeCell ref="A21:C23"/>
    <mergeCell ref="D21:F23"/>
    <mergeCell ref="G21:I23"/>
    <mergeCell ref="N21:P23"/>
    <mergeCell ref="A3:P3"/>
    <mergeCell ref="D18:F20"/>
    <mergeCell ref="A19:C19"/>
    <mergeCell ref="G19:I19"/>
    <mergeCell ref="J19:M19"/>
    <mergeCell ref="N19:P19"/>
  </mergeCells>
  <phoneticPr fontId="3"/>
  <pageMargins left="0.78740157480314965" right="0.19685039370078741" top="0.78740157480314965" bottom="0.78740157480314965"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　,衆議院議員,参議院議員"</xm:f>
          </x14:formula1>
          <xm: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48"/>
  <sheetViews>
    <sheetView view="pageBreakPreview" zoomScaleNormal="100" zoomScaleSheetLayoutView="100" workbookViewId="0">
      <selection activeCell="J20" sqref="J20"/>
    </sheetView>
  </sheetViews>
  <sheetFormatPr defaultColWidth="5.875" defaultRowHeight="14.25"/>
  <cols>
    <col min="1" max="13" width="5.875" style="289" customWidth="1"/>
    <col min="14" max="14" width="10.625" style="289" customWidth="1"/>
    <col min="15" max="15" width="4.625" style="289" customWidth="1"/>
    <col min="16" max="256" width="5.875" style="289"/>
    <col min="257" max="269" width="5.875" style="289" customWidth="1"/>
    <col min="270" max="270" width="10.625" style="289" customWidth="1"/>
    <col min="271" max="271" width="4.625" style="289" customWidth="1"/>
    <col min="272" max="512" width="5.875" style="289"/>
    <col min="513" max="525" width="5.875" style="289" customWidth="1"/>
    <col min="526" max="526" width="10.625" style="289" customWidth="1"/>
    <col min="527" max="527" width="4.625" style="289" customWidth="1"/>
    <col min="528" max="768" width="5.875" style="289"/>
    <col min="769" max="781" width="5.875" style="289" customWidth="1"/>
    <col min="782" max="782" width="10.625" style="289" customWidth="1"/>
    <col min="783" max="783" width="4.625" style="289" customWidth="1"/>
    <col min="784" max="1024" width="5.875" style="289"/>
    <col min="1025" max="1037" width="5.875" style="289" customWidth="1"/>
    <col min="1038" max="1038" width="10.625" style="289" customWidth="1"/>
    <col min="1039" max="1039" width="4.625" style="289" customWidth="1"/>
    <col min="1040" max="1280" width="5.875" style="289"/>
    <col min="1281" max="1293" width="5.875" style="289" customWidth="1"/>
    <col min="1294" max="1294" width="10.625" style="289" customWidth="1"/>
    <col min="1295" max="1295" width="4.625" style="289" customWidth="1"/>
    <col min="1296" max="1536" width="5.875" style="289"/>
    <col min="1537" max="1549" width="5.875" style="289" customWidth="1"/>
    <col min="1550" max="1550" width="10.625" style="289" customWidth="1"/>
    <col min="1551" max="1551" width="4.625" style="289" customWidth="1"/>
    <col min="1552" max="1792" width="5.875" style="289"/>
    <col min="1793" max="1805" width="5.875" style="289" customWidth="1"/>
    <col min="1806" max="1806" width="10.625" style="289" customWidth="1"/>
    <col min="1807" max="1807" width="4.625" style="289" customWidth="1"/>
    <col min="1808" max="2048" width="5.875" style="289"/>
    <col min="2049" max="2061" width="5.875" style="289" customWidth="1"/>
    <col min="2062" max="2062" width="10.625" style="289" customWidth="1"/>
    <col min="2063" max="2063" width="4.625" style="289" customWidth="1"/>
    <col min="2064" max="2304" width="5.875" style="289"/>
    <col min="2305" max="2317" width="5.875" style="289" customWidth="1"/>
    <col min="2318" max="2318" width="10.625" style="289" customWidth="1"/>
    <col min="2319" max="2319" width="4.625" style="289" customWidth="1"/>
    <col min="2320" max="2560" width="5.875" style="289"/>
    <col min="2561" max="2573" width="5.875" style="289" customWidth="1"/>
    <col min="2574" max="2574" width="10.625" style="289" customWidth="1"/>
    <col min="2575" max="2575" width="4.625" style="289" customWidth="1"/>
    <col min="2576" max="2816" width="5.875" style="289"/>
    <col min="2817" max="2829" width="5.875" style="289" customWidth="1"/>
    <col min="2830" max="2830" width="10.625" style="289" customWidth="1"/>
    <col min="2831" max="2831" width="4.625" style="289" customWidth="1"/>
    <col min="2832" max="3072" width="5.875" style="289"/>
    <col min="3073" max="3085" width="5.875" style="289" customWidth="1"/>
    <col min="3086" max="3086" width="10.625" style="289" customWidth="1"/>
    <col min="3087" max="3087" width="4.625" style="289" customWidth="1"/>
    <col min="3088" max="3328" width="5.875" style="289"/>
    <col min="3329" max="3341" width="5.875" style="289" customWidth="1"/>
    <col min="3342" max="3342" width="10.625" style="289" customWidth="1"/>
    <col min="3343" max="3343" width="4.625" style="289" customWidth="1"/>
    <col min="3344" max="3584" width="5.875" style="289"/>
    <col min="3585" max="3597" width="5.875" style="289" customWidth="1"/>
    <col min="3598" max="3598" width="10.625" style="289" customWidth="1"/>
    <col min="3599" max="3599" width="4.625" style="289" customWidth="1"/>
    <col min="3600" max="3840" width="5.875" style="289"/>
    <col min="3841" max="3853" width="5.875" style="289" customWidth="1"/>
    <col min="3854" max="3854" width="10.625" style="289" customWidth="1"/>
    <col min="3855" max="3855" width="4.625" style="289" customWidth="1"/>
    <col min="3856" max="4096" width="5.875" style="289"/>
    <col min="4097" max="4109" width="5.875" style="289" customWidth="1"/>
    <col min="4110" max="4110" width="10.625" style="289" customWidth="1"/>
    <col min="4111" max="4111" width="4.625" style="289" customWidth="1"/>
    <col min="4112" max="4352" width="5.875" style="289"/>
    <col min="4353" max="4365" width="5.875" style="289" customWidth="1"/>
    <col min="4366" max="4366" width="10.625" style="289" customWidth="1"/>
    <col min="4367" max="4367" width="4.625" style="289" customWidth="1"/>
    <col min="4368" max="4608" width="5.875" style="289"/>
    <col min="4609" max="4621" width="5.875" style="289" customWidth="1"/>
    <col min="4622" max="4622" width="10.625" style="289" customWidth="1"/>
    <col min="4623" max="4623" width="4.625" style="289" customWidth="1"/>
    <col min="4624" max="4864" width="5.875" style="289"/>
    <col min="4865" max="4877" width="5.875" style="289" customWidth="1"/>
    <col min="4878" max="4878" width="10.625" style="289" customWidth="1"/>
    <col min="4879" max="4879" width="4.625" style="289" customWidth="1"/>
    <col min="4880" max="5120" width="5.875" style="289"/>
    <col min="5121" max="5133" width="5.875" style="289" customWidth="1"/>
    <col min="5134" max="5134" width="10.625" style="289" customWidth="1"/>
    <col min="5135" max="5135" width="4.625" style="289" customWidth="1"/>
    <col min="5136" max="5376" width="5.875" style="289"/>
    <col min="5377" max="5389" width="5.875" style="289" customWidth="1"/>
    <col min="5390" max="5390" width="10.625" style="289" customWidth="1"/>
    <col min="5391" max="5391" width="4.625" style="289" customWidth="1"/>
    <col min="5392" max="5632" width="5.875" style="289"/>
    <col min="5633" max="5645" width="5.875" style="289" customWidth="1"/>
    <col min="5646" max="5646" width="10.625" style="289" customWidth="1"/>
    <col min="5647" max="5647" width="4.625" style="289" customWidth="1"/>
    <col min="5648" max="5888" width="5.875" style="289"/>
    <col min="5889" max="5901" width="5.875" style="289" customWidth="1"/>
    <col min="5902" max="5902" width="10.625" style="289" customWidth="1"/>
    <col min="5903" max="5903" width="4.625" style="289" customWidth="1"/>
    <col min="5904" max="6144" width="5.875" style="289"/>
    <col min="6145" max="6157" width="5.875" style="289" customWidth="1"/>
    <col min="6158" max="6158" width="10.625" style="289" customWidth="1"/>
    <col min="6159" max="6159" width="4.625" style="289" customWidth="1"/>
    <col min="6160" max="6400" width="5.875" style="289"/>
    <col min="6401" max="6413" width="5.875" style="289" customWidth="1"/>
    <col min="6414" max="6414" width="10.625" style="289" customWidth="1"/>
    <col min="6415" max="6415" width="4.625" style="289" customWidth="1"/>
    <col min="6416" max="6656" width="5.875" style="289"/>
    <col min="6657" max="6669" width="5.875" style="289" customWidth="1"/>
    <col min="6670" max="6670" width="10.625" style="289" customWidth="1"/>
    <col min="6671" max="6671" width="4.625" style="289" customWidth="1"/>
    <col min="6672" max="6912" width="5.875" style="289"/>
    <col min="6913" max="6925" width="5.875" style="289" customWidth="1"/>
    <col min="6926" max="6926" width="10.625" style="289" customWidth="1"/>
    <col min="6927" max="6927" width="4.625" style="289" customWidth="1"/>
    <col min="6928" max="7168" width="5.875" style="289"/>
    <col min="7169" max="7181" width="5.875" style="289" customWidth="1"/>
    <col min="7182" max="7182" width="10.625" style="289" customWidth="1"/>
    <col min="7183" max="7183" width="4.625" style="289" customWidth="1"/>
    <col min="7184" max="7424" width="5.875" style="289"/>
    <col min="7425" max="7437" width="5.875" style="289" customWidth="1"/>
    <col min="7438" max="7438" width="10.625" style="289" customWidth="1"/>
    <col min="7439" max="7439" width="4.625" style="289" customWidth="1"/>
    <col min="7440" max="7680" width="5.875" style="289"/>
    <col min="7681" max="7693" width="5.875" style="289" customWidth="1"/>
    <col min="7694" max="7694" width="10.625" style="289" customWidth="1"/>
    <col min="7695" max="7695" width="4.625" style="289" customWidth="1"/>
    <col min="7696" max="7936" width="5.875" style="289"/>
    <col min="7937" max="7949" width="5.875" style="289" customWidth="1"/>
    <col min="7950" max="7950" width="10.625" style="289" customWidth="1"/>
    <col min="7951" max="7951" width="4.625" style="289" customWidth="1"/>
    <col min="7952" max="8192" width="5.875" style="289"/>
    <col min="8193" max="8205" width="5.875" style="289" customWidth="1"/>
    <col min="8206" max="8206" width="10.625" style="289" customWidth="1"/>
    <col min="8207" max="8207" width="4.625" style="289" customWidth="1"/>
    <col min="8208" max="8448" width="5.875" style="289"/>
    <col min="8449" max="8461" width="5.875" style="289" customWidth="1"/>
    <col min="8462" max="8462" width="10.625" style="289" customWidth="1"/>
    <col min="8463" max="8463" width="4.625" style="289" customWidth="1"/>
    <col min="8464" max="8704" width="5.875" style="289"/>
    <col min="8705" max="8717" width="5.875" style="289" customWidth="1"/>
    <col min="8718" max="8718" width="10.625" style="289" customWidth="1"/>
    <col min="8719" max="8719" width="4.625" style="289" customWidth="1"/>
    <col min="8720" max="8960" width="5.875" style="289"/>
    <col min="8961" max="8973" width="5.875" style="289" customWidth="1"/>
    <col min="8974" max="8974" width="10.625" style="289" customWidth="1"/>
    <col min="8975" max="8975" width="4.625" style="289" customWidth="1"/>
    <col min="8976" max="9216" width="5.875" style="289"/>
    <col min="9217" max="9229" width="5.875" style="289" customWidth="1"/>
    <col min="9230" max="9230" width="10.625" style="289" customWidth="1"/>
    <col min="9231" max="9231" width="4.625" style="289" customWidth="1"/>
    <col min="9232" max="9472" width="5.875" style="289"/>
    <col min="9473" max="9485" width="5.875" style="289" customWidth="1"/>
    <col min="9486" max="9486" width="10.625" style="289" customWidth="1"/>
    <col min="9487" max="9487" width="4.625" style="289" customWidth="1"/>
    <col min="9488" max="9728" width="5.875" style="289"/>
    <col min="9729" max="9741" width="5.875" style="289" customWidth="1"/>
    <col min="9742" max="9742" width="10.625" style="289" customWidth="1"/>
    <col min="9743" max="9743" width="4.625" style="289" customWidth="1"/>
    <col min="9744" max="9984" width="5.875" style="289"/>
    <col min="9985" max="9997" width="5.875" style="289" customWidth="1"/>
    <col min="9998" max="9998" width="10.625" style="289" customWidth="1"/>
    <col min="9999" max="9999" width="4.625" style="289" customWidth="1"/>
    <col min="10000" max="10240" width="5.875" style="289"/>
    <col min="10241" max="10253" width="5.875" style="289" customWidth="1"/>
    <col min="10254" max="10254" width="10.625" style="289" customWidth="1"/>
    <col min="10255" max="10255" width="4.625" style="289" customWidth="1"/>
    <col min="10256" max="10496" width="5.875" style="289"/>
    <col min="10497" max="10509" width="5.875" style="289" customWidth="1"/>
    <col min="10510" max="10510" width="10.625" style="289" customWidth="1"/>
    <col min="10511" max="10511" width="4.625" style="289" customWidth="1"/>
    <col min="10512" max="10752" width="5.875" style="289"/>
    <col min="10753" max="10765" width="5.875" style="289" customWidth="1"/>
    <col min="10766" max="10766" width="10.625" style="289" customWidth="1"/>
    <col min="10767" max="10767" width="4.625" style="289" customWidth="1"/>
    <col min="10768" max="11008" width="5.875" style="289"/>
    <col min="11009" max="11021" width="5.875" style="289" customWidth="1"/>
    <col min="11022" max="11022" width="10.625" style="289" customWidth="1"/>
    <col min="11023" max="11023" width="4.625" style="289" customWidth="1"/>
    <col min="11024" max="11264" width="5.875" style="289"/>
    <col min="11265" max="11277" width="5.875" style="289" customWidth="1"/>
    <col min="11278" max="11278" width="10.625" style="289" customWidth="1"/>
    <col min="11279" max="11279" width="4.625" style="289" customWidth="1"/>
    <col min="11280" max="11520" width="5.875" style="289"/>
    <col min="11521" max="11533" width="5.875" style="289" customWidth="1"/>
    <col min="11534" max="11534" width="10.625" style="289" customWidth="1"/>
    <col min="11535" max="11535" width="4.625" style="289" customWidth="1"/>
    <col min="11536" max="11776" width="5.875" style="289"/>
    <col min="11777" max="11789" width="5.875" style="289" customWidth="1"/>
    <col min="11790" max="11790" width="10.625" style="289" customWidth="1"/>
    <col min="11791" max="11791" width="4.625" style="289" customWidth="1"/>
    <col min="11792" max="12032" width="5.875" style="289"/>
    <col min="12033" max="12045" width="5.875" style="289" customWidth="1"/>
    <col min="12046" max="12046" width="10.625" style="289" customWidth="1"/>
    <col min="12047" max="12047" width="4.625" style="289" customWidth="1"/>
    <col min="12048" max="12288" width="5.875" style="289"/>
    <col min="12289" max="12301" width="5.875" style="289" customWidth="1"/>
    <col min="12302" max="12302" width="10.625" style="289" customWidth="1"/>
    <col min="12303" max="12303" width="4.625" style="289" customWidth="1"/>
    <col min="12304" max="12544" width="5.875" style="289"/>
    <col min="12545" max="12557" width="5.875" style="289" customWidth="1"/>
    <col min="12558" max="12558" width="10.625" style="289" customWidth="1"/>
    <col min="12559" max="12559" width="4.625" style="289" customWidth="1"/>
    <col min="12560" max="12800" width="5.875" style="289"/>
    <col min="12801" max="12813" width="5.875" style="289" customWidth="1"/>
    <col min="12814" max="12814" width="10.625" style="289" customWidth="1"/>
    <col min="12815" max="12815" width="4.625" style="289" customWidth="1"/>
    <col min="12816" max="13056" width="5.875" style="289"/>
    <col min="13057" max="13069" width="5.875" style="289" customWidth="1"/>
    <col min="13070" max="13070" width="10.625" style="289" customWidth="1"/>
    <col min="13071" max="13071" width="4.625" style="289" customWidth="1"/>
    <col min="13072" max="13312" width="5.875" style="289"/>
    <col min="13313" max="13325" width="5.875" style="289" customWidth="1"/>
    <col min="13326" max="13326" width="10.625" style="289" customWidth="1"/>
    <col min="13327" max="13327" width="4.625" style="289" customWidth="1"/>
    <col min="13328" max="13568" width="5.875" style="289"/>
    <col min="13569" max="13581" width="5.875" style="289" customWidth="1"/>
    <col min="13582" max="13582" width="10.625" style="289" customWidth="1"/>
    <col min="13583" max="13583" width="4.625" style="289" customWidth="1"/>
    <col min="13584" max="13824" width="5.875" style="289"/>
    <col min="13825" max="13837" width="5.875" style="289" customWidth="1"/>
    <col min="13838" max="13838" width="10.625" style="289" customWidth="1"/>
    <col min="13839" max="13839" width="4.625" style="289" customWidth="1"/>
    <col min="13840" max="14080" width="5.875" style="289"/>
    <col min="14081" max="14093" width="5.875" style="289" customWidth="1"/>
    <col min="14094" max="14094" width="10.625" style="289" customWidth="1"/>
    <col min="14095" max="14095" width="4.625" style="289" customWidth="1"/>
    <col min="14096" max="14336" width="5.875" style="289"/>
    <col min="14337" max="14349" width="5.875" style="289" customWidth="1"/>
    <col min="14350" max="14350" width="10.625" style="289" customWidth="1"/>
    <col min="14351" max="14351" width="4.625" style="289" customWidth="1"/>
    <col min="14352" max="14592" width="5.875" style="289"/>
    <col min="14593" max="14605" width="5.875" style="289" customWidth="1"/>
    <col min="14606" max="14606" width="10.625" style="289" customWidth="1"/>
    <col min="14607" max="14607" width="4.625" style="289" customWidth="1"/>
    <col min="14608" max="14848" width="5.875" style="289"/>
    <col min="14849" max="14861" width="5.875" style="289" customWidth="1"/>
    <col min="14862" max="14862" width="10.625" style="289" customWidth="1"/>
    <col min="14863" max="14863" width="4.625" style="289" customWidth="1"/>
    <col min="14864" max="15104" width="5.875" style="289"/>
    <col min="15105" max="15117" width="5.875" style="289" customWidth="1"/>
    <col min="15118" max="15118" width="10.625" style="289" customWidth="1"/>
    <col min="15119" max="15119" width="4.625" style="289" customWidth="1"/>
    <col min="15120" max="15360" width="5.875" style="289"/>
    <col min="15361" max="15373" width="5.875" style="289" customWidth="1"/>
    <col min="15374" max="15374" width="10.625" style="289" customWidth="1"/>
    <col min="15375" max="15375" width="4.625" style="289" customWidth="1"/>
    <col min="15376" max="15616" width="5.875" style="289"/>
    <col min="15617" max="15629" width="5.875" style="289" customWidth="1"/>
    <col min="15630" max="15630" width="10.625" style="289" customWidth="1"/>
    <col min="15631" max="15631" width="4.625" style="289" customWidth="1"/>
    <col min="15632" max="15872" width="5.875" style="289"/>
    <col min="15873" max="15885" width="5.875" style="289" customWidth="1"/>
    <col min="15886" max="15886" width="10.625" style="289" customWidth="1"/>
    <col min="15887" max="15887" width="4.625" style="289" customWidth="1"/>
    <col min="15888" max="16128" width="5.875" style="289"/>
    <col min="16129" max="16141" width="5.875" style="289" customWidth="1"/>
    <col min="16142" max="16142" width="10.625" style="289" customWidth="1"/>
    <col min="16143" max="16143" width="4.625" style="289" customWidth="1"/>
    <col min="16144" max="16384" width="5.875" style="289"/>
  </cols>
  <sheetData>
    <row r="1" spans="1:14">
      <c r="A1" s="289" t="s">
        <v>1104</v>
      </c>
      <c r="N1" s="290" t="s">
        <v>1209</v>
      </c>
    </row>
    <row r="5" spans="1:14" ht="28.5">
      <c r="A5" s="917" t="s">
        <v>566</v>
      </c>
      <c r="B5" s="917"/>
      <c r="C5" s="917"/>
      <c r="D5" s="917"/>
      <c r="E5" s="917"/>
      <c r="F5" s="917"/>
      <c r="G5" s="917"/>
      <c r="H5" s="917"/>
      <c r="I5" s="917"/>
      <c r="J5" s="917"/>
      <c r="K5" s="917"/>
      <c r="L5" s="917"/>
      <c r="M5" s="917"/>
      <c r="N5" s="917"/>
    </row>
    <row r="9" spans="1:14" ht="14.25" customHeight="1"/>
    <row r="10" spans="1:14">
      <c r="A10" s="289" t="s">
        <v>1381</v>
      </c>
      <c r="M10"/>
      <c r="N10"/>
    </row>
    <row r="11" spans="1:14" ht="14.25" customHeight="1">
      <c r="A11" s="289" t="s">
        <v>1219</v>
      </c>
      <c r="C11" s="1213"/>
      <c r="D11" s="1213"/>
      <c r="E11" s="1213"/>
      <c r="F11" s="1213"/>
      <c r="G11" s="289" t="s">
        <v>1105</v>
      </c>
      <c r="H11" s="544"/>
      <c r="I11" s="1214" t="s">
        <v>1106</v>
      </c>
      <c r="J11" s="1214"/>
      <c r="K11" s="289" t="s">
        <v>1220</v>
      </c>
    </row>
    <row r="12" spans="1:14" ht="14.25" customHeight="1">
      <c r="A12" s="289" t="s">
        <v>1221</v>
      </c>
      <c r="H12" s="146"/>
      <c r="K12" s="146"/>
    </row>
    <row r="13" spans="1:14" ht="14.25" customHeight="1">
      <c r="H13" s="146"/>
    </row>
    <row r="16" spans="1:14">
      <c r="B16" s="488" t="s">
        <v>1329</v>
      </c>
      <c r="C16" s="488"/>
      <c r="D16" s="488"/>
      <c r="E16" s="488"/>
    </row>
    <row r="17" spans="2:14">
      <c r="B17" s="296"/>
      <c r="C17" s="467"/>
      <c r="D17" s="467"/>
    </row>
    <row r="18" spans="2:14">
      <c r="B18" s="296"/>
      <c r="C18" s="467"/>
      <c r="D18" s="467"/>
      <c r="F18" s="1214" t="s">
        <v>1106</v>
      </c>
      <c r="G18" s="1214"/>
      <c r="H18" s="1214"/>
      <c r="I18" s="1214"/>
      <c r="J18" s="431"/>
      <c r="K18" s="428"/>
      <c r="L18" s="428" t="s">
        <v>1222</v>
      </c>
      <c r="M18" s="428"/>
    </row>
    <row r="19" spans="2:14">
      <c r="B19" s="296"/>
      <c r="C19" s="467"/>
      <c r="D19" s="467"/>
    </row>
    <row r="20" spans="2:14">
      <c r="B20" s="296"/>
      <c r="C20" s="467"/>
      <c r="D20" s="467"/>
      <c r="G20" s="289" t="s">
        <v>534</v>
      </c>
      <c r="I20" s="428"/>
      <c r="J20" s="428"/>
      <c r="K20" s="428"/>
    </row>
    <row r="21" spans="2:14">
      <c r="B21" s="296"/>
      <c r="C21" s="467"/>
      <c r="D21" s="467"/>
    </row>
    <row r="22" spans="2:14">
      <c r="B22" s="296"/>
      <c r="C22" s="467"/>
      <c r="D22" s="467"/>
    </row>
    <row r="23" spans="2:14">
      <c r="B23" s="296"/>
      <c r="C23" s="467"/>
      <c r="D23" s="467"/>
    </row>
    <row r="24" spans="2:14">
      <c r="B24" s="296"/>
      <c r="C24" s="467"/>
      <c r="D24" s="467"/>
    </row>
    <row r="25" spans="2:14">
      <c r="B25" s="296"/>
      <c r="C25" s="467"/>
      <c r="D25" s="467"/>
      <c r="E25" s="545" t="s">
        <v>1096</v>
      </c>
      <c r="G25" s="657"/>
      <c r="H25" s="657"/>
      <c r="I25" s="657"/>
      <c r="J25" s="657"/>
      <c r="K25" s="657"/>
      <c r="L25" s="657"/>
      <c r="M25" s="657"/>
    </row>
    <row r="26" spans="2:14">
      <c r="B26" s="296"/>
      <c r="C26" s="467"/>
      <c r="D26" s="467"/>
    </row>
    <row r="27" spans="2:14">
      <c r="B27" s="296"/>
      <c r="C27" s="467"/>
      <c r="D27" s="467"/>
    </row>
    <row r="28" spans="2:14">
      <c r="B28" s="296"/>
      <c r="C28" s="467"/>
      <c r="D28" s="467"/>
    </row>
    <row r="29" spans="2:14">
      <c r="B29" s="296"/>
      <c r="C29" s="467"/>
      <c r="D29" s="467"/>
      <c r="F29" s="290" t="s">
        <v>1107</v>
      </c>
      <c r="H29" s="658"/>
      <c r="I29" s="658"/>
      <c r="J29" s="658"/>
      <c r="K29" s="658"/>
      <c r="L29" s="658"/>
      <c r="N29" s="289" t="s">
        <v>515</v>
      </c>
    </row>
    <row r="30" spans="2:14">
      <c r="B30" s="296"/>
      <c r="C30" s="467"/>
      <c r="D30" s="467"/>
    </row>
    <row r="31" spans="2:14">
      <c r="B31" s="296"/>
      <c r="C31" s="467"/>
      <c r="D31" s="467"/>
    </row>
    <row r="32" spans="2:14">
      <c r="B32" s="296"/>
      <c r="C32" s="467"/>
      <c r="D32" s="467"/>
    </row>
    <row r="33" spans="1:13">
      <c r="B33" s="296"/>
      <c r="C33" s="467"/>
      <c r="D33" s="467"/>
    </row>
    <row r="34" spans="1:13" ht="21">
      <c r="B34" s="296"/>
      <c r="C34" s="467"/>
      <c r="D34" s="467"/>
      <c r="H34" s="142"/>
      <c r="I34" s="281"/>
      <c r="J34" s="469"/>
      <c r="K34" s="468"/>
      <c r="L34" s="463"/>
    </row>
    <row r="35" spans="1:13">
      <c r="A35" s="289" t="s">
        <v>1223</v>
      </c>
      <c r="B35" s="296"/>
      <c r="C35" s="467"/>
      <c r="D35" s="467"/>
    </row>
    <row r="36" spans="1:13">
      <c r="A36" s="289" t="s">
        <v>1224</v>
      </c>
      <c r="B36" s="296"/>
      <c r="C36" s="467"/>
      <c r="D36" s="467"/>
    </row>
    <row r="37" spans="1:13">
      <c r="B37" s="296"/>
      <c r="C37" s="467"/>
      <c r="D37" s="467"/>
    </row>
    <row r="40" spans="1:13" ht="18.75">
      <c r="D40" s="933"/>
      <c r="E40" s="933"/>
      <c r="F40" s="469"/>
      <c r="H40" s="487"/>
    </row>
    <row r="42" spans="1:13" ht="21">
      <c r="D42" s="546"/>
      <c r="E42" s="546"/>
      <c r="F42" s="545"/>
      <c r="G42" s="546"/>
      <c r="I42" s="927"/>
      <c r="J42" s="927"/>
      <c r="K42" s="928"/>
      <c r="L42" s="928"/>
    </row>
    <row r="43" spans="1:13" ht="21">
      <c r="D43" s="546"/>
      <c r="E43" s="546"/>
      <c r="F43" s="545"/>
      <c r="G43" s="546"/>
      <c r="I43" s="463"/>
      <c r="J43" s="463"/>
      <c r="K43" s="464"/>
      <c r="L43" s="464"/>
    </row>
    <row r="44" spans="1:13" ht="21">
      <c r="D44" s="546"/>
      <c r="E44" s="546"/>
      <c r="F44" s="545"/>
      <c r="G44" s="546"/>
      <c r="I44" s="463"/>
      <c r="J44" s="463"/>
      <c r="K44" s="464"/>
      <c r="L44" s="464"/>
    </row>
    <row r="45" spans="1:13" ht="21">
      <c r="D45" s="546"/>
      <c r="E45" s="546"/>
      <c r="F45" s="545"/>
      <c r="G45" s="546"/>
      <c r="I45" s="463"/>
      <c r="J45" s="463"/>
      <c r="K45" s="464"/>
      <c r="L45" s="464"/>
    </row>
    <row r="47" spans="1:13">
      <c r="K47" s="949"/>
      <c r="L47" s="949"/>
      <c r="M47" s="290"/>
    </row>
    <row r="48" spans="1:13">
      <c r="A48" s="547"/>
    </row>
  </sheetData>
  <mergeCells count="8">
    <mergeCell ref="K47:L47"/>
    <mergeCell ref="A5:N5"/>
    <mergeCell ref="C11:F11"/>
    <mergeCell ref="I11:J11"/>
    <mergeCell ref="F18:I18"/>
    <mergeCell ref="D40:E40"/>
    <mergeCell ref="I42:J42"/>
    <mergeCell ref="K42:L42"/>
  </mergeCells>
  <phoneticPr fontId="3"/>
  <dataValidations count="2">
    <dataValidation type="list"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1A00-000000000000}">
      <formula1>"　,衆議院議員,参議院議員"</formula1>
    </dataValidation>
    <dataValidation type="list" allowBlank="1" showInputMessage="1" showErrorMessage="1" sqref="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7:J65547 JE65547:JF65547 TA65547:TB65547 ACW65547:ACX65547 AMS65547:AMT65547 AWO65547:AWP65547 BGK65547:BGL65547 BQG65547:BQH65547 CAC65547:CAD65547 CJY65547:CJZ65547 CTU65547:CTV65547 DDQ65547:DDR65547 DNM65547:DNN65547 DXI65547:DXJ65547 EHE65547:EHF65547 ERA65547:ERB65547 FAW65547:FAX65547 FKS65547:FKT65547 FUO65547:FUP65547 GEK65547:GEL65547 GOG65547:GOH65547 GYC65547:GYD65547 HHY65547:HHZ65547 HRU65547:HRV65547 IBQ65547:IBR65547 ILM65547:ILN65547 IVI65547:IVJ65547 JFE65547:JFF65547 JPA65547:JPB65547 JYW65547:JYX65547 KIS65547:KIT65547 KSO65547:KSP65547 LCK65547:LCL65547 LMG65547:LMH65547 LWC65547:LWD65547 MFY65547:MFZ65547 MPU65547:MPV65547 MZQ65547:MZR65547 NJM65547:NJN65547 NTI65547:NTJ65547 ODE65547:ODF65547 ONA65547:ONB65547 OWW65547:OWX65547 PGS65547:PGT65547 PQO65547:PQP65547 QAK65547:QAL65547 QKG65547:QKH65547 QUC65547:QUD65547 RDY65547:RDZ65547 RNU65547:RNV65547 RXQ65547:RXR65547 SHM65547:SHN65547 SRI65547:SRJ65547 TBE65547:TBF65547 TLA65547:TLB65547 TUW65547:TUX65547 UES65547:UET65547 UOO65547:UOP65547 UYK65547:UYL65547 VIG65547:VIH65547 VSC65547:VSD65547 WBY65547:WBZ65547 WLU65547:WLV65547 WVQ65547:WVR65547 I131083:J131083 JE131083:JF131083 TA131083:TB131083 ACW131083:ACX131083 AMS131083:AMT131083 AWO131083:AWP131083 BGK131083:BGL131083 BQG131083:BQH131083 CAC131083:CAD131083 CJY131083:CJZ131083 CTU131083:CTV131083 DDQ131083:DDR131083 DNM131083:DNN131083 DXI131083:DXJ131083 EHE131083:EHF131083 ERA131083:ERB131083 FAW131083:FAX131083 FKS131083:FKT131083 FUO131083:FUP131083 GEK131083:GEL131083 GOG131083:GOH131083 GYC131083:GYD131083 HHY131083:HHZ131083 HRU131083:HRV131083 IBQ131083:IBR131083 ILM131083:ILN131083 IVI131083:IVJ131083 JFE131083:JFF131083 JPA131083:JPB131083 JYW131083:JYX131083 KIS131083:KIT131083 KSO131083:KSP131083 LCK131083:LCL131083 LMG131083:LMH131083 LWC131083:LWD131083 MFY131083:MFZ131083 MPU131083:MPV131083 MZQ131083:MZR131083 NJM131083:NJN131083 NTI131083:NTJ131083 ODE131083:ODF131083 ONA131083:ONB131083 OWW131083:OWX131083 PGS131083:PGT131083 PQO131083:PQP131083 QAK131083:QAL131083 QKG131083:QKH131083 QUC131083:QUD131083 RDY131083:RDZ131083 RNU131083:RNV131083 RXQ131083:RXR131083 SHM131083:SHN131083 SRI131083:SRJ131083 TBE131083:TBF131083 TLA131083:TLB131083 TUW131083:TUX131083 UES131083:UET131083 UOO131083:UOP131083 UYK131083:UYL131083 VIG131083:VIH131083 VSC131083:VSD131083 WBY131083:WBZ131083 WLU131083:WLV131083 WVQ131083:WVR131083 I196619:J196619 JE196619:JF196619 TA196619:TB196619 ACW196619:ACX196619 AMS196619:AMT196619 AWO196619:AWP196619 BGK196619:BGL196619 BQG196619:BQH196619 CAC196619:CAD196619 CJY196619:CJZ196619 CTU196619:CTV196619 DDQ196619:DDR196619 DNM196619:DNN196619 DXI196619:DXJ196619 EHE196619:EHF196619 ERA196619:ERB196619 FAW196619:FAX196619 FKS196619:FKT196619 FUO196619:FUP196619 GEK196619:GEL196619 GOG196619:GOH196619 GYC196619:GYD196619 HHY196619:HHZ196619 HRU196619:HRV196619 IBQ196619:IBR196619 ILM196619:ILN196619 IVI196619:IVJ196619 JFE196619:JFF196619 JPA196619:JPB196619 JYW196619:JYX196619 KIS196619:KIT196619 KSO196619:KSP196619 LCK196619:LCL196619 LMG196619:LMH196619 LWC196619:LWD196619 MFY196619:MFZ196619 MPU196619:MPV196619 MZQ196619:MZR196619 NJM196619:NJN196619 NTI196619:NTJ196619 ODE196619:ODF196619 ONA196619:ONB196619 OWW196619:OWX196619 PGS196619:PGT196619 PQO196619:PQP196619 QAK196619:QAL196619 QKG196619:QKH196619 QUC196619:QUD196619 RDY196619:RDZ196619 RNU196619:RNV196619 RXQ196619:RXR196619 SHM196619:SHN196619 SRI196619:SRJ196619 TBE196619:TBF196619 TLA196619:TLB196619 TUW196619:TUX196619 UES196619:UET196619 UOO196619:UOP196619 UYK196619:UYL196619 VIG196619:VIH196619 VSC196619:VSD196619 WBY196619:WBZ196619 WLU196619:WLV196619 WVQ196619:WVR196619 I262155:J262155 JE262155:JF262155 TA262155:TB262155 ACW262155:ACX262155 AMS262155:AMT262155 AWO262155:AWP262155 BGK262155:BGL262155 BQG262155:BQH262155 CAC262155:CAD262155 CJY262155:CJZ262155 CTU262155:CTV262155 DDQ262155:DDR262155 DNM262155:DNN262155 DXI262155:DXJ262155 EHE262155:EHF262155 ERA262155:ERB262155 FAW262155:FAX262155 FKS262155:FKT262155 FUO262155:FUP262155 GEK262155:GEL262155 GOG262155:GOH262155 GYC262155:GYD262155 HHY262155:HHZ262155 HRU262155:HRV262155 IBQ262155:IBR262155 ILM262155:ILN262155 IVI262155:IVJ262155 JFE262155:JFF262155 JPA262155:JPB262155 JYW262155:JYX262155 KIS262155:KIT262155 KSO262155:KSP262155 LCK262155:LCL262155 LMG262155:LMH262155 LWC262155:LWD262155 MFY262155:MFZ262155 MPU262155:MPV262155 MZQ262155:MZR262155 NJM262155:NJN262155 NTI262155:NTJ262155 ODE262155:ODF262155 ONA262155:ONB262155 OWW262155:OWX262155 PGS262155:PGT262155 PQO262155:PQP262155 QAK262155:QAL262155 QKG262155:QKH262155 QUC262155:QUD262155 RDY262155:RDZ262155 RNU262155:RNV262155 RXQ262155:RXR262155 SHM262155:SHN262155 SRI262155:SRJ262155 TBE262155:TBF262155 TLA262155:TLB262155 TUW262155:TUX262155 UES262155:UET262155 UOO262155:UOP262155 UYK262155:UYL262155 VIG262155:VIH262155 VSC262155:VSD262155 WBY262155:WBZ262155 WLU262155:WLV262155 WVQ262155:WVR262155 I327691:J327691 JE327691:JF327691 TA327691:TB327691 ACW327691:ACX327691 AMS327691:AMT327691 AWO327691:AWP327691 BGK327691:BGL327691 BQG327691:BQH327691 CAC327691:CAD327691 CJY327691:CJZ327691 CTU327691:CTV327691 DDQ327691:DDR327691 DNM327691:DNN327691 DXI327691:DXJ327691 EHE327691:EHF327691 ERA327691:ERB327691 FAW327691:FAX327691 FKS327691:FKT327691 FUO327691:FUP327691 GEK327691:GEL327691 GOG327691:GOH327691 GYC327691:GYD327691 HHY327691:HHZ327691 HRU327691:HRV327691 IBQ327691:IBR327691 ILM327691:ILN327691 IVI327691:IVJ327691 JFE327691:JFF327691 JPA327691:JPB327691 JYW327691:JYX327691 KIS327691:KIT327691 KSO327691:KSP327691 LCK327691:LCL327691 LMG327691:LMH327691 LWC327691:LWD327691 MFY327691:MFZ327691 MPU327691:MPV327691 MZQ327691:MZR327691 NJM327691:NJN327691 NTI327691:NTJ327691 ODE327691:ODF327691 ONA327691:ONB327691 OWW327691:OWX327691 PGS327691:PGT327691 PQO327691:PQP327691 QAK327691:QAL327691 QKG327691:QKH327691 QUC327691:QUD327691 RDY327691:RDZ327691 RNU327691:RNV327691 RXQ327691:RXR327691 SHM327691:SHN327691 SRI327691:SRJ327691 TBE327691:TBF327691 TLA327691:TLB327691 TUW327691:TUX327691 UES327691:UET327691 UOO327691:UOP327691 UYK327691:UYL327691 VIG327691:VIH327691 VSC327691:VSD327691 WBY327691:WBZ327691 WLU327691:WLV327691 WVQ327691:WVR327691 I393227:J393227 JE393227:JF393227 TA393227:TB393227 ACW393227:ACX393227 AMS393227:AMT393227 AWO393227:AWP393227 BGK393227:BGL393227 BQG393227:BQH393227 CAC393227:CAD393227 CJY393227:CJZ393227 CTU393227:CTV393227 DDQ393227:DDR393227 DNM393227:DNN393227 DXI393227:DXJ393227 EHE393227:EHF393227 ERA393227:ERB393227 FAW393227:FAX393227 FKS393227:FKT393227 FUO393227:FUP393227 GEK393227:GEL393227 GOG393227:GOH393227 GYC393227:GYD393227 HHY393227:HHZ393227 HRU393227:HRV393227 IBQ393227:IBR393227 ILM393227:ILN393227 IVI393227:IVJ393227 JFE393227:JFF393227 JPA393227:JPB393227 JYW393227:JYX393227 KIS393227:KIT393227 KSO393227:KSP393227 LCK393227:LCL393227 LMG393227:LMH393227 LWC393227:LWD393227 MFY393227:MFZ393227 MPU393227:MPV393227 MZQ393227:MZR393227 NJM393227:NJN393227 NTI393227:NTJ393227 ODE393227:ODF393227 ONA393227:ONB393227 OWW393227:OWX393227 PGS393227:PGT393227 PQO393227:PQP393227 QAK393227:QAL393227 QKG393227:QKH393227 QUC393227:QUD393227 RDY393227:RDZ393227 RNU393227:RNV393227 RXQ393227:RXR393227 SHM393227:SHN393227 SRI393227:SRJ393227 TBE393227:TBF393227 TLA393227:TLB393227 TUW393227:TUX393227 UES393227:UET393227 UOO393227:UOP393227 UYK393227:UYL393227 VIG393227:VIH393227 VSC393227:VSD393227 WBY393227:WBZ393227 WLU393227:WLV393227 WVQ393227:WVR393227 I458763:J458763 JE458763:JF458763 TA458763:TB458763 ACW458763:ACX458763 AMS458763:AMT458763 AWO458763:AWP458763 BGK458763:BGL458763 BQG458763:BQH458763 CAC458763:CAD458763 CJY458763:CJZ458763 CTU458763:CTV458763 DDQ458763:DDR458763 DNM458763:DNN458763 DXI458763:DXJ458763 EHE458763:EHF458763 ERA458763:ERB458763 FAW458763:FAX458763 FKS458763:FKT458763 FUO458763:FUP458763 GEK458763:GEL458763 GOG458763:GOH458763 GYC458763:GYD458763 HHY458763:HHZ458763 HRU458763:HRV458763 IBQ458763:IBR458763 ILM458763:ILN458763 IVI458763:IVJ458763 JFE458763:JFF458763 JPA458763:JPB458763 JYW458763:JYX458763 KIS458763:KIT458763 KSO458763:KSP458763 LCK458763:LCL458763 LMG458763:LMH458763 LWC458763:LWD458763 MFY458763:MFZ458763 MPU458763:MPV458763 MZQ458763:MZR458763 NJM458763:NJN458763 NTI458763:NTJ458763 ODE458763:ODF458763 ONA458763:ONB458763 OWW458763:OWX458763 PGS458763:PGT458763 PQO458763:PQP458763 QAK458763:QAL458763 QKG458763:QKH458763 QUC458763:QUD458763 RDY458763:RDZ458763 RNU458763:RNV458763 RXQ458763:RXR458763 SHM458763:SHN458763 SRI458763:SRJ458763 TBE458763:TBF458763 TLA458763:TLB458763 TUW458763:TUX458763 UES458763:UET458763 UOO458763:UOP458763 UYK458763:UYL458763 VIG458763:VIH458763 VSC458763:VSD458763 WBY458763:WBZ458763 WLU458763:WLV458763 WVQ458763:WVR458763 I524299:J524299 JE524299:JF524299 TA524299:TB524299 ACW524299:ACX524299 AMS524299:AMT524299 AWO524299:AWP524299 BGK524299:BGL524299 BQG524299:BQH524299 CAC524299:CAD524299 CJY524299:CJZ524299 CTU524299:CTV524299 DDQ524299:DDR524299 DNM524299:DNN524299 DXI524299:DXJ524299 EHE524299:EHF524299 ERA524299:ERB524299 FAW524299:FAX524299 FKS524299:FKT524299 FUO524299:FUP524299 GEK524299:GEL524299 GOG524299:GOH524299 GYC524299:GYD524299 HHY524299:HHZ524299 HRU524299:HRV524299 IBQ524299:IBR524299 ILM524299:ILN524299 IVI524299:IVJ524299 JFE524299:JFF524299 JPA524299:JPB524299 JYW524299:JYX524299 KIS524299:KIT524299 KSO524299:KSP524299 LCK524299:LCL524299 LMG524299:LMH524299 LWC524299:LWD524299 MFY524299:MFZ524299 MPU524299:MPV524299 MZQ524299:MZR524299 NJM524299:NJN524299 NTI524299:NTJ524299 ODE524299:ODF524299 ONA524299:ONB524299 OWW524299:OWX524299 PGS524299:PGT524299 PQO524299:PQP524299 QAK524299:QAL524299 QKG524299:QKH524299 QUC524299:QUD524299 RDY524299:RDZ524299 RNU524299:RNV524299 RXQ524299:RXR524299 SHM524299:SHN524299 SRI524299:SRJ524299 TBE524299:TBF524299 TLA524299:TLB524299 TUW524299:TUX524299 UES524299:UET524299 UOO524299:UOP524299 UYK524299:UYL524299 VIG524299:VIH524299 VSC524299:VSD524299 WBY524299:WBZ524299 WLU524299:WLV524299 WVQ524299:WVR524299 I589835:J589835 JE589835:JF589835 TA589835:TB589835 ACW589835:ACX589835 AMS589835:AMT589835 AWO589835:AWP589835 BGK589835:BGL589835 BQG589835:BQH589835 CAC589835:CAD589835 CJY589835:CJZ589835 CTU589835:CTV589835 DDQ589835:DDR589835 DNM589835:DNN589835 DXI589835:DXJ589835 EHE589835:EHF589835 ERA589835:ERB589835 FAW589835:FAX589835 FKS589835:FKT589835 FUO589835:FUP589835 GEK589835:GEL589835 GOG589835:GOH589835 GYC589835:GYD589835 HHY589835:HHZ589835 HRU589835:HRV589835 IBQ589835:IBR589835 ILM589835:ILN589835 IVI589835:IVJ589835 JFE589835:JFF589835 JPA589835:JPB589835 JYW589835:JYX589835 KIS589835:KIT589835 KSO589835:KSP589835 LCK589835:LCL589835 LMG589835:LMH589835 LWC589835:LWD589835 MFY589835:MFZ589835 MPU589835:MPV589835 MZQ589835:MZR589835 NJM589835:NJN589835 NTI589835:NTJ589835 ODE589835:ODF589835 ONA589835:ONB589835 OWW589835:OWX589835 PGS589835:PGT589835 PQO589835:PQP589835 QAK589835:QAL589835 QKG589835:QKH589835 QUC589835:QUD589835 RDY589835:RDZ589835 RNU589835:RNV589835 RXQ589835:RXR589835 SHM589835:SHN589835 SRI589835:SRJ589835 TBE589835:TBF589835 TLA589835:TLB589835 TUW589835:TUX589835 UES589835:UET589835 UOO589835:UOP589835 UYK589835:UYL589835 VIG589835:VIH589835 VSC589835:VSD589835 WBY589835:WBZ589835 WLU589835:WLV589835 WVQ589835:WVR589835 I655371:J655371 JE655371:JF655371 TA655371:TB655371 ACW655371:ACX655371 AMS655371:AMT655371 AWO655371:AWP655371 BGK655371:BGL655371 BQG655371:BQH655371 CAC655371:CAD655371 CJY655371:CJZ655371 CTU655371:CTV655371 DDQ655371:DDR655371 DNM655371:DNN655371 DXI655371:DXJ655371 EHE655371:EHF655371 ERA655371:ERB655371 FAW655371:FAX655371 FKS655371:FKT655371 FUO655371:FUP655371 GEK655371:GEL655371 GOG655371:GOH655371 GYC655371:GYD655371 HHY655371:HHZ655371 HRU655371:HRV655371 IBQ655371:IBR655371 ILM655371:ILN655371 IVI655371:IVJ655371 JFE655371:JFF655371 JPA655371:JPB655371 JYW655371:JYX655371 KIS655371:KIT655371 KSO655371:KSP655371 LCK655371:LCL655371 LMG655371:LMH655371 LWC655371:LWD655371 MFY655371:MFZ655371 MPU655371:MPV655371 MZQ655371:MZR655371 NJM655371:NJN655371 NTI655371:NTJ655371 ODE655371:ODF655371 ONA655371:ONB655371 OWW655371:OWX655371 PGS655371:PGT655371 PQO655371:PQP655371 QAK655371:QAL655371 QKG655371:QKH655371 QUC655371:QUD655371 RDY655371:RDZ655371 RNU655371:RNV655371 RXQ655371:RXR655371 SHM655371:SHN655371 SRI655371:SRJ655371 TBE655371:TBF655371 TLA655371:TLB655371 TUW655371:TUX655371 UES655371:UET655371 UOO655371:UOP655371 UYK655371:UYL655371 VIG655371:VIH655371 VSC655371:VSD655371 WBY655371:WBZ655371 WLU655371:WLV655371 WVQ655371:WVR655371 I720907:J720907 JE720907:JF720907 TA720907:TB720907 ACW720907:ACX720907 AMS720907:AMT720907 AWO720907:AWP720907 BGK720907:BGL720907 BQG720907:BQH720907 CAC720907:CAD720907 CJY720907:CJZ720907 CTU720907:CTV720907 DDQ720907:DDR720907 DNM720907:DNN720907 DXI720907:DXJ720907 EHE720907:EHF720907 ERA720907:ERB720907 FAW720907:FAX720907 FKS720907:FKT720907 FUO720907:FUP720907 GEK720907:GEL720907 GOG720907:GOH720907 GYC720907:GYD720907 HHY720907:HHZ720907 HRU720907:HRV720907 IBQ720907:IBR720907 ILM720907:ILN720907 IVI720907:IVJ720907 JFE720907:JFF720907 JPA720907:JPB720907 JYW720907:JYX720907 KIS720907:KIT720907 KSO720907:KSP720907 LCK720907:LCL720907 LMG720907:LMH720907 LWC720907:LWD720907 MFY720907:MFZ720907 MPU720907:MPV720907 MZQ720907:MZR720907 NJM720907:NJN720907 NTI720907:NTJ720907 ODE720907:ODF720907 ONA720907:ONB720907 OWW720907:OWX720907 PGS720907:PGT720907 PQO720907:PQP720907 QAK720907:QAL720907 QKG720907:QKH720907 QUC720907:QUD720907 RDY720907:RDZ720907 RNU720907:RNV720907 RXQ720907:RXR720907 SHM720907:SHN720907 SRI720907:SRJ720907 TBE720907:TBF720907 TLA720907:TLB720907 TUW720907:TUX720907 UES720907:UET720907 UOO720907:UOP720907 UYK720907:UYL720907 VIG720907:VIH720907 VSC720907:VSD720907 WBY720907:WBZ720907 WLU720907:WLV720907 WVQ720907:WVR720907 I786443:J786443 JE786443:JF786443 TA786443:TB786443 ACW786443:ACX786443 AMS786443:AMT786443 AWO786443:AWP786443 BGK786443:BGL786443 BQG786443:BQH786443 CAC786443:CAD786443 CJY786443:CJZ786443 CTU786443:CTV786443 DDQ786443:DDR786443 DNM786443:DNN786443 DXI786443:DXJ786443 EHE786443:EHF786443 ERA786443:ERB786443 FAW786443:FAX786443 FKS786443:FKT786443 FUO786443:FUP786443 GEK786443:GEL786443 GOG786443:GOH786443 GYC786443:GYD786443 HHY786443:HHZ786443 HRU786443:HRV786443 IBQ786443:IBR786443 ILM786443:ILN786443 IVI786443:IVJ786443 JFE786443:JFF786443 JPA786443:JPB786443 JYW786443:JYX786443 KIS786443:KIT786443 KSO786443:KSP786443 LCK786443:LCL786443 LMG786443:LMH786443 LWC786443:LWD786443 MFY786443:MFZ786443 MPU786443:MPV786443 MZQ786443:MZR786443 NJM786443:NJN786443 NTI786443:NTJ786443 ODE786443:ODF786443 ONA786443:ONB786443 OWW786443:OWX786443 PGS786443:PGT786443 PQO786443:PQP786443 QAK786443:QAL786443 QKG786443:QKH786443 QUC786443:QUD786443 RDY786443:RDZ786443 RNU786443:RNV786443 RXQ786443:RXR786443 SHM786443:SHN786443 SRI786443:SRJ786443 TBE786443:TBF786443 TLA786443:TLB786443 TUW786443:TUX786443 UES786443:UET786443 UOO786443:UOP786443 UYK786443:UYL786443 VIG786443:VIH786443 VSC786443:VSD786443 WBY786443:WBZ786443 WLU786443:WLV786443 WVQ786443:WVR786443 I851979:J851979 JE851979:JF851979 TA851979:TB851979 ACW851979:ACX851979 AMS851979:AMT851979 AWO851979:AWP851979 BGK851979:BGL851979 BQG851979:BQH851979 CAC851979:CAD851979 CJY851979:CJZ851979 CTU851979:CTV851979 DDQ851979:DDR851979 DNM851979:DNN851979 DXI851979:DXJ851979 EHE851979:EHF851979 ERA851979:ERB851979 FAW851979:FAX851979 FKS851979:FKT851979 FUO851979:FUP851979 GEK851979:GEL851979 GOG851979:GOH851979 GYC851979:GYD851979 HHY851979:HHZ851979 HRU851979:HRV851979 IBQ851979:IBR851979 ILM851979:ILN851979 IVI851979:IVJ851979 JFE851979:JFF851979 JPA851979:JPB851979 JYW851979:JYX851979 KIS851979:KIT851979 KSO851979:KSP851979 LCK851979:LCL851979 LMG851979:LMH851979 LWC851979:LWD851979 MFY851979:MFZ851979 MPU851979:MPV851979 MZQ851979:MZR851979 NJM851979:NJN851979 NTI851979:NTJ851979 ODE851979:ODF851979 ONA851979:ONB851979 OWW851979:OWX851979 PGS851979:PGT851979 PQO851979:PQP851979 QAK851979:QAL851979 QKG851979:QKH851979 QUC851979:QUD851979 RDY851979:RDZ851979 RNU851979:RNV851979 RXQ851979:RXR851979 SHM851979:SHN851979 SRI851979:SRJ851979 TBE851979:TBF851979 TLA851979:TLB851979 TUW851979:TUX851979 UES851979:UET851979 UOO851979:UOP851979 UYK851979:UYL851979 VIG851979:VIH851979 VSC851979:VSD851979 WBY851979:WBZ851979 WLU851979:WLV851979 WVQ851979:WVR851979 I917515:J917515 JE917515:JF917515 TA917515:TB917515 ACW917515:ACX917515 AMS917515:AMT917515 AWO917515:AWP917515 BGK917515:BGL917515 BQG917515:BQH917515 CAC917515:CAD917515 CJY917515:CJZ917515 CTU917515:CTV917515 DDQ917515:DDR917515 DNM917515:DNN917515 DXI917515:DXJ917515 EHE917515:EHF917515 ERA917515:ERB917515 FAW917515:FAX917515 FKS917515:FKT917515 FUO917515:FUP917515 GEK917515:GEL917515 GOG917515:GOH917515 GYC917515:GYD917515 HHY917515:HHZ917515 HRU917515:HRV917515 IBQ917515:IBR917515 ILM917515:ILN917515 IVI917515:IVJ917515 JFE917515:JFF917515 JPA917515:JPB917515 JYW917515:JYX917515 KIS917515:KIT917515 KSO917515:KSP917515 LCK917515:LCL917515 LMG917515:LMH917515 LWC917515:LWD917515 MFY917515:MFZ917515 MPU917515:MPV917515 MZQ917515:MZR917515 NJM917515:NJN917515 NTI917515:NTJ917515 ODE917515:ODF917515 ONA917515:ONB917515 OWW917515:OWX917515 PGS917515:PGT917515 PQO917515:PQP917515 QAK917515:QAL917515 QKG917515:QKH917515 QUC917515:QUD917515 RDY917515:RDZ917515 RNU917515:RNV917515 RXQ917515:RXR917515 SHM917515:SHN917515 SRI917515:SRJ917515 TBE917515:TBF917515 TLA917515:TLB917515 TUW917515:TUX917515 UES917515:UET917515 UOO917515:UOP917515 UYK917515:UYL917515 VIG917515:VIH917515 VSC917515:VSD917515 WBY917515:WBZ917515 WLU917515:WLV917515 WVQ917515:WVR917515 I983051:J983051 JE983051:JF983051 TA983051:TB983051 ACW983051:ACX983051 AMS983051:AMT983051 AWO983051:AWP983051 BGK983051:BGL983051 BQG983051:BQH983051 CAC983051:CAD983051 CJY983051:CJZ983051 CTU983051:CTV983051 DDQ983051:DDR983051 DNM983051:DNN983051 DXI983051:DXJ983051 EHE983051:EHF983051 ERA983051:ERB983051 FAW983051:FAX983051 FKS983051:FKT983051 FUO983051:FUP983051 GEK983051:GEL983051 GOG983051:GOH983051 GYC983051:GYD983051 HHY983051:HHZ983051 HRU983051:HRV983051 IBQ983051:IBR983051 ILM983051:ILN983051 IVI983051:IVJ983051 JFE983051:JFF983051 JPA983051:JPB983051 JYW983051:JYX983051 KIS983051:KIT983051 KSO983051:KSP983051 LCK983051:LCL983051 LMG983051:LMH983051 LWC983051:LWD983051 MFY983051:MFZ983051 MPU983051:MPV983051 MZQ983051:MZR983051 NJM983051:NJN983051 NTI983051:NTJ983051 ODE983051:ODF983051 ONA983051:ONB983051 OWW983051:OWX983051 PGS983051:PGT983051 PQO983051:PQP983051 QAK983051:QAL983051 QKG983051:QKH983051 QUC983051:QUD983051 RDY983051:RDZ983051 RNU983051:RNV983051 RXQ983051:RXR983051 SHM983051:SHN983051 SRI983051:SRJ983051 TBE983051:TBF983051 TLA983051:TLB983051 TUW983051:TUX983051 UES983051:UET983051 UOO983051:UOP983051 UYK983051:UYL983051 VIG983051:VIH983051 VSC983051:VSD983051 WBY983051:WBZ983051 WLU983051:WLV983051 WVQ983051:WVR983051" xr:uid="{00000000-0002-0000-1A00-000001000000}">
      <formula1>"衆議院議員,参議院議員"</formula1>
    </dataValidation>
  </dataValidations>
  <pageMargins left="0.78740157480314965" right="0.39370078740157483" top="0.98425196850393704" bottom="0.98425196850393704" header="0.51181102362204722" footer="0.51181102362204722"/>
  <pageSetup paperSize="9" orientation="portrait" horizontalDpi="200" verticalDpi="200"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33"/>
  <sheetViews>
    <sheetView view="pageBreakPreview" topLeftCell="A22" zoomScaleNormal="100" zoomScaleSheetLayoutView="100" workbookViewId="0">
      <selection activeCell="K9" sqref="K9"/>
    </sheetView>
  </sheetViews>
  <sheetFormatPr defaultRowHeight="14.25"/>
  <cols>
    <col min="1" max="6" width="9.625" style="289" customWidth="1"/>
    <col min="7" max="7" width="10.375" style="289" customWidth="1"/>
    <col min="8" max="8" width="9.875" style="289" customWidth="1"/>
    <col min="9" max="9" width="4.375" style="289" customWidth="1"/>
    <col min="10" max="10" width="4.25" style="289" customWidth="1"/>
    <col min="11" max="256" width="9" style="289"/>
    <col min="257" max="262" width="9.625" style="289" customWidth="1"/>
    <col min="263" max="263" width="10.375" style="289" customWidth="1"/>
    <col min="264" max="264" width="9.875" style="289" customWidth="1"/>
    <col min="265" max="265" width="4.375" style="289" customWidth="1"/>
    <col min="266" max="266" width="4.25" style="289" customWidth="1"/>
    <col min="267" max="512" width="9" style="289"/>
    <col min="513" max="518" width="9.625" style="289" customWidth="1"/>
    <col min="519" max="519" width="10.375" style="289" customWidth="1"/>
    <col min="520" max="520" width="9.875" style="289" customWidth="1"/>
    <col min="521" max="521" width="4.375" style="289" customWidth="1"/>
    <col min="522" max="522" width="4.25" style="289" customWidth="1"/>
    <col min="523" max="768" width="9" style="289"/>
    <col min="769" max="774" width="9.625" style="289" customWidth="1"/>
    <col min="775" max="775" width="10.375" style="289" customWidth="1"/>
    <col min="776" max="776" width="9.875" style="289" customWidth="1"/>
    <col min="777" max="777" width="4.375" style="289" customWidth="1"/>
    <col min="778" max="778" width="4.25" style="289" customWidth="1"/>
    <col min="779" max="1024" width="9" style="289"/>
    <col min="1025" max="1030" width="9.625" style="289" customWidth="1"/>
    <col min="1031" max="1031" width="10.375" style="289" customWidth="1"/>
    <col min="1032" max="1032" width="9.875" style="289" customWidth="1"/>
    <col min="1033" max="1033" width="4.375" style="289" customWidth="1"/>
    <col min="1034" max="1034" width="4.25" style="289" customWidth="1"/>
    <col min="1035" max="1280" width="9" style="289"/>
    <col min="1281" max="1286" width="9.625" style="289" customWidth="1"/>
    <col min="1287" max="1287" width="10.375" style="289" customWidth="1"/>
    <col min="1288" max="1288" width="9.875" style="289" customWidth="1"/>
    <col min="1289" max="1289" width="4.375" style="289" customWidth="1"/>
    <col min="1290" max="1290" width="4.25" style="289" customWidth="1"/>
    <col min="1291" max="1536" width="9" style="289"/>
    <col min="1537" max="1542" width="9.625" style="289" customWidth="1"/>
    <col min="1543" max="1543" width="10.375" style="289" customWidth="1"/>
    <col min="1544" max="1544" width="9.875" style="289" customWidth="1"/>
    <col min="1545" max="1545" width="4.375" style="289" customWidth="1"/>
    <col min="1546" max="1546" width="4.25" style="289" customWidth="1"/>
    <col min="1547" max="1792" width="9" style="289"/>
    <col min="1793" max="1798" width="9.625" style="289" customWidth="1"/>
    <col min="1799" max="1799" width="10.375" style="289" customWidth="1"/>
    <col min="1800" max="1800" width="9.875" style="289" customWidth="1"/>
    <col min="1801" max="1801" width="4.375" style="289" customWidth="1"/>
    <col min="1802" max="1802" width="4.25" style="289" customWidth="1"/>
    <col min="1803" max="2048" width="9" style="289"/>
    <col min="2049" max="2054" width="9.625" style="289" customWidth="1"/>
    <col min="2055" max="2055" width="10.375" style="289" customWidth="1"/>
    <col min="2056" max="2056" width="9.875" style="289" customWidth="1"/>
    <col min="2057" max="2057" width="4.375" style="289" customWidth="1"/>
    <col min="2058" max="2058" width="4.25" style="289" customWidth="1"/>
    <col min="2059" max="2304" width="9" style="289"/>
    <col min="2305" max="2310" width="9.625" style="289" customWidth="1"/>
    <col min="2311" max="2311" width="10.375" style="289" customWidth="1"/>
    <col min="2312" max="2312" width="9.875" style="289" customWidth="1"/>
    <col min="2313" max="2313" width="4.375" style="289" customWidth="1"/>
    <col min="2314" max="2314" width="4.25" style="289" customWidth="1"/>
    <col min="2315" max="2560" width="9" style="289"/>
    <col min="2561" max="2566" width="9.625" style="289" customWidth="1"/>
    <col min="2567" max="2567" width="10.375" style="289" customWidth="1"/>
    <col min="2568" max="2568" width="9.875" style="289" customWidth="1"/>
    <col min="2569" max="2569" width="4.375" style="289" customWidth="1"/>
    <col min="2570" max="2570" width="4.25" style="289" customWidth="1"/>
    <col min="2571" max="2816" width="9" style="289"/>
    <col min="2817" max="2822" width="9.625" style="289" customWidth="1"/>
    <col min="2823" max="2823" width="10.375" style="289" customWidth="1"/>
    <col min="2824" max="2824" width="9.875" style="289" customWidth="1"/>
    <col min="2825" max="2825" width="4.375" style="289" customWidth="1"/>
    <col min="2826" max="2826" width="4.25" style="289" customWidth="1"/>
    <col min="2827" max="3072" width="9" style="289"/>
    <col min="3073" max="3078" width="9.625" style="289" customWidth="1"/>
    <col min="3079" max="3079" width="10.375" style="289" customWidth="1"/>
    <col min="3080" max="3080" width="9.875" style="289" customWidth="1"/>
    <col min="3081" max="3081" width="4.375" style="289" customWidth="1"/>
    <col min="3082" max="3082" width="4.25" style="289" customWidth="1"/>
    <col min="3083" max="3328" width="9" style="289"/>
    <col min="3329" max="3334" width="9.625" style="289" customWidth="1"/>
    <col min="3335" max="3335" width="10.375" style="289" customWidth="1"/>
    <col min="3336" max="3336" width="9.875" style="289" customWidth="1"/>
    <col min="3337" max="3337" width="4.375" style="289" customWidth="1"/>
    <col min="3338" max="3338" width="4.25" style="289" customWidth="1"/>
    <col min="3339" max="3584" width="9" style="289"/>
    <col min="3585" max="3590" width="9.625" style="289" customWidth="1"/>
    <col min="3591" max="3591" width="10.375" style="289" customWidth="1"/>
    <col min="3592" max="3592" width="9.875" style="289" customWidth="1"/>
    <col min="3593" max="3593" width="4.375" style="289" customWidth="1"/>
    <col min="3594" max="3594" width="4.25" style="289" customWidth="1"/>
    <col min="3595" max="3840" width="9" style="289"/>
    <col min="3841" max="3846" width="9.625" style="289" customWidth="1"/>
    <col min="3847" max="3847" width="10.375" style="289" customWidth="1"/>
    <col min="3848" max="3848" width="9.875" style="289" customWidth="1"/>
    <col min="3849" max="3849" width="4.375" style="289" customWidth="1"/>
    <col min="3850" max="3850" width="4.25" style="289" customWidth="1"/>
    <col min="3851" max="4096" width="9" style="289"/>
    <col min="4097" max="4102" width="9.625" style="289" customWidth="1"/>
    <col min="4103" max="4103" width="10.375" style="289" customWidth="1"/>
    <col min="4104" max="4104" width="9.875" style="289" customWidth="1"/>
    <col min="4105" max="4105" width="4.375" style="289" customWidth="1"/>
    <col min="4106" max="4106" width="4.25" style="289" customWidth="1"/>
    <col min="4107" max="4352" width="9" style="289"/>
    <col min="4353" max="4358" width="9.625" style="289" customWidth="1"/>
    <col min="4359" max="4359" width="10.375" style="289" customWidth="1"/>
    <col min="4360" max="4360" width="9.875" style="289" customWidth="1"/>
    <col min="4361" max="4361" width="4.375" style="289" customWidth="1"/>
    <col min="4362" max="4362" width="4.25" style="289" customWidth="1"/>
    <col min="4363" max="4608" width="9" style="289"/>
    <col min="4609" max="4614" width="9.625" style="289" customWidth="1"/>
    <col min="4615" max="4615" width="10.375" style="289" customWidth="1"/>
    <col min="4616" max="4616" width="9.875" style="289" customWidth="1"/>
    <col min="4617" max="4617" width="4.375" style="289" customWidth="1"/>
    <col min="4618" max="4618" width="4.25" style="289" customWidth="1"/>
    <col min="4619" max="4864" width="9" style="289"/>
    <col min="4865" max="4870" width="9.625" style="289" customWidth="1"/>
    <col min="4871" max="4871" width="10.375" style="289" customWidth="1"/>
    <col min="4872" max="4872" width="9.875" style="289" customWidth="1"/>
    <col min="4873" max="4873" width="4.375" style="289" customWidth="1"/>
    <col min="4874" max="4874" width="4.25" style="289" customWidth="1"/>
    <col min="4875" max="5120" width="9" style="289"/>
    <col min="5121" max="5126" width="9.625" style="289" customWidth="1"/>
    <col min="5127" max="5127" width="10.375" style="289" customWidth="1"/>
    <col min="5128" max="5128" width="9.875" style="289" customWidth="1"/>
    <col min="5129" max="5129" width="4.375" style="289" customWidth="1"/>
    <col min="5130" max="5130" width="4.25" style="289" customWidth="1"/>
    <col min="5131" max="5376" width="9" style="289"/>
    <col min="5377" max="5382" width="9.625" style="289" customWidth="1"/>
    <col min="5383" max="5383" width="10.375" style="289" customWidth="1"/>
    <col min="5384" max="5384" width="9.875" style="289" customWidth="1"/>
    <col min="5385" max="5385" width="4.375" style="289" customWidth="1"/>
    <col min="5386" max="5386" width="4.25" style="289" customWidth="1"/>
    <col min="5387" max="5632" width="9" style="289"/>
    <col min="5633" max="5638" width="9.625" style="289" customWidth="1"/>
    <col min="5639" max="5639" width="10.375" style="289" customWidth="1"/>
    <col min="5640" max="5640" width="9.875" style="289" customWidth="1"/>
    <col min="5641" max="5641" width="4.375" style="289" customWidth="1"/>
    <col min="5642" max="5642" width="4.25" style="289" customWidth="1"/>
    <col min="5643" max="5888" width="9" style="289"/>
    <col min="5889" max="5894" width="9.625" style="289" customWidth="1"/>
    <col min="5895" max="5895" width="10.375" style="289" customWidth="1"/>
    <col min="5896" max="5896" width="9.875" style="289" customWidth="1"/>
    <col min="5897" max="5897" width="4.375" style="289" customWidth="1"/>
    <col min="5898" max="5898" width="4.25" style="289" customWidth="1"/>
    <col min="5899" max="6144" width="9" style="289"/>
    <col min="6145" max="6150" width="9.625" style="289" customWidth="1"/>
    <col min="6151" max="6151" width="10.375" style="289" customWidth="1"/>
    <col min="6152" max="6152" width="9.875" style="289" customWidth="1"/>
    <col min="6153" max="6153" width="4.375" style="289" customWidth="1"/>
    <col min="6154" max="6154" width="4.25" style="289" customWidth="1"/>
    <col min="6155" max="6400" width="9" style="289"/>
    <col min="6401" max="6406" width="9.625" style="289" customWidth="1"/>
    <col min="6407" max="6407" width="10.375" style="289" customWidth="1"/>
    <col min="6408" max="6408" width="9.875" style="289" customWidth="1"/>
    <col min="6409" max="6409" width="4.375" style="289" customWidth="1"/>
    <col min="6410" max="6410" width="4.25" style="289" customWidth="1"/>
    <col min="6411" max="6656" width="9" style="289"/>
    <col min="6657" max="6662" width="9.625" style="289" customWidth="1"/>
    <col min="6663" max="6663" width="10.375" style="289" customWidth="1"/>
    <col min="6664" max="6664" width="9.875" style="289" customWidth="1"/>
    <col min="6665" max="6665" width="4.375" style="289" customWidth="1"/>
    <col min="6666" max="6666" width="4.25" style="289" customWidth="1"/>
    <col min="6667" max="6912" width="9" style="289"/>
    <col min="6913" max="6918" width="9.625" style="289" customWidth="1"/>
    <col min="6919" max="6919" width="10.375" style="289" customWidth="1"/>
    <col min="6920" max="6920" width="9.875" style="289" customWidth="1"/>
    <col min="6921" max="6921" width="4.375" style="289" customWidth="1"/>
    <col min="6922" max="6922" width="4.25" style="289" customWidth="1"/>
    <col min="6923" max="7168" width="9" style="289"/>
    <col min="7169" max="7174" width="9.625" style="289" customWidth="1"/>
    <col min="7175" max="7175" width="10.375" style="289" customWidth="1"/>
    <col min="7176" max="7176" width="9.875" style="289" customWidth="1"/>
    <col min="7177" max="7177" width="4.375" style="289" customWidth="1"/>
    <col min="7178" max="7178" width="4.25" style="289" customWidth="1"/>
    <col min="7179" max="7424" width="9" style="289"/>
    <col min="7425" max="7430" width="9.625" style="289" customWidth="1"/>
    <col min="7431" max="7431" width="10.375" style="289" customWidth="1"/>
    <col min="7432" max="7432" width="9.875" style="289" customWidth="1"/>
    <col min="7433" max="7433" width="4.375" style="289" customWidth="1"/>
    <col min="7434" max="7434" width="4.25" style="289" customWidth="1"/>
    <col min="7435" max="7680" width="9" style="289"/>
    <col min="7681" max="7686" width="9.625" style="289" customWidth="1"/>
    <col min="7687" max="7687" width="10.375" style="289" customWidth="1"/>
    <col min="7688" max="7688" width="9.875" style="289" customWidth="1"/>
    <col min="7689" max="7689" width="4.375" style="289" customWidth="1"/>
    <col min="7690" max="7690" width="4.25" style="289" customWidth="1"/>
    <col min="7691" max="7936" width="9" style="289"/>
    <col min="7937" max="7942" width="9.625" style="289" customWidth="1"/>
    <col min="7943" max="7943" width="10.375" style="289" customWidth="1"/>
    <col min="7944" max="7944" width="9.875" style="289" customWidth="1"/>
    <col min="7945" max="7945" width="4.375" style="289" customWidth="1"/>
    <col min="7946" max="7946" width="4.25" style="289" customWidth="1"/>
    <col min="7947" max="8192" width="9" style="289"/>
    <col min="8193" max="8198" width="9.625" style="289" customWidth="1"/>
    <col min="8199" max="8199" width="10.375" style="289" customWidth="1"/>
    <col min="8200" max="8200" width="9.875" style="289" customWidth="1"/>
    <col min="8201" max="8201" width="4.375" style="289" customWidth="1"/>
    <col min="8202" max="8202" width="4.25" style="289" customWidth="1"/>
    <col min="8203" max="8448" width="9" style="289"/>
    <col min="8449" max="8454" width="9.625" style="289" customWidth="1"/>
    <col min="8455" max="8455" width="10.375" style="289" customWidth="1"/>
    <col min="8456" max="8456" width="9.875" style="289" customWidth="1"/>
    <col min="8457" max="8457" width="4.375" style="289" customWidth="1"/>
    <col min="8458" max="8458" width="4.25" style="289" customWidth="1"/>
    <col min="8459" max="8704" width="9" style="289"/>
    <col min="8705" max="8710" width="9.625" style="289" customWidth="1"/>
    <col min="8711" max="8711" width="10.375" style="289" customWidth="1"/>
    <col min="8712" max="8712" width="9.875" style="289" customWidth="1"/>
    <col min="8713" max="8713" width="4.375" style="289" customWidth="1"/>
    <col min="8714" max="8714" width="4.25" style="289" customWidth="1"/>
    <col min="8715" max="8960" width="9" style="289"/>
    <col min="8961" max="8966" width="9.625" style="289" customWidth="1"/>
    <col min="8967" max="8967" width="10.375" style="289" customWidth="1"/>
    <col min="8968" max="8968" width="9.875" style="289" customWidth="1"/>
    <col min="8969" max="8969" width="4.375" style="289" customWidth="1"/>
    <col min="8970" max="8970" width="4.25" style="289" customWidth="1"/>
    <col min="8971" max="9216" width="9" style="289"/>
    <col min="9217" max="9222" width="9.625" style="289" customWidth="1"/>
    <col min="9223" max="9223" width="10.375" style="289" customWidth="1"/>
    <col min="9224" max="9224" width="9.875" style="289" customWidth="1"/>
    <col min="9225" max="9225" width="4.375" style="289" customWidth="1"/>
    <col min="9226" max="9226" width="4.25" style="289" customWidth="1"/>
    <col min="9227" max="9472" width="9" style="289"/>
    <col min="9473" max="9478" width="9.625" style="289" customWidth="1"/>
    <col min="9479" max="9479" width="10.375" style="289" customWidth="1"/>
    <col min="9480" max="9480" width="9.875" style="289" customWidth="1"/>
    <col min="9481" max="9481" width="4.375" style="289" customWidth="1"/>
    <col min="9482" max="9482" width="4.25" style="289" customWidth="1"/>
    <col min="9483" max="9728" width="9" style="289"/>
    <col min="9729" max="9734" width="9.625" style="289" customWidth="1"/>
    <col min="9735" max="9735" width="10.375" style="289" customWidth="1"/>
    <col min="9736" max="9736" width="9.875" style="289" customWidth="1"/>
    <col min="9737" max="9737" width="4.375" style="289" customWidth="1"/>
    <col min="9738" max="9738" width="4.25" style="289" customWidth="1"/>
    <col min="9739" max="9984" width="9" style="289"/>
    <col min="9985" max="9990" width="9.625" style="289" customWidth="1"/>
    <col min="9991" max="9991" width="10.375" style="289" customWidth="1"/>
    <col min="9992" max="9992" width="9.875" style="289" customWidth="1"/>
    <col min="9993" max="9993" width="4.375" style="289" customWidth="1"/>
    <col min="9994" max="9994" width="4.25" style="289" customWidth="1"/>
    <col min="9995" max="10240" width="9" style="289"/>
    <col min="10241" max="10246" width="9.625" style="289" customWidth="1"/>
    <col min="10247" max="10247" width="10.375" style="289" customWidth="1"/>
    <col min="10248" max="10248" width="9.875" style="289" customWidth="1"/>
    <col min="10249" max="10249" width="4.375" style="289" customWidth="1"/>
    <col min="10250" max="10250" width="4.25" style="289" customWidth="1"/>
    <col min="10251" max="10496" width="9" style="289"/>
    <col min="10497" max="10502" width="9.625" style="289" customWidth="1"/>
    <col min="10503" max="10503" width="10.375" style="289" customWidth="1"/>
    <col min="10504" max="10504" width="9.875" style="289" customWidth="1"/>
    <col min="10505" max="10505" width="4.375" style="289" customWidth="1"/>
    <col min="10506" max="10506" width="4.25" style="289" customWidth="1"/>
    <col min="10507" max="10752" width="9" style="289"/>
    <col min="10753" max="10758" width="9.625" style="289" customWidth="1"/>
    <col min="10759" max="10759" width="10.375" style="289" customWidth="1"/>
    <col min="10760" max="10760" width="9.875" style="289" customWidth="1"/>
    <col min="10761" max="10761" width="4.375" style="289" customWidth="1"/>
    <col min="10762" max="10762" width="4.25" style="289" customWidth="1"/>
    <col min="10763" max="11008" width="9" style="289"/>
    <col min="11009" max="11014" width="9.625" style="289" customWidth="1"/>
    <col min="11015" max="11015" width="10.375" style="289" customWidth="1"/>
    <col min="11016" max="11016" width="9.875" style="289" customWidth="1"/>
    <col min="11017" max="11017" width="4.375" style="289" customWidth="1"/>
    <col min="11018" max="11018" width="4.25" style="289" customWidth="1"/>
    <col min="11019" max="11264" width="9" style="289"/>
    <col min="11265" max="11270" width="9.625" style="289" customWidth="1"/>
    <col min="11271" max="11271" width="10.375" style="289" customWidth="1"/>
    <col min="11272" max="11272" width="9.875" style="289" customWidth="1"/>
    <col min="11273" max="11273" width="4.375" style="289" customWidth="1"/>
    <col min="11274" max="11274" width="4.25" style="289" customWidth="1"/>
    <col min="11275" max="11520" width="9" style="289"/>
    <col min="11521" max="11526" width="9.625" style="289" customWidth="1"/>
    <col min="11527" max="11527" width="10.375" style="289" customWidth="1"/>
    <col min="11528" max="11528" width="9.875" style="289" customWidth="1"/>
    <col min="11529" max="11529" width="4.375" style="289" customWidth="1"/>
    <col min="11530" max="11530" width="4.25" style="289" customWidth="1"/>
    <col min="11531" max="11776" width="9" style="289"/>
    <col min="11777" max="11782" width="9.625" style="289" customWidth="1"/>
    <col min="11783" max="11783" width="10.375" style="289" customWidth="1"/>
    <col min="11784" max="11784" width="9.875" style="289" customWidth="1"/>
    <col min="11785" max="11785" width="4.375" style="289" customWidth="1"/>
    <col min="11786" max="11786" width="4.25" style="289" customWidth="1"/>
    <col min="11787" max="12032" width="9" style="289"/>
    <col min="12033" max="12038" width="9.625" style="289" customWidth="1"/>
    <col min="12039" max="12039" width="10.375" style="289" customWidth="1"/>
    <col min="12040" max="12040" width="9.875" style="289" customWidth="1"/>
    <col min="12041" max="12041" width="4.375" style="289" customWidth="1"/>
    <col min="12042" max="12042" width="4.25" style="289" customWidth="1"/>
    <col min="12043" max="12288" width="9" style="289"/>
    <col min="12289" max="12294" width="9.625" style="289" customWidth="1"/>
    <col min="12295" max="12295" width="10.375" style="289" customWidth="1"/>
    <col min="12296" max="12296" width="9.875" style="289" customWidth="1"/>
    <col min="12297" max="12297" width="4.375" style="289" customWidth="1"/>
    <col min="12298" max="12298" width="4.25" style="289" customWidth="1"/>
    <col min="12299" max="12544" width="9" style="289"/>
    <col min="12545" max="12550" width="9.625" style="289" customWidth="1"/>
    <col min="12551" max="12551" width="10.375" style="289" customWidth="1"/>
    <col min="12552" max="12552" width="9.875" style="289" customWidth="1"/>
    <col min="12553" max="12553" width="4.375" style="289" customWidth="1"/>
    <col min="12554" max="12554" width="4.25" style="289" customWidth="1"/>
    <col min="12555" max="12800" width="9" style="289"/>
    <col min="12801" max="12806" width="9.625" style="289" customWidth="1"/>
    <col min="12807" max="12807" width="10.375" style="289" customWidth="1"/>
    <col min="12808" max="12808" width="9.875" style="289" customWidth="1"/>
    <col min="12809" max="12809" width="4.375" style="289" customWidth="1"/>
    <col min="12810" max="12810" width="4.25" style="289" customWidth="1"/>
    <col min="12811" max="13056" width="9" style="289"/>
    <col min="13057" max="13062" width="9.625" style="289" customWidth="1"/>
    <col min="13063" max="13063" width="10.375" style="289" customWidth="1"/>
    <col min="13064" max="13064" width="9.875" style="289" customWidth="1"/>
    <col min="13065" max="13065" width="4.375" style="289" customWidth="1"/>
    <col min="13066" max="13066" width="4.25" style="289" customWidth="1"/>
    <col min="13067" max="13312" width="9" style="289"/>
    <col min="13313" max="13318" width="9.625" style="289" customWidth="1"/>
    <col min="13319" max="13319" width="10.375" style="289" customWidth="1"/>
    <col min="13320" max="13320" width="9.875" style="289" customWidth="1"/>
    <col min="13321" max="13321" width="4.375" style="289" customWidth="1"/>
    <col min="13322" max="13322" width="4.25" style="289" customWidth="1"/>
    <col min="13323" max="13568" width="9" style="289"/>
    <col min="13569" max="13574" width="9.625" style="289" customWidth="1"/>
    <col min="13575" max="13575" width="10.375" style="289" customWidth="1"/>
    <col min="13576" max="13576" width="9.875" style="289" customWidth="1"/>
    <col min="13577" max="13577" width="4.375" style="289" customWidth="1"/>
    <col min="13578" max="13578" width="4.25" style="289" customWidth="1"/>
    <col min="13579" max="13824" width="9" style="289"/>
    <col min="13825" max="13830" width="9.625" style="289" customWidth="1"/>
    <col min="13831" max="13831" width="10.375" style="289" customWidth="1"/>
    <col min="13832" max="13832" width="9.875" style="289" customWidth="1"/>
    <col min="13833" max="13833" width="4.375" style="289" customWidth="1"/>
    <col min="13834" max="13834" width="4.25" style="289" customWidth="1"/>
    <col min="13835" max="14080" width="9" style="289"/>
    <col min="14081" max="14086" width="9.625" style="289" customWidth="1"/>
    <col min="14087" max="14087" width="10.375" style="289" customWidth="1"/>
    <col min="14088" max="14088" width="9.875" style="289" customWidth="1"/>
    <col min="14089" max="14089" width="4.375" style="289" customWidth="1"/>
    <col min="14090" max="14090" width="4.25" style="289" customWidth="1"/>
    <col min="14091" max="14336" width="9" style="289"/>
    <col min="14337" max="14342" width="9.625" style="289" customWidth="1"/>
    <col min="14343" max="14343" width="10.375" style="289" customWidth="1"/>
    <col min="14344" max="14344" width="9.875" style="289" customWidth="1"/>
    <col min="14345" max="14345" width="4.375" style="289" customWidth="1"/>
    <col min="14346" max="14346" width="4.25" style="289" customWidth="1"/>
    <col min="14347" max="14592" width="9" style="289"/>
    <col min="14593" max="14598" width="9.625" style="289" customWidth="1"/>
    <col min="14599" max="14599" width="10.375" style="289" customWidth="1"/>
    <col min="14600" max="14600" width="9.875" style="289" customWidth="1"/>
    <col min="14601" max="14601" width="4.375" style="289" customWidth="1"/>
    <col min="14602" max="14602" width="4.25" style="289" customWidth="1"/>
    <col min="14603" max="14848" width="9" style="289"/>
    <col min="14849" max="14854" width="9.625" style="289" customWidth="1"/>
    <col min="14855" max="14855" width="10.375" style="289" customWidth="1"/>
    <col min="14856" max="14856" width="9.875" style="289" customWidth="1"/>
    <col min="14857" max="14857" width="4.375" style="289" customWidth="1"/>
    <col min="14858" max="14858" width="4.25" style="289" customWidth="1"/>
    <col min="14859" max="15104" width="9" style="289"/>
    <col min="15105" max="15110" width="9.625" style="289" customWidth="1"/>
    <col min="15111" max="15111" width="10.375" style="289" customWidth="1"/>
    <col min="15112" max="15112" width="9.875" style="289" customWidth="1"/>
    <col min="15113" max="15113" width="4.375" style="289" customWidth="1"/>
    <col min="15114" max="15114" width="4.25" style="289" customWidth="1"/>
    <col min="15115" max="15360" width="9" style="289"/>
    <col min="15361" max="15366" width="9.625" style="289" customWidth="1"/>
    <col min="15367" max="15367" width="10.375" style="289" customWidth="1"/>
    <col min="15368" max="15368" width="9.875" style="289" customWidth="1"/>
    <col min="15369" max="15369" width="4.375" style="289" customWidth="1"/>
    <col min="15370" max="15370" width="4.25" style="289" customWidth="1"/>
    <col min="15371" max="15616" width="9" style="289"/>
    <col min="15617" max="15622" width="9.625" style="289" customWidth="1"/>
    <col min="15623" max="15623" width="10.375" style="289" customWidth="1"/>
    <col min="15624" max="15624" width="9.875" style="289" customWidth="1"/>
    <col min="15625" max="15625" width="4.375" style="289" customWidth="1"/>
    <col min="15626" max="15626" width="4.25" style="289" customWidth="1"/>
    <col min="15627" max="15872" width="9" style="289"/>
    <col min="15873" max="15878" width="9.625" style="289" customWidth="1"/>
    <col min="15879" max="15879" width="10.375" style="289" customWidth="1"/>
    <col min="15880" max="15880" width="9.875" style="289" customWidth="1"/>
    <col min="15881" max="15881" width="4.375" style="289" customWidth="1"/>
    <col min="15882" max="15882" width="4.25" style="289" customWidth="1"/>
    <col min="15883" max="16128" width="9" style="289"/>
    <col min="16129" max="16134" width="9.625" style="289" customWidth="1"/>
    <col min="16135" max="16135" width="10.375" style="289" customWidth="1"/>
    <col min="16136" max="16136" width="9.875" style="289" customWidth="1"/>
    <col min="16137" max="16137" width="4.375" style="289" customWidth="1"/>
    <col min="16138" max="16138" width="4.25" style="289" customWidth="1"/>
    <col min="16139" max="16384" width="9" style="289"/>
  </cols>
  <sheetData>
    <row r="1" spans="1:10">
      <c r="A1" s="289" t="s">
        <v>1108</v>
      </c>
      <c r="I1" s="290" t="s">
        <v>1209</v>
      </c>
    </row>
    <row r="6" spans="1:10" ht="28.5">
      <c r="A6" s="917" t="s">
        <v>532</v>
      </c>
      <c r="B6" s="917"/>
      <c r="C6" s="917"/>
      <c r="D6" s="917"/>
      <c r="E6" s="917"/>
      <c r="F6" s="917"/>
      <c r="G6" s="917"/>
      <c r="H6" s="917"/>
      <c r="I6" s="917"/>
      <c r="J6" s="917"/>
    </row>
    <row r="7" spans="1:10" ht="14.25" customHeight="1">
      <c r="A7" s="466"/>
      <c r="B7" s="466"/>
      <c r="C7" s="466"/>
      <c r="D7" s="466"/>
      <c r="E7" s="466"/>
      <c r="F7" s="466"/>
      <c r="G7" s="466"/>
      <c r="H7" s="466"/>
      <c r="I7" s="466"/>
    </row>
    <row r="8" spans="1:10" ht="14.25" customHeight="1">
      <c r="A8" s="466"/>
      <c r="B8" s="466"/>
      <c r="C8" s="466"/>
      <c r="D8" s="466"/>
      <c r="E8" s="466"/>
      <c r="F8" s="466"/>
      <c r="G8" s="466"/>
      <c r="H8" s="466"/>
      <c r="I8" s="466"/>
    </row>
    <row r="9" spans="1:10" ht="14.25" customHeight="1">
      <c r="A9" s="466"/>
      <c r="B9" s="466"/>
      <c r="C9" s="466"/>
      <c r="D9" s="466"/>
      <c r="E9" s="466"/>
      <c r="F9" s="466"/>
      <c r="G9" s="466"/>
      <c r="H9" s="659"/>
      <c r="I9" s="466"/>
    </row>
    <row r="10" spans="1:10" ht="14.25" customHeight="1">
      <c r="A10" s="466"/>
      <c r="B10" s="466"/>
      <c r="C10" s="466"/>
      <c r="D10" s="466"/>
      <c r="E10" s="466"/>
      <c r="F10" s="466"/>
      <c r="G10" s="466"/>
      <c r="H10" s="466"/>
      <c r="I10" s="466"/>
    </row>
    <row r="11" spans="1:10" ht="14.25" customHeight="1">
      <c r="A11" s="466"/>
      <c r="B11" s="466"/>
      <c r="C11" s="466"/>
      <c r="D11" s="466"/>
      <c r="E11" s="466"/>
      <c r="F11" s="466"/>
      <c r="G11" s="466"/>
      <c r="H11" s="466"/>
      <c r="I11" s="466"/>
    </row>
    <row r="16" spans="1:10" ht="21" customHeight="1">
      <c r="A16" s="295" t="s">
        <v>1382</v>
      </c>
      <c r="B16" s="295"/>
      <c r="C16" s="295"/>
      <c r="H16"/>
      <c r="I16" s="293"/>
      <c r="J16" s="293"/>
    </row>
    <row r="17" spans="1:15" ht="21" customHeight="1">
      <c r="A17" s="289" t="s">
        <v>1226</v>
      </c>
    </row>
    <row r="18" spans="1:15" ht="21" customHeight="1">
      <c r="A18" s="289" t="s">
        <v>1227</v>
      </c>
    </row>
    <row r="19" spans="1:15" ht="21" customHeight="1">
      <c r="A19" s="289" t="s">
        <v>1225</v>
      </c>
    </row>
    <row r="20" spans="1:15" ht="21" customHeight="1"/>
    <row r="24" spans="1:15">
      <c r="B24" s="488" t="s">
        <v>1329</v>
      </c>
      <c r="C24" s="657"/>
      <c r="D24" s="428"/>
    </row>
    <row r="25" spans="1:15">
      <c r="B25" s="296"/>
      <c r="C25" s="487"/>
    </row>
    <row r="26" spans="1:15">
      <c r="B26" s="296"/>
      <c r="C26" s="487"/>
    </row>
    <row r="28" spans="1:15">
      <c r="A28" s="216"/>
      <c r="B28" s="432" t="s">
        <v>1109</v>
      </c>
      <c r="F28" s="1215"/>
      <c r="G28" s="1215"/>
      <c r="H28" s="1215"/>
      <c r="I28" s="1215"/>
      <c r="J28" s="216"/>
      <c r="K28" s="216"/>
      <c r="L28" s="216"/>
      <c r="M28" s="216"/>
      <c r="N28" s="216"/>
      <c r="O28" s="216"/>
    </row>
    <row r="29" spans="1:15">
      <c r="A29" s="216"/>
      <c r="B29" s="216"/>
      <c r="C29" s="216"/>
      <c r="D29" s="442"/>
      <c r="E29" s="442"/>
      <c r="F29" s="442"/>
      <c r="G29" s="442"/>
      <c r="H29" s="442"/>
      <c r="I29" s="216"/>
      <c r="J29" s="216"/>
      <c r="K29" s="216"/>
      <c r="L29" s="216"/>
      <c r="M29" s="216"/>
      <c r="N29" s="216"/>
      <c r="O29" s="216"/>
    </row>
    <row r="30" spans="1:15">
      <c r="A30" s="216"/>
      <c r="B30" s="216"/>
      <c r="C30" s="443" t="s">
        <v>1097</v>
      </c>
      <c r="D30" s="651"/>
      <c r="E30" s="651"/>
      <c r="F30" s="651"/>
      <c r="G30" s="651"/>
      <c r="H30" s="651"/>
      <c r="I30" s="651"/>
      <c r="J30" s="161"/>
      <c r="K30" s="161"/>
      <c r="L30" s="161"/>
      <c r="M30" s="161"/>
      <c r="N30" s="161"/>
      <c r="O30" s="161"/>
    </row>
    <row r="31" spans="1:15">
      <c r="A31" s="216"/>
      <c r="B31" s="216"/>
      <c r="C31" s="216"/>
      <c r="D31" s="442"/>
      <c r="E31" s="442"/>
      <c r="F31" s="443"/>
      <c r="G31" s="442"/>
      <c r="H31" s="442"/>
      <c r="I31" s="216"/>
      <c r="J31" s="161"/>
      <c r="K31" s="161"/>
      <c r="L31" s="467"/>
      <c r="M31" s="467"/>
      <c r="N31" s="216"/>
      <c r="O31" s="216"/>
    </row>
    <row r="32" spans="1:15">
      <c r="A32" s="216"/>
      <c r="B32" s="216"/>
      <c r="C32" s="443" t="s">
        <v>1098</v>
      </c>
      <c r="D32" s="442"/>
      <c r="E32" s="657"/>
      <c r="F32" s="657"/>
      <c r="G32" s="657"/>
      <c r="H32" s="442"/>
      <c r="I32" s="216"/>
      <c r="J32" s="161"/>
      <c r="K32" s="161"/>
      <c r="L32" s="467"/>
      <c r="M32" s="467"/>
      <c r="N32" s="430"/>
    </row>
    <row r="33" spans="6:7">
      <c r="F33" s="280"/>
      <c r="G33" s="280"/>
    </row>
  </sheetData>
  <mergeCells count="2">
    <mergeCell ref="F28:I28"/>
    <mergeCell ref="A6:J6"/>
  </mergeCells>
  <phoneticPr fontId="3"/>
  <pageMargins left="0.78740157480314965" right="0.39370078740157483" top="0.78740157480314965" bottom="0.78740157480314965" header="0.51181102362204722" footer="0.51181102362204722"/>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2"/>
  <sheetViews>
    <sheetView view="pageBreakPreview" zoomScaleNormal="100" zoomScaleSheetLayoutView="100" workbookViewId="0">
      <selection activeCell="M3" sqref="M3:O3"/>
    </sheetView>
  </sheetViews>
  <sheetFormatPr defaultColWidth="9" defaultRowHeight="13.5"/>
  <cols>
    <col min="1" max="1" width="5.125" style="4" customWidth="1"/>
    <col min="2" max="2" width="12.625" style="4" bestFit="1" customWidth="1"/>
    <col min="3" max="3" width="20.5" style="4" bestFit="1" customWidth="1"/>
    <col min="4" max="4" width="20.5" style="4" customWidth="1"/>
    <col min="5" max="6" width="18.875" style="4" customWidth="1"/>
    <col min="7" max="7" width="14.125" style="4" customWidth="1"/>
    <col min="8" max="8" width="15.375" style="4" customWidth="1"/>
    <col min="9" max="9" width="12.625" style="4" customWidth="1"/>
    <col min="10" max="10" width="13.625" style="4" customWidth="1"/>
    <col min="11" max="11" width="38.5" style="4" bestFit="1" customWidth="1"/>
    <col min="12" max="12" width="12.25" style="4" customWidth="1"/>
    <col min="13" max="13" width="10.25" style="4" customWidth="1"/>
    <col min="14" max="14" width="10.125" style="4" customWidth="1"/>
    <col min="15" max="15" width="10" style="4" customWidth="1"/>
    <col min="16" max="16" width="9" style="273"/>
    <col min="17" max="17" width="13.25" style="4" bestFit="1" customWidth="1"/>
    <col min="18" max="18" width="20.125" style="4" bestFit="1" customWidth="1"/>
    <col min="19" max="16384" width="9" style="4"/>
  </cols>
  <sheetData>
    <row r="1" spans="1:18" ht="27" customHeight="1">
      <c r="A1" s="394" t="s">
        <v>715</v>
      </c>
    </row>
    <row r="2" spans="1:18" ht="40.5">
      <c r="A2" s="275" t="s">
        <v>480</v>
      </c>
      <c r="B2" s="275" t="s">
        <v>469</v>
      </c>
      <c r="C2" s="274" t="s">
        <v>1053</v>
      </c>
      <c r="D2" s="274" t="s">
        <v>1054</v>
      </c>
      <c r="E2" s="393" t="s">
        <v>1052</v>
      </c>
      <c r="F2" s="274" t="s">
        <v>1054</v>
      </c>
      <c r="G2" s="393" t="s">
        <v>572</v>
      </c>
      <c r="H2" s="393" t="s">
        <v>573</v>
      </c>
      <c r="I2" s="393" t="s">
        <v>574</v>
      </c>
      <c r="J2" s="275" t="s">
        <v>575</v>
      </c>
      <c r="K2" s="275" t="s">
        <v>576</v>
      </c>
      <c r="L2" s="276" t="s">
        <v>474</v>
      </c>
      <c r="M2" s="277" t="s">
        <v>712</v>
      </c>
      <c r="N2" s="277" t="s">
        <v>713</v>
      </c>
      <c r="O2" s="277" t="s">
        <v>714</v>
      </c>
      <c r="P2" s="284" t="s">
        <v>475</v>
      </c>
      <c r="Q2" s="284" t="s">
        <v>476</v>
      </c>
      <c r="R2" s="284" t="s">
        <v>477</v>
      </c>
    </row>
    <row r="3" spans="1:18">
      <c r="A3" s="282">
        <v>1</v>
      </c>
      <c r="B3" s="283" t="s">
        <v>514</v>
      </c>
      <c r="C3" s="499"/>
      <c r="D3" s="498" t="str">
        <f>CONCATENATE("令和",IF(YEAR(C3)-2018=1,"元",YEAR(C3)-2018),"年",MONTH(C3),"月",DAY(C3),"日")</f>
        <v>令和-118年1月0日</v>
      </c>
      <c r="E3" s="499"/>
      <c r="F3" s="498" t="str">
        <f>CONCATENATE("令和",IF(YEAR(E3)-2018=1,"元",YEAR(E3)-2018),"年",MONTH(E3),"月",DAY(E3),"日")</f>
        <v>令和-118年1月0日</v>
      </c>
      <c r="G3" s="396"/>
      <c r="H3" s="396"/>
      <c r="I3" s="278"/>
      <c r="J3" s="278"/>
      <c r="K3" s="396"/>
      <c r="L3" s="286" t="s">
        <v>510</v>
      </c>
      <c r="M3" s="279"/>
      <c r="N3" s="279"/>
      <c r="O3" s="279"/>
      <c r="P3" s="287" t="str">
        <f>IF(EXACT(L3,"S"),"昭和"," ")</f>
        <v>昭和</v>
      </c>
      <c r="Q3" s="285" t="str">
        <f>TEXT(L3&amp;M3&amp;"/"&amp;N3&amp;"/"&amp;O3,"YYYY/M/D")</f>
        <v>S//</v>
      </c>
      <c r="R3" s="716" t="str">
        <f>TEXT(Q3,"gggge年m月d日")</f>
        <v>S//</v>
      </c>
    </row>
    <row r="4" spans="1:18">
      <c r="A4" s="282">
        <v>2</v>
      </c>
      <c r="B4" s="283" t="s">
        <v>517</v>
      </c>
      <c r="C4" s="499"/>
      <c r="D4" s="498" t="str">
        <f t="shared" ref="D4:D42" si="0">CONCATENATE("令和",IF(YEAR(C4)-2018=1,"元",YEAR(C4)-2018),"年",MONTH(C4),"月",DAY(C4),"日")</f>
        <v>令和-118年1月0日</v>
      </c>
      <c r="E4" s="499"/>
      <c r="F4" s="498" t="str">
        <f t="shared" ref="F4:F42" si="1">CONCATENATE("令和",IF(YEAR(E4)-2018=1,"元",YEAR(E4)-2018),"年",MONTH(E4),"月",DAY(E4),"日")</f>
        <v>令和-118年1月0日</v>
      </c>
      <c r="G4" s="278"/>
      <c r="H4" s="278"/>
      <c r="I4" s="278"/>
      <c r="J4" s="278"/>
      <c r="K4" s="396"/>
      <c r="L4" s="286" t="s">
        <v>510</v>
      </c>
      <c r="M4" s="279"/>
      <c r="N4" s="279"/>
      <c r="O4" s="279"/>
      <c r="P4" s="287" t="str">
        <f t="shared" ref="P4:P42" si="2">IF(EXACT(L4,"S"),"昭和"," ")</f>
        <v>昭和</v>
      </c>
      <c r="Q4" s="285" t="str">
        <f>TEXT(L4&amp;M4&amp;"/"&amp;N4&amp;"/"&amp;O4,"YYYY/M/D")</f>
        <v>S//</v>
      </c>
      <c r="R4" s="716" t="str">
        <f t="shared" ref="R4:R42" si="3">TEXT(Q4,"gggge年m月d日")</f>
        <v>S//</v>
      </c>
    </row>
    <row r="5" spans="1:18">
      <c r="A5" s="282">
        <v>3</v>
      </c>
      <c r="B5" s="283" t="s">
        <v>516</v>
      </c>
      <c r="C5" s="499"/>
      <c r="D5" s="498" t="str">
        <f t="shared" si="0"/>
        <v>令和-118年1月0日</v>
      </c>
      <c r="E5" s="499"/>
      <c r="F5" s="498" t="str">
        <f t="shared" si="1"/>
        <v>令和-118年1月0日</v>
      </c>
      <c r="G5" s="278"/>
      <c r="H5" s="278"/>
      <c r="I5" s="278"/>
      <c r="J5" s="278"/>
      <c r="K5" s="396"/>
      <c r="L5" s="286" t="s">
        <v>510</v>
      </c>
      <c r="M5" s="279"/>
      <c r="N5" s="279"/>
      <c r="O5" s="279"/>
      <c r="P5" s="287" t="str">
        <f t="shared" si="2"/>
        <v>昭和</v>
      </c>
      <c r="Q5" s="285" t="str">
        <f t="shared" ref="Q5:Q42" si="4">TEXT(L5&amp;M5&amp;"/"&amp;N5&amp;"/"&amp;O5,"YYYY/M/D")</f>
        <v>S//</v>
      </c>
      <c r="R5" s="716" t="str">
        <f t="shared" si="3"/>
        <v>S//</v>
      </c>
    </row>
    <row r="6" spans="1:18">
      <c r="A6" s="282">
        <v>4</v>
      </c>
      <c r="B6" s="283" t="s">
        <v>518</v>
      </c>
      <c r="C6" s="499"/>
      <c r="D6" s="498" t="str">
        <f t="shared" si="0"/>
        <v>令和-118年1月0日</v>
      </c>
      <c r="E6" s="499"/>
      <c r="F6" s="498" t="str">
        <f t="shared" si="1"/>
        <v>令和-118年1月0日</v>
      </c>
      <c r="G6" s="278"/>
      <c r="H6" s="278"/>
      <c r="I6" s="278"/>
      <c r="J6" s="278"/>
      <c r="K6" s="396"/>
      <c r="L6" s="286" t="s">
        <v>510</v>
      </c>
      <c r="M6" s="279"/>
      <c r="N6" s="279"/>
      <c r="O6" s="279"/>
      <c r="P6" s="287" t="str">
        <f t="shared" si="2"/>
        <v>昭和</v>
      </c>
      <c r="Q6" s="285" t="str">
        <f t="shared" si="4"/>
        <v>S//</v>
      </c>
      <c r="R6" s="716" t="str">
        <f t="shared" si="3"/>
        <v>S//</v>
      </c>
    </row>
    <row r="7" spans="1:18">
      <c r="A7" s="282">
        <v>5</v>
      </c>
      <c r="B7" s="283" t="s">
        <v>519</v>
      </c>
      <c r="C7" s="499"/>
      <c r="D7" s="498" t="str">
        <f t="shared" si="0"/>
        <v>令和-118年1月0日</v>
      </c>
      <c r="E7" s="499"/>
      <c r="F7" s="498" t="str">
        <f t="shared" si="1"/>
        <v>令和-118年1月0日</v>
      </c>
      <c r="G7" s="278"/>
      <c r="H7" s="278"/>
      <c r="I7" s="278"/>
      <c r="J7" s="278"/>
      <c r="K7" s="396"/>
      <c r="L7" s="286" t="s">
        <v>510</v>
      </c>
      <c r="M7" s="279"/>
      <c r="N7" s="279"/>
      <c r="O7" s="279"/>
      <c r="P7" s="287" t="str">
        <f t="shared" si="2"/>
        <v>昭和</v>
      </c>
      <c r="Q7" s="285" t="str">
        <f t="shared" si="4"/>
        <v>S//</v>
      </c>
      <c r="R7" s="716" t="str">
        <f t="shared" si="3"/>
        <v>S//</v>
      </c>
    </row>
    <row r="8" spans="1:18">
      <c r="A8" s="282">
        <v>6</v>
      </c>
      <c r="B8" s="283" t="s">
        <v>520</v>
      </c>
      <c r="C8" s="499"/>
      <c r="D8" s="498" t="str">
        <f t="shared" si="0"/>
        <v>令和-118年1月0日</v>
      </c>
      <c r="E8" s="499"/>
      <c r="F8" s="498" t="str">
        <f t="shared" si="1"/>
        <v>令和-118年1月0日</v>
      </c>
      <c r="G8" s="278"/>
      <c r="H8" s="278"/>
      <c r="I8" s="278"/>
      <c r="J8" s="278"/>
      <c r="K8" s="396"/>
      <c r="L8" s="286" t="s">
        <v>510</v>
      </c>
      <c r="M8" s="279"/>
      <c r="N8" s="279"/>
      <c r="O8" s="279"/>
      <c r="P8" s="287" t="str">
        <f t="shared" si="2"/>
        <v>昭和</v>
      </c>
      <c r="Q8" s="285" t="str">
        <f t="shared" si="4"/>
        <v>S//</v>
      </c>
      <c r="R8" s="716" t="str">
        <f t="shared" si="3"/>
        <v>S//</v>
      </c>
    </row>
    <row r="9" spans="1:18">
      <c r="A9" s="282">
        <v>7</v>
      </c>
      <c r="B9" s="283" t="s">
        <v>521</v>
      </c>
      <c r="C9" s="499"/>
      <c r="D9" s="498" t="str">
        <f t="shared" si="0"/>
        <v>令和-118年1月0日</v>
      </c>
      <c r="E9" s="499"/>
      <c r="F9" s="498" t="str">
        <f t="shared" si="1"/>
        <v>令和-118年1月0日</v>
      </c>
      <c r="G9" s="278"/>
      <c r="H9" s="278"/>
      <c r="I9" s="278"/>
      <c r="J9" s="278"/>
      <c r="K9" s="396"/>
      <c r="L9" s="286" t="s">
        <v>510</v>
      </c>
      <c r="M9" s="279"/>
      <c r="N9" s="279"/>
      <c r="O9" s="279"/>
      <c r="P9" s="287" t="str">
        <f t="shared" si="2"/>
        <v>昭和</v>
      </c>
      <c r="Q9" s="285" t="str">
        <f t="shared" si="4"/>
        <v>S//</v>
      </c>
      <c r="R9" s="716" t="str">
        <f t="shared" si="3"/>
        <v>S//</v>
      </c>
    </row>
    <row r="10" spans="1:18">
      <c r="A10" s="282">
        <v>8</v>
      </c>
      <c r="B10" s="283" t="s">
        <v>522</v>
      </c>
      <c r="C10" s="499"/>
      <c r="D10" s="498" t="str">
        <f t="shared" si="0"/>
        <v>令和-118年1月0日</v>
      </c>
      <c r="E10" s="499"/>
      <c r="F10" s="498" t="str">
        <f t="shared" si="1"/>
        <v>令和-118年1月0日</v>
      </c>
      <c r="G10" s="278"/>
      <c r="H10" s="278"/>
      <c r="I10" s="278"/>
      <c r="J10" s="278"/>
      <c r="K10" s="396"/>
      <c r="L10" s="286" t="s">
        <v>510</v>
      </c>
      <c r="M10" s="279"/>
      <c r="N10" s="279"/>
      <c r="O10" s="279"/>
      <c r="P10" s="287" t="str">
        <f t="shared" si="2"/>
        <v>昭和</v>
      </c>
      <c r="Q10" s="285" t="str">
        <f t="shared" si="4"/>
        <v>S//</v>
      </c>
      <c r="R10" s="716" t="str">
        <f t="shared" si="3"/>
        <v>S//</v>
      </c>
    </row>
    <row r="11" spans="1:18">
      <c r="A11" s="282">
        <v>9</v>
      </c>
      <c r="B11" s="283" t="s">
        <v>523</v>
      </c>
      <c r="C11" s="499"/>
      <c r="D11" s="498" t="str">
        <f t="shared" si="0"/>
        <v>令和-118年1月0日</v>
      </c>
      <c r="E11" s="499"/>
      <c r="F11" s="498" t="str">
        <f t="shared" si="1"/>
        <v>令和-118年1月0日</v>
      </c>
      <c r="G11" s="278"/>
      <c r="H11" s="278"/>
      <c r="I11" s="278"/>
      <c r="J11" s="278"/>
      <c r="K11" s="396"/>
      <c r="L11" s="286" t="s">
        <v>510</v>
      </c>
      <c r="M11" s="279"/>
      <c r="N11" s="279"/>
      <c r="O11" s="279"/>
      <c r="P11" s="287" t="str">
        <f t="shared" si="2"/>
        <v>昭和</v>
      </c>
      <c r="Q11" s="285" t="str">
        <f t="shared" si="4"/>
        <v>S//</v>
      </c>
      <c r="R11" s="716" t="str">
        <f t="shared" si="3"/>
        <v>S//</v>
      </c>
    </row>
    <row r="12" spans="1:18">
      <c r="A12" s="282">
        <v>10</v>
      </c>
      <c r="B12" s="283" t="s">
        <v>524</v>
      </c>
      <c r="C12" s="499"/>
      <c r="D12" s="498" t="str">
        <f t="shared" si="0"/>
        <v>令和-118年1月0日</v>
      </c>
      <c r="E12" s="499"/>
      <c r="F12" s="498" t="str">
        <f t="shared" si="1"/>
        <v>令和-118年1月0日</v>
      </c>
      <c r="G12" s="278"/>
      <c r="H12" s="278"/>
      <c r="I12" s="278"/>
      <c r="J12" s="278"/>
      <c r="K12" s="396"/>
      <c r="L12" s="286" t="s">
        <v>510</v>
      </c>
      <c r="M12" s="279"/>
      <c r="N12" s="279"/>
      <c r="O12" s="279"/>
      <c r="P12" s="287" t="str">
        <f t="shared" si="2"/>
        <v>昭和</v>
      </c>
      <c r="Q12" s="285" t="str">
        <f t="shared" si="4"/>
        <v>S//</v>
      </c>
      <c r="R12" s="716" t="str">
        <f t="shared" si="3"/>
        <v>S//</v>
      </c>
    </row>
    <row r="13" spans="1:18">
      <c r="A13" s="282">
        <v>11</v>
      </c>
      <c r="B13" s="283" t="s">
        <v>248</v>
      </c>
      <c r="C13" s="499"/>
      <c r="D13" s="498" t="str">
        <f t="shared" si="0"/>
        <v>令和-118年1月0日</v>
      </c>
      <c r="E13" s="499"/>
      <c r="F13" s="498" t="str">
        <f t="shared" si="1"/>
        <v>令和-118年1月0日</v>
      </c>
      <c r="G13" s="278"/>
      <c r="H13" s="278"/>
      <c r="I13" s="278"/>
      <c r="J13" s="278"/>
      <c r="K13" s="396"/>
      <c r="L13" s="286" t="s">
        <v>510</v>
      </c>
      <c r="M13" s="279"/>
      <c r="N13" s="279"/>
      <c r="O13" s="279"/>
      <c r="P13" s="287" t="str">
        <f t="shared" si="2"/>
        <v>昭和</v>
      </c>
      <c r="Q13" s="285" t="str">
        <f t="shared" si="4"/>
        <v>S//</v>
      </c>
      <c r="R13" s="716" t="str">
        <f t="shared" si="3"/>
        <v>S//</v>
      </c>
    </row>
    <row r="14" spans="1:18">
      <c r="A14" s="282">
        <v>12</v>
      </c>
      <c r="B14" s="283" t="s">
        <v>250</v>
      </c>
      <c r="C14" s="499"/>
      <c r="D14" s="498" t="str">
        <f t="shared" si="0"/>
        <v>令和-118年1月0日</v>
      </c>
      <c r="E14" s="499"/>
      <c r="F14" s="498" t="str">
        <f t="shared" si="1"/>
        <v>令和-118年1月0日</v>
      </c>
      <c r="G14" s="278"/>
      <c r="H14" s="278"/>
      <c r="I14" s="278"/>
      <c r="J14" s="278"/>
      <c r="K14" s="396"/>
      <c r="L14" s="286" t="s">
        <v>510</v>
      </c>
      <c r="M14" s="279"/>
      <c r="N14" s="279"/>
      <c r="O14" s="279"/>
      <c r="P14" s="287" t="str">
        <f t="shared" si="2"/>
        <v>昭和</v>
      </c>
      <c r="Q14" s="285" t="str">
        <f t="shared" si="4"/>
        <v>S//</v>
      </c>
      <c r="R14" s="716" t="str">
        <f t="shared" si="3"/>
        <v>S//</v>
      </c>
    </row>
    <row r="15" spans="1:18">
      <c r="A15" s="282">
        <v>13</v>
      </c>
      <c r="B15" s="283" t="s">
        <v>249</v>
      </c>
      <c r="C15" s="499"/>
      <c r="D15" s="498" t="str">
        <f t="shared" si="0"/>
        <v>令和-118年1月0日</v>
      </c>
      <c r="E15" s="499"/>
      <c r="F15" s="498" t="str">
        <f t="shared" si="1"/>
        <v>令和-118年1月0日</v>
      </c>
      <c r="G15" s="278"/>
      <c r="H15" s="278"/>
      <c r="I15" s="278"/>
      <c r="J15" s="278"/>
      <c r="K15" s="396"/>
      <c r="L15" s="286" t="s">
        <v>510</v>
      </c>
      <c r="M15" s="279"/>
      <c r="N15" s="279"/>
      <c r="O15" s="279"/>
      <c r="P15" s="287" t="str">
        <f t="shared" si="2"/>
        <v>昭和</v>
      </c>
      <c r="Q15" s="285" t="str">
        <f t="shared" si="4"/>
        <v>S//</v>
      </c>
      <c r="R15" s="716" t="str">
        <f t="shared" si="3"/>
        <v>S//</v>
      </c>
    </row>
    <row r="16" spans="1:18">
      <c r="A16" s="282">
        <v>14</v>
      </c>
      <c r="B16" s="283" t="s">
        <v>470</v>
      </c>
      <c r="C16" s="499"/>
      <c r="D16" s="498" t="str">
        <f t="shared" si="0"/>
        <v>令和-118年1月0日</v>
      </c>
      <c r="E16" s="499"/>
      <c r="F16" s="498" t="str">
        <f t="shared" si="1"/>
        <v>令和-118年1月0日</v>
      </c>
      <c r="G16" s="278"/>
      <c r="H16" s="278"/>
      <c r="I16" s="278"/>
      <c r="J16" s="278"/>
      <c r="K16" s="396"/>
      <c r="L16" s="286" t="s">
        <v>510</v>
      </c>
      <c r="M16" s="279"/>
      <c r="N16" s="279"/>
      <c r="O16" s="279"/>
      <c r="P16" s="287" t="str">
        <f t="shared" si="2"/>
        <v>昭和</v>
      </c>
      <c r="Q16" s="285" t="str">
        <f t="shared" si="4"/>
        <v>S//</v>
      </c>
      <c r="R16" s="716" t="str">
        <f t="shared" si="3"/>
        <v>S//</v>
      </c>
    </row>
    <row r="17" spans="1:18">
      <c r="A17" s="282">
        <v>15</v>
      </c>
      <c r="B17" s="283" t="s">
        <v>232</v>
      </c>
      <c r="C17" s="499"/>
      <c r="D17" s="498" t="str">
        <f t="shared" si="0"/>
        <v>令和-118年1月0日</v>
      </c>
      <c r="E17" s="499"/>
      <c r="F17" s="498" t="str">
        <f t="shared" si="1"/>
        <v>令和-118年1月0日</v>
      </c>
      <c r="G17" s="278"/>
      <c r="H17" s="278"/>
      <c r="I17" s="278"/>
      <c r="J17" s="278"/>
      <c r="K17" s="396"/>
      <c r="L17" s="286" t="s">
        <v>510</v>
      </c>
      <c r="M17" s="279"/>
      <c r="N17" s="279"/>
      <c r="O17" s="279"/>
      <c r="P17" s="287" t="str">
        <f t="shared" si="2"/>
        <v>昭和</v>
      </c>
      <c r="Q17" s="285" t="str">
        <f t="shared" si="4"/>
        <v>S//</v>
      </c>
      <c r="R17" s="716" t="str">
        <f t="shared" si="3"/>
        <v>S//</v>
      </c>
    </row>
    <row r="18" spans="1:18">
      <c r="A18" s="282">
        <v>16</v>
      </c>
      <c r="B18" s="283" t="s">
        <v>471</v>
      </c>
      <c r="C18" s="499"/>
      <c r="D18" s="498" t="str">
        <f t="shared" si="0"/>
        <v>令和-118年1月0日</v>
      </c>
      <c r="E18" s="499"/>
      <c r="F18" s="498" t="str">
        <f t="shared" si="1"/>
        <v>令和-118年1月0日</v>
      </c>
      <c r="G18" s="278"/>
      <c r="H18" s="278"/>
      <c r="I18" s="278"/>
      <c r="J18" s="278"/>
      <c r="K18" s="396"/>
      <c r="L18" s="286" t="s">
        <v>510</v>
      </c>
      <c r="M18" s="279"/>
      <c r="N18" s="279"/>
      <c r="O18" s="279"/>
      <c r="P18" s="287" t="str">
        <f t="shared" si="2"/>
        <v>昭和</v>
      </c>
      <c r="Q18" s="285" t="str">
        <f t="shared" si="4"/>
        <v>S//</v>
      </c>
      <c r="R18" s="716" t="str">
        <f t="shared" si="3"/>
        <v>S//</v>
      </c>
    </row>
    <row r="19" spans="1:18">
      <c r="A19" s="282">
        <v>17</v>
      </c>
      <c r="B19" s="4" t="s">
        <v>427</v>
      </c>
      <c r="C19" s="499"/>
      <c r="D19" s="498" t="str">
        <f t="shared" si="0"/>
        <v>令和-118年1月0日</v>
      </c>
      <c r="E19" s="499"/>
      <c r="F19" s="498" t="str">
        <f t="shared" si="1"/>
        <v>令和-118年1月0日</v>
      </c>
      <c r="G19" s="278"/>
      <c r="H19" s="278"/>
      <c r="I19" s="278"/>
      <c r="J19" s="278"/>
      <c r="K19" s="396"/>
      <c r="L19" s="286" t="s">
        <v>510</v>
      </c>
      <c r="M19" s="279"/>
      <c r="N19" s="279"/>
      <c r="O19" s="279"/>
      <c r="P19" s="287" t="str">
        <f t="shared" si="2"/>
        <v>昭和</v>
      </c>
      <c r="Q19" s="285" t="str">
        <f t="shared" si="4"/>
        <v>S//</v>
      </c>
      <c r="R19" s="716" t="str">
        <f t="shared" si="3"/>
        <v>S//</v>
      </c>
    </row>
    <row r="20" spans="1:18">
      <c r="A20" s="282">
        <v>18</v>
      </c>
      <c r="B20" s="283" t="s">
        <v>233</v>
      </c>
      <c r="C20" s="499"/>
      <c r="D20" s="498" t="str">
        <f t="shared" si="0"/>
        <v>令和-118年1月0日</v>
      </c>
      <c r="E20" s="499"/>
      <c r="F20" s="498" t="str">
        <f t="shared" si="1"/>
        <v>令和-118年1月0日</v>
      </c>
      <c r="G20" s="278"/>
      <c r="H20" s="278"/>
      <c r="I20" s="278"/>
      <c r="J20" s="278"/>
      <c r="K20" s="396"/>
      <c r="L20" s="286" t="s">
        <v>510</v>
      </c>
      <c r="M20" s="279"/>
      <c r="N20" s="279"/>
      <c r="O20" s="279"/>
      <c r="P20" s="287" t="str">
        <f t="shared" si="2"/>
        <v>昭和</v>
      </c>
      <c r="Q20" s="285" t="str">
        <f t="shared" si="4"/>
        <v>S//</v>
      </c>
      <c r="R20" s="716" t="str">
        <f t="shared" si="3"/>
        <v>S//</v>
      </c>
    </row>
    <row r="21" spans="1:18">
      <c r="A21" s="282">
        <v>19</v>
      </c>
      <c r="B21" s="283" t="s">
        <v>256</v>
      </c>
      <c r="C21" s="499"/>
      <c r="D21" s="498" t="str">
        <f t="shared" si="0"/>
        <v>令和-118年1月0日</v>
      </c>
      <c r="E21" s="499"/>
      <c r="F21" s="498" t="str">
        <f t="shared" si="1"/>
        <v>令和-118年1月0日</v>
      </c>
      <c r="G21" s="278"/>
      <c r="H21" s="278"/>
      <c r="I21" s="278"/>
      <c r="J21" s="278"/>
      <c r="K21" s="396"/>
      <c r="L21" s="286" t="s">
        <v>510</v>
      </c>
      <c r="M21" s="279"/>
      <c r="N21" s="279"/>
      <c r="O21" s="279"/>
      <c r="P21" s="287" t="str">
        <f t="shared" si="2"/>
        <v>昭和</v>
      </c>
      <c r="Q21" s="285" t="str">
        <f t="shared" si="4"/>
        <v>S//</v>
      </c>
      <c r="R21" s="716" t="str">
        <f t="shared" si="3"/>
        <v>S//</v>
      </c>
    </row>
    <row r="22" spans="1:18">
      <c r="A22" s="282">
        <v>20</v>
      </c>
      <c r="B22" s="283" t="s">
        <v>251</v>
      </c>
      <c r="C22" s="499"/>
      <c r="D22" s="498" t="str">
        <f t="shared" si="0"/>
        <v>令和-118年1月0日</v>
      </c>
      <c r="E22" s="499"/>
      <c r="F22" s="498" t="str">
        <f t="shared" si="1"/>
        <v>令和-118年1月0日</v>
      </c>
      <c r="G22" s="278"/>
      <c r="H22" s="278"/>
      <c r="I22" s="278"/>
      <c r="J22" s="278"/>
      <c r="K22" s="396"/>
      <c r="L22" s="286" t="s">
        <v>510</v>
      </c>
      <c r="M22" s="279"/>
      <c r="N22" s="279"/>
      <c r="O22" s="279"/>
      <c r="P22" s="287" t="str">
        <f t="shared" si="2"/>
        <v>昭和</v>
      </c>
      <c r="Q22" s="285" t="str">
        <f t="shared" si="4"/>
        <v>S//</v>
      </c>
      <c r="R22" s="716" t="str">
        <f t="shared" si="3"/>
        <v>S//</v>
      </c>
    </row>
    <row r="23" spans="1:18">
      <c r="A23" s="282">
        <v>21</v>
      </c>
      <c r="B23" s="283" t="s">
        <v>234</v>
      </c>
      <c r="C23" s="499"/>
      <c r="D23" s="498" t="str">
        <f t="shared" si="0"/>
        <v>令和-118年1月0日</v>
      </c>
      <c r="E23" s="499"/>
      <c r="F23" s="498" t="str">
        <f t="shared" si="1"/>
        <v>令和-118年1月0日</v>
      </c>
      <c r="G23" s="278"/>
      <c r="H23" s="278"/>
      <c r="I23" s="278"/>
      <c r="J23" s="278"/>
      <c r="K23" s="396"/>
      <c r="L23" s="286" t="s">
        <v>510</v>
      </c>
      <c r="M23" s="279"/>
      <c r="N23" s="279"/>
      <c r="O23" s="279"/>
      <c r="P23" s="287" t="str">
        <f t="shared" si="2"/>
        <v>昭和</v>
      </c>
      <c r="Q23" s="285" t="str">
        <f t="shared" si="4"/>
        <v>S//</v>
      </c>
      <c r="R23" s="716" t="str">
        <f t="shared" si="3"/>
        <v>S//</v>
      </c>
    </row>
    <row r="24" spans="1:18">
      <c r="A24" s="282">
        <v>22</v>
      </c>
      <c r="B24" s="283" t="s">
        <v>235</v>
      </c>
      <c r="C24" s="499"/>
      <c r="D24" s="498" t="str">
        <f t="shared" si="0"/>
        <v>令和-118年1月0日</v>
      </c>
      <c r="E24" s="499"/>
      <c r="F24" s="498" t="str">
        <f t="shared" si="1"/>
        <v>令和-118年1月0日</v>
      </c>
      <c r="G24" s="278"/>
      <c r="H24" s="278"/>
      <c r="I24" s="278"/>
      <c r="J24" s="278"/>
      <c r="K24" s="396"/>
      <c r="L24" s="286" t="s">
        <v>510</v>
      </c>
      <c r="M24" s="279"/>
      <c r="N24" s="279"/>
      <c r="O24" s="279"/>
      <c r="P24" s="287" t="str">
        <f t="shared" si="2"/>
        <v>昭和</v>
      </c>
      <c r="Q24" s="285" t="str">
        <f t="shared" si="4"/>
        <v>S//</v>
      </c>
      <c r="R24" s="716" t="str">
        <f t="shared" si="3"/>
        <v>S//</v>
      </c>
    </row>
    <row r="25" spans="1:18">
      <c r="A25" s="282">
        <v>23</v>
      </c>
      <c r="B25" s="283" t="s">
        <v>252</v>
      </c>
      <c r="C25" s="499"/>
      <c r="D25" s="498" t="str">
        <f t="shared" si="0"/>
        <v>令和-118年1月0日</v>
      </c>
      <c r="E25" s="499"/>
      <c r="F25" s="498" t="str">
        <f t="shared" si="1"/>
        <v>令和-118年1月0日</v>
      </c>
      <c r="G25" s="278"/>
      <c r="H25" s="278"/>
      <c r="I25" s="278"/>
      <c r="J25" s="278"/>
      <c r="K25" s="396"/>
      <c r="L25" s="286" t="s">
        <v>510</v>
      </c>
      <c r="M25" s="279"/>
      <c r="N25" s="279"/>
      <c r="O25" s="279"/>
      <c r="P25" s="287" t="str">
        <f t="shared" si="2"/>
        <v>昭和</v>
      </c>
      <c r="Q25" s="285" t="str">
        <f t="shared" si="4"/>
        <v>S//</v>
      </c>
      <c r="R25" s="716" t="str">
        <f t="shared" si="3"/>
        <v>S//</v>
      </c>
    </row>
    <row r="26" spans="1:18">
      <c r="A26" s="282">
        <v>24</v>
      </c>
      <c r="B26" s="283" t="s">
        <v>236</v>
      </c>
      <c r="C26" s="499"/>
      <c r="D26" s="498" t="str">
        <f t="shared" si="0"/>
        <v>令和-118年1月0日</v>
      </c>
      <c r="E26" s="499"/>
      <c r="F26" s="498" t="str">
        <f t="shared" si="1"/>
        <v>令和-118年1月0日</v>
      </c>
      <c r="G26" s="278"/>
      <c r="H26" s="278"/>
      <c r="I26" s="278"/>
      <c r="J26" s="278"/>
      <c r="K26" s="396"/>
      <c r="L26" s="286" t="s">
        <v>510</v>
      </c>
      <c r="M26" s="279"/>
      <c r="N26" s="279"/>
      <c r="O26" s="279"/>
      <c r="P26" s="287" t="str">
        <f t="shared" si="2"/>
        <v>昭和</v>
      </c>
      <c r="Q26" s="285" t="str">
        <f t="shared" si="4"/>
        <v>S//</v>
      </c>
      <c r="R26" s="716" t="str">
        <f t="shared" si="3"/>
        <v>S//</v>
      </c>
    </row>
    <row r="27" spans="1:18">
      <c r="A27" s="282">
        <v>25</v>
      </c>
      <c r="B27" s="283" t="s">
        <v>237</v>
      </c>
      <c r="C27" s="499"/>
      <c r="D27" s="498" t="str">
        <f t="shared" si="0"/>
        <v>令和-118年1月0日</v>
      </c>
      <c r="E27" s="499"/>
      <c r="F27" s="498" t="str">
        <f t="shared" si="1"/>
        <v>令和-118年1月0日</v>
      </c>
      <c r="G27" s="278"/>
      <c r="H27" s="278"/>
      <c r="I27" s="278"/>
      <c r="J27" s="278"/>
      <c r="K27" s="396"/>
      <c r="L27" s="286" t="s">
        <v>510</v>
      </c>
      <c r="M27" s="279"/>
      <c r="N27" s="279"/>
      <c r="O27" s="279"/>
      <c r="P27" s="287" t="str">
        <f t="shared" si="2"/>
        <v>昭和</v>
      </c>
      <c r="Q27" s="285" t="str">
        <f t="shared" si="4"/>
        <v>S//</v>
      </c>
      <c r="R27" s="716" t="str">
        <f t="shared" si="3"/>
        <v>S//</v>
      </c>
    </row>
    <row r="28" spans="1:18">
      <c r="A28" s="282">
        <v>26</v>
      </c>
      <c r="B28" s="283" t="s">
        <v>238</v>
      </c>
      <c r="C28" s="499"/>
      <c r="D28" s="498" t="str">
        <f t="shared" si="0"/>
        <v>令和-118年1月0日</v>
      </c>
      <c r="E28" s="499"/>
      <c r="F28" s="498" t="str">
        <f t="shared" si="1"/>
        <v>令和-118年1月0日</v>
      </c>
      <c r="G28" s="278"/>
      <c r="H28" s="278"/>
      <c r="I28" s="278"/>
      <c r="J28" s="278"/>
      <c r="K28" s="396"/>
      <c r="L28" s="286" t="s">
        <v>510</v>
      </c>
      <c r="M28" s="279"/>
      <c r="N28" s="279"/>
      <c r="O28" s="279"/>
      <c r="P28" s="287" t="str">
        <f t="shared" si="2"/>
        <v>昭和</v>
      </c>
      <c r="Q28" s="285" t="str">
        <f t="shared" si="4"/>
        <v>S//</v>
      </c>
      <c r="R28" s="716" t="str">
        <f t="shared" si="3"/>
        <v>S//</v>
      </c>
    </row>
    <row r="29" spans="1:18">
      <c r="A29" s="282">
        <v>27</v>
      </c>
      <c r="B29" s="283" t="s">
        <v>244</v>
      </c>
      <c r="C29" s="499"/>
      <c r="D29" s="498" t="str">
        <f t="shared" si="0"/>
        <v>令和-118年1月0日</v>
      </c>
      <c r="E29" s="499"/>
      <c r="F29" s="498" t="str">
        <f t="shared" si="1"/>
        <v>令和-118年1月0日</v>
      </c>
      <c r="G29" s="278"/>
      <c r="H29" s="278"/>
      <c r="I29" s="278"/>
      <c r="J29" s="278"/>
      <c r="K29" s="396"/>
      <c r="L29" s="286" t="s">
        <v>510</v>
      </c>
      <c r="M29" s="279"/>
      <c r="N29" s="279"/>
      <c r="O29" s="279"/>
      <c r="P29" s="287" t="str">
        <f t="shared" si="2"/>
        <v>昭和</v>
      </c>
      <c r="Q29" s="285" t="str">
        <f t="shared" si="4"/>
        <v>S//</v>
      </c>
      <c r="R29" s="716" t="str">
        <f t="shared" si="3"/>
        <v>S//</v>
      </c>
    </row>
    <row r="30" spans="1:18">
      <c r="A30" s="282">
        <v>28</v>
      </c>
      <c r="B30" s="283" t="s">
        <v>245</v>
      </c>
      <c r="C30" s="499"/>
      <c r="D30" s="498" t="str">
        <f t="shared" si="0"/>
        <v>令和-118年1月0日</v>
      </c>
      <c r="E30" s="499"/>
      <c r="F30" s="498" t="str">
        <f t="shared" si="1"/>
        <v>令和-118年1月0日</v>
      </c>
      <c r="G30" s="278"/>
      <c r="H30" s="278"/>
      <c r="I30" s="278"/>
      <c r="J30" s="278"/>
      <c r="K30" s="396"/>
      <c r="L30" s="286" t="s">
        <v>510</v>
      </c>
      <c r="M30" s="279"/>
      <c r="N30" s="279"/>
      <c r="O30" s="279"/>
      <c r="P30" s="287" t="str">
        <f t="shared" si="2"/>
        <v>昭和</v>
      </c>
      <c r="Q30" s="285" t="str">
        <f t="shared" si="4"/>
        <v>S//</v>
      </c>
      <c r="R30" s="716" t="str">
        <f t="shared" si="3"/>
        <v>S//</v>
      </c>
    </row>
    <row r="31" spans="1:18">
      <c r="A31" s="282">
        <v>29</v>
      </c>
      <c r="B31" s="283" t="s">
        <v>246</v>
      </c>
      <c r="C31" s="499"/>
      <c r="D31" s="498" t="str">
        <f t="shared" si="0"/>
        <v>令和-118年1月0日</v>
      </c>
      <c r="E31" s="499"/>
      <c r="F31" s="498" t="str">
        <f t="shared" si="1"/>
        <v>令和-118年1月0日</v>
      </c>
      <c r="G31" s="278"/>
      <c r="H31" s="278"/>
      <c r="I31" s="278"/>
      <c r="J31" s="278"/>
      <c r="K31" s="396"/>
      <c r="L31" s="286" t="s">
        <v>510</v>
      </c>
      <c r="M31" s="279"/>
      <c r="N31" s="279"/>
      <c r="O31" s="279"/>
      <c r="P31" s="287" t="str">
        <f t="shared" si="2"/>
        <v>昭和</v>
      </c>
      <c r="Q31" s="285" t="str">
        <f t="shared" si="4"/>
        <v>S//</v>
      </c>
      <c r="R31" s="716" t="str">
        <f t="shared" si="3"/>
        <v>S//</v>
      </c>
    </row>
    <row r="32" spans="1:18">
      <c r="A32" s="282">
        <v>30</v>
      </c>
      <c r="B32" s="283" t="s">
        <v>247</v>
      </c>
      <c r="C32" s="499"/>
      <c r="D32" s="498" t="str">
        <f t="shared" si="0"/>
        <v>令和-118年1月0日</v>
      </c>
      <c r="E32" s="499"/>
      <c r="F32" s="498" t="str">
        <f t="shared" si="1"/>
        <v>令和-118年1月0日</v>
      </c>
      <c r="G32" s="278"/>
      <c r="H32" s="278"/>
      <c r="I32" s="278"/>
      <c r="J32" s="278"/>
      <c r="K32" s="396"/>
      <c r="L32" s="286" t="s">
        <v>510</v>
      </c>
      <c r="M32" s="279"/>
      <c r="N32" s="279"/>
      <c r="O32" s="279"/>
      <c r="P32" s="287" t="str">
        <f t="shared" si="2"/>
        <v>昭和</v>
      </c>
      <c r="Q32" s="285" t="str">
        <f t="shared" si="4"/>
        <v>S//</v>
      </c>
      <c r="R32" s="716" t="str">
        <f t="shared" si="3"/>
        <v>S//</v>
      </c>
    </row>
    <row r="33" spans="1:18">
      <c r="A33" s="282">
        <v>31</v>
      </c>
      <c r="B33" s="283" t="s">
        <v>253</v>
      </c>
      <c r="C33" s="499"/>
      <c r="D33" s="498" t="str">
        <f t="shared" si="0"/>
        <v>令和-118年1月0日</v>
      </c>
      <c r="E33" s="499"/>
      <c r="F33" s="498" t="str">
        <f t="shared" si="1"/>
        <v>令和-118年1月0日</v>
      </c>
      <c r="G33" s="278"/>
      <c r="H33" s="278"/>
      <c r="I33" s="278"/>
      <c r="J33" s="278"/>
      <c r="K33" s="396"/>
      <c r="L33" s="286" t="s">
        <v>510</v>
      </c>
      <c r="M33" s="279"/>
      <c r="N33" s="279"/>
      <c r="O33" s="279"/>
      <c r="P33" s="287" t="str">
        <f t="shared" si="2"/>
        <v>昭和</v>
      </c>
      <c r="Q33" s="285" t="str">
        <f t="shared" si="4"/>
        <v>S//</v>
      </c>
      <c r="R33" s="716" t="str">
        <f t="shared" si="3"/>
        <v>S//</v>
      </c>
    </row>
    <row r="34" spans="1:18">
      <c r="A34" s="282">
        <v>32</v>
      </c>
      <c r="B34" s="283" t="s">
        <v>254</v>
      </c>
      <c r="C34" s="499"/>
      <c r="D34" s="498" t="str">
        <f t="shared" si="0"/>
        <v>令和-118年1月0日</v>
      </c>
      <c r="E34" s="499"/>
      <c r="F34" s="498" t="str">
        <f t="shared" si="1"/>
        <v>令和-118年1月0日</v>
      </c>
      <c r="G34" s="278"/>
      <c r="H34" s="278"/>
      <c r="I34" s="278"/>
      <c r="J34" s="278"/>
      <c r="K34" s="396"/>
      <c r="L34" s="286" t="s">
        <v>510</v>
      </c>
      <c r="M34" s="279"/>
      <c r="N34" s="279"/>
      <c r="O34" s="279"/>
      <c r="P34" s="287" t="str">
        <f t="shared" si="2"/>
        <v>昭和</v>
      </c>
      <c r="Q34" s="285" t="str">
        <f t="shared" si="4"/>
        <v>S//</v>
      </c>
      <c r="R34" s="716" t="str">
        <f t="shared" si="3"/>
        <v>S//</v>
      </c>
    </row>
    <row r="35" spans="1:18">
      <c r="A35" s="282">
        <v>33</v>
      </c>
      <c r="B35" s="283" t="s">
        <v>255</v>
      </c>
      <c r="C35" s="499"/>
      <c r="D35" s="498" t="str">
        <f t="shared" si="0"/>
        <v>令和-118年1月0日</v>
      </c>
      <c r="E35" s="499"/>
      <c r="F35" s="498" t="str">
        <f t="shared" si="1"/>
        <v>令和-118年1月0日</v>
      </c>
      <c r="G35" s="278"/>
      <c r="H35" s="278"/>
      <c r="I35" s="278"/>
      <c r="J35" s="278"/>
      <c r="K35" s="396"/>
      <c r="L35" s="286" t="s">
        <v>510</v>
      </c>
      <c r="M35" s="279"/>
      <c r="N35" s="279"/>
      <c r="O35" s="279"/>
      <c r="P35" s="287" t="str">
        <f t="shared" si="2"/>
        <v>昭和</v>
      </c>
      <c r="Q35" s="285" t="str">
        <f t="shared" si="4"/>
        <v>S//</v>
      </c>
      <c r="R35" s="716" t="str">
        <f t="shared" si="3"/>
        <v>S//</v>
      </c>
    </row>
    <row r="36" spans="1:18">
      <c r="A36" s="282">
        <v>34</v>
      </c>
      <c r="B36" s="283" t="s">
        <v>472</v>
      </c>
      <c r="C36" s="499"/>
      <c r="D36" s="498" t="str">
        <f t="shared" si="0"/>
        <v>令和-118年1月0日</v>
      </c>
      <c r="E36" s="499"/>
      <c r="F36" s="498" t="str">
        <f t="shared" si="1"/>
        <v>令和-118年1月0日</v>
      </c>
      <c r="G36" s="278"/>
      <c r="H36" s="278"/>
      <c r="I36" s="278"/>
      <c r="J36" s="278"/>
      <c r="K36" s="396"/>
      <c r="L36" s="286" t="s">
        <v>510</v>
      </c>
      <c r="M36" s="279"/>
      <c r="N36" s="279"/>
      <c r="O36" s="279"/>
      <c r="P36" s="287" t="str">
        <f t="shared" si="2"/>
        <v>昭和</v>
      </c>
      <c r="Q36" s="285" t="str">
        <f t="shared" si="4"/>
        <v>S//</v>
      </c>
      <c r="R36" s="716" t="str">
        <f t="shared" si="3"/>
        <v>S//</v>
      </c>
    </row>
    <row r="37" spans="1:18">
      <c r="A37" s="282">
        <v>35</v>
      </c>
      <c r="B37" s="283" t="s">
        <v>239</v>
      </c>
      <c r="C37" s="499"/>
      <c r="D37" s="498" t="str">
        <f t="shared" si="0"/>
        <v>令和-118年1月0日</v>
      </c>
      <c r="E37" s="499"/>
      <c r="F37" s="498" t="str">
        <f t="shared" si="1"/>
        <v>令和-118年1月0日</v>
      </c>
      <c r="G37" s="278"/>
      <c r="H37" s="278"/>
      <c r="I37" s="278"/>
      <c r="J37" s="278"/>
      <c r="K37" s="396"/>
      <c r="L37" s="286" t="s">
        <v>510</v>
      </c>
      <c r="M37" s="279"/>
      <c r="N37" s="279"/>
      <c r="O37" s="279"/>
      <c r="P37" s="287" t="str">
        <f t="shared" si="2"/>
        <v>昭和</v>
      </c>
      <c r="Q37" s="285" t="str">
        <f t="shared" si="4"/>
        <v>S//</v>
      </c>
      <c r="R37" s="716" t="str">
        <f t="shared" si="3"/>
        <v>S//</v>
      </c>
    </row>
    <row r="38" spans="1:18">
      <c r="A38" s="282">
        <v>36</v>
      </c>
      <c r="B38" s="283" t="s">
        <v>240</v>
      </c>
      <c r="C38" s="499"/>
      <c r="D38" s="498" t="str">
        <f t="shared" si="0"/>
        <v>令和-118年1月0日</v>
      </c>
      <c r="E38" s="499"/>
      <c r="F38" s="498" t="str">
        <f t="shared" si="1"/>
        <v>令和-118年1月0日</v>
      </c>
      <c r="G38" s="278"/>
      <c r="H38" s="278"/>
      <c r="I38" s="278"/>
      <c r="J38" s="278"/>
      <c r="K38" s="396"/>
      <c r="L38" s="286" t="s">
        <v>510</v>
      </c>
      <c r="M38" s="279"/>
      <c r="N38" s="279"/>
      <c r="O38" s="279"/>
      <c r="P38" s="287" t="str">
        <f t="shared" si="2"/>
        <v>昭和</v>
      </c>
      <c r="Q38" s="285" t="str">
        <f t="shared" si="4"/>
        <v>S//</v>
      </c>
      <c r="R38" s="716" t="str">
        <f t="shared" si="3"/>
        <v>S//</v>
      </c>
    </row>
    <row r="39" spans="1:18">
      <c r="A39" s="282">
        <v>37</v>
      </c>
      <c r="B39" s="283" t="s">
        <v>241</v>
      </c>
      <c r="C39" s="499"/>
      <c r="D39" s="498" t="str">
        <f t="shared" si="0"/>
        <v>令和-118年1月0日</v>
      </c>
      <c r="E39" s="499"/>
      <c r="F39" s="498" t="str">
        <f t="shared" si="1"/>
        <v>令和-118年1月0日</v>
      </c>
      <c r="G39" s="278"/>
      <c r="H39" s="278"/>
      <c r="I39" s="278"/>
      <c r="J39" s="278"/>
      <c r="K39" s="396"/>
      <c r="L39" s="286" t="s">
        <v>510</v>
      </c>
      <c r="M39" s="279"/>
      <c r="N39" s="279"/>
      <c r="O39" s="279"/>
      <c r="P39" s="287" t="str">
        <f t="shared" si="2"/>
        <v>昭和</v>
      </c>
      <c r="Q39" s="285" t="str">
        <f t="shared" si="4"/>
        <v>S//</v>
      </c>
      <c r="R39" s="716" t="str">
        <f t="shared" si="3"/>
        <v>S//</v>
      </c>
    </row>
    <row r="40" spans="1:18">
      <c r="A40" s="282">
        <v>38</v>
      </c>
      <c r="B40" s="283" t="s">
        <v>473</v>
      </c>
      <c r="C40" s="499"/>
      <c r="D40" s="498" t="str">
        <f t="shared" si="0"/>
        <v>令和-118年1月0日</v>
      </c>
      <c r="E40" s="499"/>
      <c r="F40" s="498" t="str">
        <f t="shared" si="1"/>
        <v>令和-118年1月0日</v>
      </c>
      <c r="G40" s="278"/>
      <c r="H40" s="278"/>
      <c r="I40" s="278"/>
      <c r="J40" s="278"/>
      <c r="K40" s="396"/>
      <c r="L40" s="286" t="s">
        <v>510</v>
      </c>
      <c r="M40" s="279"/>
      <c r="N40" s="279"/>
      <c r="O40" s="279"/>
      <c r="P40" s="287" t="str">
        <f t="shared" si="2"/>
        <v>昭和</v>
      </c>
      <c r="Q40" s="285" t="str">
        <f t="shared" si="4"/>
        <v>S//</v>
      </c>
      <c r="R40" s="716" t="str">
        <f t="shared" si="3"/>
        <v>S//</v>
      </c>
    </row>
    <row r="41" spans="1:18">
      <c r="A41" s="282">
        <v>39</v>
      </c>
      <c r="B41" s="283" t="s">
        <v>242</v>
      </c>
      <c r="C41" s="499"/>
      <c r="D41" s="498" t="str">
        <f t="shared" si="0"/>
        <v>令和-118年1月0日</v>
      </c>
      <c r="E41" s="499"/>
      <c r="F41" s="498" t="str">
        <f t="shared" si="1"/>
        <v>令和-118年1月0日</v>
      </c>
      <c r="G41" s="278"/>
      <c r="H41" s="278"/>
      <c r="I41" s="278"/>
      <c r="J41" s="278"/>
      <c r="K41" s="396"/>
      <c r="L41" s="286" t="s">
        <v>510</v>
      </c>
      <c r="M41" s="279"/>
      <c r="N41" s="279"/>
      <c r="O41" s="279"/>
      <c r="P41" s="287" t="str">
        <f t="shared" si="2"/>
        <v>昭和</v>
      </c>
      <c r="Q41" s="285" t="str">
        <f t="shared" si="4"/>
        <v>S//</v>
      </c>
      <c r="R41" s="716" t="str">
        <f t="shared" si="3"/>
        <v>S//</v>
      </c>
    </row>
    <row r="42" spans="1:18">
      <c r="A42" s="282">
        <v>40</v>
      </c>
      <c r="B42" s="283" t="s">
        <v>243</v>
      </c>
      <c r="C42" s="499"/>
      <c r="D42" s="498" t="str">
        <f t="shared" si="0"/>
        <v>令和-118年1月0日</v>
      </c>
      <c r="E42" s="499"/>
      <c r="F42" s="498" t="str">
        <f t="shared" si="1"/>
        <v>令和-118年1月0日</v>
      </c>
      <c r="G42" s="278"/>
      <c r="H42" s="278"/>
      <c r="I42" s="278"/>
      <c r="J42" s="278"/>
      <c r="K42" s="396"/>
      <c r="L42" s="286" t="s">
        <v>510</v>
      </c>
      <c r="M42" s="279"/>
      <c r="N42" s="279"/>
      <c r="O42" s="279"/>
      <c r="P42" s="287" t="str">
        <f t="shared" si="2"/>
        <v>昭和</v>
      </c>
      <c r="Q42" s="285" t="str">
        <f t="shared" si="4"/>
        <v>S//</v>
      </c>
      <c r="R42" s="716" t="str">
        <f t="shared" si="3"/>
        <v>S//</v>
      </c>
    </row>
  </sheetData>
  <phoneticPr fontId="3"/>
  <dataValidations count="1">
    <dataValidation type="list" allowBlank="1" showInputMessage="1" showErrorMessage="1" sqref="L3:L42" xr:uid="{00000000-0002-0000-0200-000000000000}">
      <formula1>"S,H"</formula1>
    </dataValidation>
  </dataValidations>
  <pageMargins left="0.39370078740157483" right="0.39370078740157483" top="0.78740157480314965" bottom="0.59055118110236227" header="0.51181102362204722" footer="0.51181102362204722"/>
  <pageSetup paperSize="8" scale="84" orientation="landscape" horizontalDpi="200" verticalDpi="200"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86"/>
  <sheetViews>
    <sheetView view="pageBreakPreview" topLeftCell="A52" zoomScaleNormal="100" zoomScaleSheetLayoutView="100" workbookViewId="0">
      <selection activeCell="I58" sqref="I58"/>
    </sheetView>
  </sheetViews>
  <sheetFormatPr defaultColWidth="5.625" defaultRowHeight="13.5"/>
  <cols>
    <col min="1" max="15" width="5.625" customWidth="1"/>
    <col min="16" max="16" width="6.625" customWidth="1"/>
    <col min="17" max="17" width="1.75" customWidth="1"/>
    <col min="257" max="271" width="5.625" customWidth="1"/>
    <col min="272" max="272" width="6.625" customWidth="1"/>
    <col min="273" max="273" width="1.75" customWidth="1"/>
    <col min="513" max="527" width="5.625" customWidth="1"/>
    <col min="528" max="528" width="6.625" customWidth="1"/>
    <col min="529" max="529" width="1.75" customWidth="1"/>
    <col min="769" max="783" width="5.625" customWidth="1"/>
    <col min="784" max="784" width="6.625" customWidth="1"/>
    <col min="785" max="785" width="1.75" customWidth="1"/>
    <col min="1025" max="1039" width="5.625" customWidth="1"/>
    <col min="1040" max="1040" width="6.625" customWidth="1"/>
    <col min="1041" max="1041" width="1.75" customWidth="1"/>
    <col min="1281" max="1295" width="5.625" customWidth="1"/>
    <col min="1296" max="1296" width="6.625" customWidth="1"/>
    <col min="1297" max="1297" width="1.75" customWidth="1"/>
    <col min="1537" max="1551" width="5.625" customWidth="1"/>
    <col min="1552" max="1552" width="6.625" customWidth="1"/>
    <col min="1553" max="1553" width="1.75" customWidth="1"/>
    <col min="1793" max="1807" width="5.625" customWidth="1"/>
    <col min="1808" max="1808" width="6.625" customWidth="1"/>
    <col min="1809" max="1809" width="1.75" customWidth="1"/>
    <col min="2049" max="2063" width="5.625" customWidth="1"/>
    <col min="2064" max="2064" width="6.625" customWidth="1"/>
    <col min="2065" max="2065" width="1.75" customWidth="1"/>
    <col min="2305" max="2319" width="5.625" customWidth="1"/>
    <col min="2320" max="2320" width="6.625" customWidth="1"/>
    <col min="2321" max="2321" width="1.75" customWidth="1"/>
    <col min="2561" max="2575" width="5.625" customWidth="1"/>
    <col min="2576" max="2576" width="6.625" customWidth="1"/>
    <col min="2577" max="2577" width="1.75" customWidth="1"/>
    <col min="2817" max="2831" width="5.625" customWidth="1"/>
    <col min="2832" max="2832" width="6.625" customWidth="1"/>
    <col min="2833" max="2833" width="1.75" customWidth="1"/>
    <col min="3073" max="3087" width="5.625" customWidth="1"/>
    <col min="3088" max="3088" width="6.625" customWidth="1"/>
    <col min="3089" max="3089" width="1.75" customWidth="1"/>
    <col min="3329" max="3343" width="5.625" customWidth="1"/>
    <col min="3344" max="3344" width="6.625" customWidth="1"/>
    <col min="3345" max="3345" width="1.75" customWidth="1"/>
    <col min="3585" max="3599" width="5.625" customWidth="1"/>
    <col min="3600" max="3600" width="6.625" customWidth="1"/>
    <col min="3601" max="3601" width="1.75" customWidth="1"/>
    <col min="3841" max="3855" width="5.625" customWidth="1"/>
    <col min="3856" max="3856" width="6.625" customWidth="1"/>
    <col min="3857" max="3857" width="1.75" customWidth="1"/>
    <col min="4097" max="4111" width="5.625" customWidth="1"/>
    <col min="4112" max="4112" width="6.625" customWidth="1"/>
    <col min="4113" max="4113" width="1.75" customWidth="1"/>
    <col min="4353" max="4367" width="5.625" customWidth="1"/>
    <col min="4368" max="4368" width="6.625" customWidth="1"/>
    <col min="4369" max="4369" width="1.75" customWidth="1"/>
    <col min="4609" max="4623" width="5.625" customWidth="1"/>
    <col min="4624" max="4624" width="6.625" customWidth="1"/>
    <col min="4625" max="4625" width="1.75" customWidth="1"/>
    <col min="4865" max="4879" width="5.625" customWidth="1"/>
    <col min="4880" max="4880" width="6.625" customWidth="1"/>
    <col min="4881" max="4881" width="1.75" customWidth="1"/>
    <col min="5121" max="5135" width="5.625" customWidth="1"/>
    <col min="5136" max="5136" width="6.625" customWidth="1"/>
    <col min="5137" max="5137" width="1.75" customWidth="1"/>
    <col min="5377" max="5391" width="5.625" customWidth="1"/>
    <col min="5392" max="5392" width="6.625" customWidth="1"/>
    <col min="5393" max="5393" width="1.75" customWidth="1"/>
    <col min="5633" max="5647" width="5.625" customWidth="1"/>
    <col min="5648" max="5648" width="6.625" customWidth="1"/>
    <col min="5649" max="5649" width="1.75" customWidth="1"/>
    <col min="5889" max="5903" width="5.625" customWidth="1"/>
    <col min="5904" max="5904" width="6.625" customWidth="1"/>
    <col min="5905" max="5905" width="1.75" customWidth="1"/>
    <col min="6145" max="6159" width="5.625" customWidth="1"/>
    <col min="6160" max="6160" width="6.625" customWidth="1"/>
    <col min="6161" max="6161" width="1.75" customWidth="1"/>
    <col min="6401" max="6415" width="5.625" customWidth="1"/>
    <col min="6416" max="6416" width="6.625" customWidth="1"/>
    <col min="6417" max="6417" width="1.75" customWidth="1"/>
    <col min="6657" max="6671" width="5.625" customWidth="1"/>
    <col min="6672" max="6672" width="6.625" customWidth="1"/>
    <col min="6673" max="6673" width="1.75" customWidth="1"/>
    <col min="6913" max="6927" width="5.625" customWidth="1"/>
    <col min="6928" max="6928" width="6.625" customWidth="1"/>
    <col min="6929" max="6929" width="1.75" customWidth="1"/>
    <col min="7169" max="7183" width="5.625" customWidth="1"/>
    <col min="7184" max="7184" width="6.625" customWidth="1"/>
    <col min="7185" max="7185" width="1.75" customWidth="1"/>
    <col min="7425" max="7439" width="5.625" customWidth="1"/>
    <col min="7440" max="7440" width="6.625" customWidth="1"/>
    <col min="7441" max="7441" width="1.75" customWidth="1"/>
    <col min="7681" max="7695" width="5.625" customWidth="1"/>
    <col min="7696" max="7696" width="6.625" customWidth="1"/>
    <col min="7697" max="7697" width="1.75" customWidth="1"/>
    <col min="7937" max="7951" width="5.625" customWidth="1"/>
    <col min="7952" max="7952" width="6.625" customWidth="1"/>
    <col min="7953" max="7953" width="1.75" customWidth="1"/>
    <col min="8193" max="8207" width="5.625" customWidth="1"/>
    <col min="8208" max="8208" width="6.625" customWidth="1"/>
    <col min="8209" max="8209" width="1.75" customWidth="1"/>
    <col min="8449" max="8463" width="5.625" customWidth="1"/>
    <col min="8464" max="8464" width="6.625" customWidth="1"/>
    <col min="8465" max="8465" width="1.75" customWidth="1"/>
    <col min="8705" max="8719" width="5.625" customWidth="1"/>
    <col min="8720" max="8720" width="6.625" customWidth="1"/>
    <col min="8721" max="8721" width="1.75" customWidth="1"/>
    <col min="8961" max="8975" width="5.625" customWidth="1"/>
    <col min="8976" max="8976" width="6.625" customWidth="1"/>
    <col min="8977" max="8977" width="1.75" customWidth="1"/>
    <col min="9217" max="9231" width="5.625" customWidth="1"/>
    <col min="9232" max="9232" width="6.625" customWidth="1"/>
    <col min="9233" max="9233" width="1.75" customWidth="1"/>
    <col min="9473" max="9487" width="5.625" customWidth="1"/>
    <col min="9488" max="9488" width="6.625" customWidth="1"/>
    <col min="9489" max="9489" width="1.75" customWidth="1"/>
    <col min="9729" max="9743" width="5.625" customWidth="1"/>
    <col min="9744" max="9744" width="6.625" customWidth="1"/>
    <col min="9745" max="9745" width="1.75" customWidth="1"/>
    <col min="9985" max="9999" width="5.625" customWidth="1"/>
    <col min="10000" max="10000" width="6.625" customWidth="1"/>
    <col min="10001" max="10001" width="1.75" customWidth="1"/>
    <col min="10241" max="10255" width="5.625" customWidth="1"/>
    <col min="10256" max="10256" width="6.625" customWidth="1"/>
    <col min="10257" max="10257" width="1.75" customWidth="1"/>
    <col min="10497" max="10511" width="5.625" customWidth="1"/>
    <col min="10512" max="10512" width="6.625" customWidth="1"/>
    <col min="10513" max="10513" width="1.75" customWidth="1"/>
    <col min="10753" max="10767" width="5.625" customWidth="1"/>
    <col min="10768" max="10768" width="6.625" customWidth="1"/>
    <col min="10769" max="10769" width="1.75" customWidth="1"/>
    <col min="11009" max="11023" width="5.625" customWidth="1"/>
    <col min="11024" max="11024" width="6.625" customWidth="1"/>
    <col min="11025" max="11025" width="1.75" customWidth="1"/>
    <col min="11265" max="11279" width="5.625" customWidth="1"/>
    <col min="11280" max="11280" width="6.625" customWidth="1"/>
    <col min="11281" max="11281" width="1.75" customWidth="1"/>
    <col min="11521" max="11535" width="5.625" customWidth="1"/>
    <col min="11536" max="11536" width="6.625" customWidth="1"/>
    <col min="11537" max="11537" width="1.75" customWidth="1"/>
    <col min="11777" max="11791" width="5.625" customWidth="1"/>
    <col min="11792" max="11792" width="6.625" customWidth="1"/>
    <col min="11793" max="11793" width="1.75" customWidth="1"/>
    <col min="12033" max="12047" width="5.625" customWidth="1"/>
    <col min="12048" max="12048" width="6.625" customWidth="1"/>
    <col min="12049" max="12049" width="1.75" customWidth="1"/>
    <col min="12289" max="12303" width="5.625" customWidth="1"/>
    <col min="12304" max="12304" width="6.625" customWidth="1"/>
    <col min="12305" max="12305" width="1.75" customWidth="1"/>
    <col min="12545" max="12559" width="5.625" customWidth="1"/>
    <col min="12560" max="12560" width="6.625" customWidth="1"/>
    <col min="12561" max="12561" width="1.75" customWidth="1"/>
    <col min="12801" max="12815" width="5.625" customWidth="1"/>
    <col min="12816" max="12816" width="6.625" customWidth="1"/>
    <col min="12817" max="12817" width="1.75" customWidth="1"/>
    <col min="13057" max="13071" width="5.625" customWidth="1"/>
    <col min="13072" max="13072" width="6.625" customWidth="1"/>
    <col min="13073" max="13073" width="1.75" customWidth="1"/>
    <col min="13313" max="13327" width="5.625" customWidth="1"/>
    <col min="13328" max="13328" width="6.625" customWidth="1"/>
    <col min="13329" max="13329" width="1.75" customWidth="1"/>
    <col min="13569" max="13583" width="5.625" customWidth="1"/>
    <col min="13584" max="13584" width="6.625" customWidth="1"/>
    <col min="13585" max="13585" width="1.75" customWidth="1"/>
    <col min="13825" max="13839" width="5.625" customWidth="1"/>
    <col min="13840" max="13840" width="6.625" customWidth="1"/>
    <col min="13841" max="13841" width="1.75" customWidth="1"/>
    <col min="14081" max="14095" width="5.625" customWidth="1"/>
    <col min="14096" max="14096" width="6.625" customWidth="1"/>
    <col min="14097" max="14097" width="1.75" customWidth="1"/>
    <col min="14337" max="14351" width="5.625" customWidth="1"/>
    <col min="14352" max="14352" width="6.625" customWidth="1"/>
    <col min="14353" max="14353" width="1.75" customWidth="1"/>
    <col min="14593" max="14607" width="5.625" customWidth="1"/>
    <col min="14608" max="14608" width="6.625" customWidth="1"/>
    <col min="14609" max="14609" width="1.75" customWidth="1"/>
    <col min="14849" max="14863" width="5.625" customWidth="1"/>
    <col min="14864" max="14864" width="6.625" customWidth="1"/>
    <col min="14865" max="14865" width="1.75" customWidth="1"/>
    <col min="15105" max="15119" width="5.625" customWidth="1"/>
    <col min="15120" max="15120" width="6.625" customWidth="1"/>
    <col min="15121" max="15121" width="1.75" customWidth="1"/>
    <col min="15361" max="15375" width="5.625" customWidth="1"/>
    <col min="15376" max="15376" width="6.625" customWidth="1"/>
    <col min="15377" max="15377" width="1.75" customWidth="1"/>
    <col min="15617" max="15631" width="5.625" customWidth="1"/>
    <col min="15632" max="15632" width="6.625" customWidth="1"/>
    <col min="15633" max="15633" width="1.75" customWidth="1"/>
    <col min="15873" max="15887" width="5.625" customWidth="1"/>
    <col min="15888" max="15888" width="6.625" customWidth="1"/>
    <col min="15889" max="15889" width="1.75" customWidth="1"/>
    <col min="16129" max="16143" width="5.625" customWidth="1"/>
    <col min="16144" max="16144" width="6.625" customWidth="1"/>
    <col min="16145" max="16145" width="1.75" customWidth="1"/>
  </cols>
  <sheetData>
    <row r="1" spans="1:17">
      <c r="P1" s="534" t="s">
        <v>1205</v>
      </c>
    </row>
    <row r="3" spans="1:17" ht="17.25">
      <c r="A3" s="1182" t="s">
        <v>1206</v>
      </c>
      <c r="B3" s="1182"/>
      <c r="C3" s="1182"/>
      <c r="D3" s="1182"/>
      <c r="E3" s="1182"/>
      <c r="F3" s="1182"/>
      <c r="G3" s="1182"/>
      <c r="H3" s="1182"/>
      <c r="I3" s="1182"/>
      <c r="J3" s="1182"/>
      <c r="K3" s="1182"/>
      <c r="L3" s="1182"/>
      <c r="M3" s="1182"/>
      <c r="N3" s="1182"/>
      <c r="O3" s="1182"/>
      <c r="P3" s="1182"/>
      <c r="Q3" s="1182"/>
    </row>
    <row r="4" spans="1:17" ht="17.25">
      <c r="A4" s="751"/>
      <c r="B4" s="751"/>
      <c r="C4" s="751"/>
      <c r="D4" s="751"/>
      <c r="E4" s="751"/>
      <c r="F4" s="751"/>
      <c r="G4" s="751"/>
      <c r="H4" s="751"/>
      <c r="I4" s="751"/>
      <c r="J4" s="751"/>
      <c r="K4" s="751"/>
      <c r="L4" s="751"/>
      <c r="M4" s="751"/>
      <c r="N4" s="751"/>
      <c r="O4" s="751"/>
      <c r="P4" s="751"/>
      <c r="Q4" s="751"/>
    </row>
    <row r="6" spans="1:17">
      <c r="A6" s="548" t="s">
        <v>1207</v>
      </c>
      <c r="B6" s="548"/>
      <c r="C6" s="548"/>
      <c r="D6" s="548"/>
      <c r="E6" s="548"/>
      <c r="F6" s="548"/>
      <c r="G6" s="548"/>
      <c r="H6" s="548"/>
      <c r="I6" s="548"/>
      <c r="J6" s="548"/>
      <c r="K6" s="548"/>
      <c r="L6" s="548"/>
      <c r="M6" s="548"/>
    </row>
    <row r="7" spans="1:17" ht="9" customHeight="1"/>
    <row r="8" spans="1:17">
      <c r="A8" t="s">
        <v>1110</v>
      </c>
      <c r="F8" s="548"/>
      <c r="G8" s="548"/>
      <c r="H8" s="548"/>
    </row>
    <row r="9" spans="1:17" ht="9" customHeight="1"/>
    <row r="10" spans="1:17">
      <c r="A10" t="s">
        <v>1208</v>
      </c>
    </row>
    <row r="15" spans="1:17">
      <c r="B15" s="548" t="s">
        <v>1183</v>
      </c>
      <c r="C15" s="548"/>
      <c r="D15" s="548"/>
      <c r="E15" s="548"/>
      <c r="F15" s="548"/>
    </row>
    <row r="17" spans="1:16">
      <c r="D17" s="216"/>
      <c r="E17" s="216"/>
      <c r="F17" s="442"/>
      <c r="G17" s="442"/>
      <c r="H17" s="443" t="s">
        <v>1096</v>
      </c>
      <c r="I17" s="443"/>
      <c r="J17" s="649"/>
      <c r="K17" s="649"/>
      <c r="L17" s="649"/>
      <c r="M17" s="649"/>
      <c r="N17" s="649"/>
      <c r="O17" s="649"/>
      <c r="P17" s="649"/>
    </row>
    <row r="18" spans="1:16">
      <c r="D18" s="216"/>
      <c r="E18" s="442"/>
      <c r="F18" s="442"/>
      <c r="G18" s="442"/>
      <c r="H18" s="442"/>
      <c r="I18" s="442"/>
      <c r="J18" s="216"/>
      <c r="K18" s="216"/>
      <c r="L18" s="216"/>
      <c r="M18" s="216"/>
      <c r="N18" s="216"/>
      <c r="O18" s="216"/>
      <c r="P18" s="216"/>
    </row>
    <row r="19" spans="1:16">
      <c r="D19" s="216"/>
      <c r="E19" s="442"/>
      <c r="F19" s="443" t="s">
        <v>1097</v>
      </c>
      <c r="G19" s="443"/>
      <c r="H19" s="649"/>
      <c r="I19" s="649"/>
      <c r="J19" s="649"/>
      <c r="K19" s="649"/>
      <c r="L19" s="649"/>
      <c r="M19" s="649"/>
      <c r="N19" s="649"/>
      <c r="O19" s="649"/>
      <c r="P19" s="649"/>
    </row>
    <row r="20" spans="1:16">
      <c r="D20" s="216"/>
      <c r="E20" s="442"/>
      <c r="F20" s="442"/>
      <c r="G20" s="443"/>
      <c r="H20" s="442"/>
      <c r="I20" s="442"/>
      <c r="J20" s="216"/>
      <c r="K20" s="161"/>
      <c r="L20" s="161"/>
      <c r="M20" s="467"/>
      <c r="N20" s="467"/>
      <c r="O20" s="216"/>
      <c r="P20" s="216"/>
    </row>
    <row r="21" spans="1:16" ht="14.25">
      <c r="D21" s="216"/>
      <c r="E21" s="442"/>
      <c r="F21" s="443" t="s">
        <v>1098</v>
      </c>
      <c r="G21" s="216"/>
      <c r="H21" s="651"/>
      <c r="I21" s="651"/>
      <c r="J21" s="651"/>
      <c r="K21" s="651"/>
      <c r="L21" s="651"/>
      <c r="M21" s="651"/>
      <c r="N21" s="650"/>
      <c r="O21" s="430"/>
      <c r="P21" s="289"/>
    </row>
    <row r="24" spans="1:16">
      <c r="A24" t="s">
        <v>1111</v>
      </c>
    </row>
    <row r="25" spans="1:16">
      <c r="A25" s="1219" t="s">
        <v>1112</v>
      </c>
      <c r="B25" s="1220"/>
      <c r="C25" s="1220"/>
      <c r="D25" s="1220"/>
      <c r="E25" s="1221"/>
      <c r="F25" s="1219" t="s">
        <v>192</v>
      </c>
      <c r="G25" s="1220"/>
      <c r="H25" s="1220"/>
      <c r="I25" s="1220"/>
      <c r="J25" s="1220"/>
      <c r="K25" s="1221"/>
      <c r="L25" s="1219" t="s">
        <v>1113</v>
      </c>
      <c r="M25" s="1220"/>
      <c r="N25" s="1220"/>
      <c r="O25" s="1220"/>
      <c r="P25" s="1221"/>
    </row>
    <row r="26" spans="1:16">
      <c r="A26" s="1222"/>
      <c r="B26" s="1223"/>
      <c r="C26" s="1223"/>
      <c r="D26" s="1223"/>
      <c r="E26" s="1224"/>
      <c r="F26" s="1222"/>
      <c r="G26" s="1223"/>
      <c r="H26" s="1223"/>
      <c r="I26" s="1223"/>
      <c r="J26" s="1223"/>
      <c r="K26" s="1224"/>
      <c r="L26" s="1222"/>
      <c r="M26" s="1223"/>
      <c r="N26" s="1223"/>
      <c r="O26" s="1223"/>
      <c r="P26" s="1224"/>
    </row>
    <row r="27" spans="1:16">
      <c r="A27" s="1216"/>
      <c r="B27" s="1217"/>
      <c r="C27" s="1217"/>
      <c r="D27" s="1217"/>
      <c r="E27" s="1218"/>
      <c r="F27" s="1196"/>
      <c r="G27" s="1196"/>
      <c r="H27" s="1196"/>
      <c r="I27" s="1196"/>
      <c r="J27" s="1196"/>
      <c r="K27" s="1196"/>
      <c r="L27" s="1195"/>
      <c r="M27" s="1196"/>
      <c r="N27" s="1196"/>
      <c r="O27" s="1196"/>
      <c r="P27" s="1197"/>
    </row>
    <row r="28" spans="1:16">
      <c r="A28" s="1216"/>
      <c r="B28" s="1217"/>
      <c r="C28" s="1217"/>
      <c r="D28" s="1217"/>
      <c r="E28" s="1218"/>
      <c r="F28" s="1199"/>
      <c r="G28" s="1199"/>
      <c r="H28" s="1199"/>
      <c r="I28" s="1199"/>
      <c r="J28" s="1199"/>
      <c r="K28" s="1199"/>
      <c r="L28" s="1201"/>
      <c r="M28" s="1202"/>
      <c r="N28" s="1202"/>
      <c r="O28" s="1202"/>
      <c r="P28" s="1203"/>
    </row>
    <row r="29" spans="1:16">
      <c r="A29" s="1216"/>
      <c r="B29" s="1217"/>
      <c r="C29" s="1217"/>
      <c r="D29" s="1217"/>
      <c r="E29" s="1218"/>
      <c r="F29" s="1195"/>
      <c r="G29" s="1196"/>
      <c r="H29" s="1196"/>
      <c r="I29" s="1196"/>
      <c r="J29" s="1196"/>
      <c r="K29" s="1197"/>
      <c r="L29" s="1195"/>
      <c r="M29" s="1196"/>
      <c r="N29" s="1196"/>
      <c r="O29" s="1196"/>
      <c r="P29" s="1197"/>
    </row>
    <row r="30" spans="1:16">
      <c r="A30" s="1216"/>
      <c r="B30" s="1217"/>
      <c r="C30" s="1217"/>
      <c r="D30" s="1217"/>
      <c r="E30" s="1218"/>
      <c r="F30" s="1201"/>
      <c r="G30" s="1202"/>
      <c r="H30" s="1202"/>
      <c r="I30" s="1202"/>
      <c r="J30" s="1202"/>
      <c r="K30" s="1203"/>
      <c r="L30" s="1201"/>
      <c r="M30" s="1202"/>
      <c r="N30" s="1202"/>
      <c r="O30" s="1202"/>
      <c r="P30" s="1203"/>
    </row>
    <row r="31" spans="1:16">
      <c r="A31" s="1216"/>
      <c r="B31" s="1217"/>
      <c r="C31" s="1217"/>
      <c r="D31" s="1217"/>
      <c r="E31" s="1218"/>
      <c r="F31" s="1195"/>
      <c r="G31" s="1196"/>
      <c r="H31" s="1196"/>
      <c r="I31" s="1196"/>
      <c r="J31" s="1196"/>
      <c r="K31" s="1197"/>
      <c r="L31" s="1195"/>
      <c r="M31" s="1196"/>
      <c r="N31" s="1196"/>
      <c r="O31" s="1196"/>
      <c r="P31" s="1197"/>
    </row>
    <row r="32" spans="1:16">
      <c r="A32" s="1216"/>
      <c r="B32" s="1217"/>
      <c r="C32" s="1217"/>
      <c r="D32" s="1217"/>
      <c r="E32" s="1218"/>
      <c r="F32" s="1201"/>
      <c r="G32" s="1202"/>
      <c r="H32" s="1202"/>
      <c r="I32" s="1202"/>
      <c r="J32" s="1202"/>
      <c r="K32" s="1203"/>
      <c r="L32" s="1201"/>
      <c r="M32" s="1202"/>
      <c r="N32" s="1202"/>
      <c r="O32" s="1202"/>
      <c r="P32" s="1203"/>
    </row>
    <row r="33" spans="1:16">
      <c r="A33" s="1216"/>
      <c r="B33" s="1217"/>
      <c r="C33" s="1217"/>
      <c r="D33" s="1217"/>
      <c r="E33" s="1218"/>
      <c r="F33" s="1195"/>
      <c r="G33" s="1196"/>
      <c r="H33" s="1196"/>
      <c r="I33" s="1196"/>
      <c r="J33" s="1196"/>
      <c r="K33" s="1197"/>
      <c r="L33" s="1195"/>
      <c r="M33" s="1196"/>
      <c r="N33" s="1196"/>
      <c r="O33" s="1196"/>
      <c r="P33" s="1197"/>
    </row>
    <row r="34" spans="1:16">
      <c r="A34" s="1216"/>
      <c r="B34" s="1217"/>
      <c r="C34" s="1217"/>
      <c r="D34" s="1217"/>
      <c r="E34" s="1218"/>
      <c r="F34" s="1201"/>
      <c r="G34" s="1202"/>
      <c r="H34" s="1202"/>
      <c r="I34" s="1202"/>
      <c r="J34" s="1202"/>
      <c r="K34" s="1203"/>
      <c r="L34" s="1201"/>
      <c r="M34" s="1202"/>
      <c r="N34" s="1202"/>
      <c r="O34" s="1202"/>
      <c r="P34" s="1203"/>
    </row>
    <row r="35" spans="1:16">
      <c r="A35" s="1216"/>
      <c r="B35" s="1217"/>
      <c r="C35" s="1217"/>
      <c r="D35" s="1217"/>
      <c r="E35" s="1218"/>
      <c r="F35" s="1195"/>
      <c r="G35" s="1196"/>
      <c r="H35" s="1196"/>
      <c r="I35" s="1196"/>
      <c r="J35" s="1196"/>
      <c r="K35" s="1197"/>
      <c r="L35" s="1195"/>
      <c r="M35" s="1196"/>
      <c r="N35" s="1196"/>
      <c r="O35" s="1196"/>
      <c r="P35" s="1197"/>
    </row>
    <row r="36" spans="1:16">
      <c r="A36" s="1216"/>
      <c r="B36" s="1217"/>
      <c r="C36" s="1217"/>
      <c r="D36" s="1217"/>
      <c r="E36" s="1218"/>
      <c r="F36" s="1201"/>
      <c r="G36" s="1202"/>
      <c r="H36" s="1202"/>
      <c r="I36" s="1202"/>
      <c r="J36" s="1202"/>
      <c r="K36" s="1203"/>
      <c r="L36" s="1201"/>
      <c r="M36" s="1202"/>
      <c r="N36" s="1202"/>
      <c r="O36" s="1202"/>
      <c r="P36" s="1203"/>
    </row>
    <row r="37" spans="1:16">
      <c r="A37" s="1216"/>
      <c r="B37" s="1217"/>
      <c r="C37" s="1217"/>
      <c r="D37" s="1217"/>
      <c r="E37" s="1218"/>
      <c r="F37" s="1195"/>
      <c r="G37" s="1196"/>
      <c r="H37" s="1196"/>
      <c r="I37" s="1196"/>
      <c r="J37" s="1196"/>
      <c r="K37" s="1197"/>
      <c r="L37" s="1195"/>
      <c r="M37" s="1196"/>
      <c r="N37" s="1196"/>
      <c r="O37" s="1196"/>
      <c r="P37" s="1197"/>
    </row>
    <row r="38" spans="1:16">
      <c r="A38" s="1216"/>
      <c r="B38" s="1217"/>
      <c r="C38" s="1217"/>
      <c r="D38" s="1217"/>
      <c r="E38" s="1218"/>
      <c r="F38" s="1201"/>
      <c r="G38" s="1202"/>
      <c r="H38" s="1202"/>
      <c r="I38" s="1202"/>
      <c r="J38" s="1202"/>
      <c r="K38" s="1203"/>
      <c r="L38" s="1201"/>
      <c r="M38" s="1202"/>
      <c r="N38" s="1202"/>
      <c r="O38" s="1202"/>
      <c r="P38" s="1203"/>
    </row>
    <row r="39" spans="1:16">
      <c r="A39" s="1216"/>
      <c r="B39" s="1217"/>
      <c r="C39" s="1217"/>
      <c r="D39" s="1217"/>
      <c r="E39" s="1218"/>
      <c r="F39" s="1195"/>
      <c r="G39" s="1196"/>
      <c r="H39" s="1196"/>
      <c r="I39" s="1196"/>
      <c r="J39" s="1196"/>
      <c r="K39" s="1197"/>
      <c r="L39" s="1195"/>
      <c r="M39" s="1196"/>
      <c r="N39" s="1196"/>
      <c r="O39" s="1196"/>
      <c r="P39" s="1197"/>
    </row>
    <row r="40" spans="1:16">
      <c r="A40" s="1216"/>
      <c r="B40" s="1217"/>
      <c r="C40" s="1217"/>
      <c r="D40" s="1217"/>
      <c r="E40" s="1218"/>
      <c r="F40" s="1201"/>
      <c r="G40" s="1202"/>
      <c r="H40" s="1202"/>
      <c r="I40" s="1202"/>
      <c r="J40" s="1202"/>
      <c r="K40" s="1203"/>
      <c r="L40" s="1201"/>
      <c r="M40" s="1202"/>
      <c r="N40" s="1202"/>
      <c r="O40" s="1202"/>
      <c r="P40" s="1203"/>
    </row>
    <row r="41" spans="1:16">
      <c r="A41" s="1216"/>
      <c r="B41" s="1217"/>
      <c r="C41" s="1217"/>
      <c r="D41" s="1217"/>
      <c r="E41" s="1218"/>
      <c r="F41" s="1195"/>
      <c r="G41" s="1196"/>
      <c r="H41" s="1196"/>
      <c r="I41" s="1196"/>
      <c r="J41" s="1196"/>
      <c r="K41" s="1197"/>
      <c r="L41" s="1195"/>
      <c r="M41" s="1196"/>
      <c r="N41" s="1196"/>
      <c r="O41" s="1196"/>
      <c r="P41" s="1197"/>
    </row>
    <row r="42" spans="1:16">
      <c r="A42" s="1216"/>
      <c r="B42" s="1217"/>
      <c r="C42" s="1217"/>
      <c r="D42" s="1217"/>
      <c r="E42" s="1218"/>
      <c r="F42" s="1201"/>
      <c r="G42" s="1202"/>
      <c r="H42" s="1202"/>
      <c r="I42" s="1202"/>
      <c r="J42" s="1202"/>
      <c r="K42" s="1203"/>
      <c r="L42" s="1201"/>
      <c r="M42" s="1202"/>
      <c r="N42" s="1202"/>
      <c r="O42" s="1202"/>
      <c r="P42" s="1203"/>
    </row>
    <row r="43" spans="1:16">
      <c r="A43" s="1216"/>
      <c r="B43" s="1217"/>
      <c r="C43" s="1217"/>
      <c r="D43" s="1217"/>
      <c r="E43" s="1218"/>
      <c r="F43" s="1195"/>
      <c r="G43" s="1196"/>
      <c r="H43" s="1196"/>
      <c r="I43" s="1196"/>
      <c r="J43" s="1196"/>
      <c r="K43" s="1197"/>
      <c r="L43" s="1195"/>
      <c r="M43" s="1196"/>
      <c r="N43" s="1196"/>
      <c r="O43" s="1196"/>
      <c r="P43" s="1197"/>
    </row>
    <row r="44" spans="1:16">
      <c r="A44" s="1216"/>
      <c r="B44" s="1217"/>
      <c r="C44" s="1217"/>
      <c r="D44" s="1217"/>
      <c r="E44" s="1218"/>
      <c r="F44" s="1201"/>
      <c r="G44" s="1202"/>
      <c r="H44" s="1202"/>
      <c r="I44" s="1202"/>
      <c r="J44" s="1202"/>
      <c r="K44" s="1203"/>
      <c r="L44" s="1201"/>
      <c r="M44" s="1202"/>
      <c r="N44" s="1202"/>
      <c r="O44" s="1202"/>
      <c r="P44" s="1203"/>
    </row>
    <row r="45" spans="1:16">
      <c r="A45" s="1216"/>
      <c r="B45" s="1217"/>
      <c r="C45" s="1217"/>
      <c r="D45" s="1217"/>
      <c r="E45" s="1218"/>
      <c r="F45" s="1195"/>
      <c r="G45" s="1196"/>
      <c r="H45" s="1196"/>
      <c r="I45" s="1196"/>
      <c r="J45" s="1196"/>
      <c r="K45" s="1197"/>
      <c r="L45" s="1195"/>
      <c r="M45" s="1196"/>
      <c r="N45" s="1196"/>
      <c r="O45" s="1196"/>
      <c r="P45" s="1197"/>
    </row>
    <row r="46" spans="1:16">
      <c r="A46" s="1216"/>
      <c r="B46" s="1217"/>
      <c r="C46" s="1217"/>
      <c r="D46" s="1217"/>
      <c r="E46" s="1218"/>
      <c r="F46" s="1201"/>
      <c r="G46" s="1202"/>
      <c r="H46" s="1202"/>
      <c r="I46" s="1202"/>
      <c r="J46" s="1202"/>
      <c r="K46" s="1203"/>
      <c r="L46" s="1201"/>
      <c r="M46" s="1202"/>
      <c r="N46" s="1202"/>
      <c r="O46" s="1202"/>
      <c r="P46" s="1203"/>
    </row>
    <row r="47" spans="1:16">
      <c r="A47" s="1216"/>
      <c r="B47" s="1217"/>
      <c r="C47" s="1217"/>
      <c r="D47" s="1217"/>
      <c r="E47" s="1218"/>
      <c r="F47" s="1195"/>
      <c r="G47" s="1196"/>
      <c r="H47" s="1196"/>
      <c r="I47" s="1196"/>
      <c r="J47" s="1196"/>
      <c r="K47" s="1197"/>
      <c r="L47" s="1195"/>
      <c r="M47" s="1196"/>
      <c r="N47" s="1196"/>
      <c r="O47" s="1196"/>
      <c r="P47" s="1197"/>
    </row>
    <row r="48" spans="1:16">
      <c r="A48" s="1216"/>
      <c r="B48" s="1217"/>
      <c r="C48" s="1217"/>
      <c r="D48" s="1217"/>
      <c r="E48" s="1218"/>
      <c r="F48" s="1201"/>
      <c r="G48" s="1202"/>
      <c r="H48" s="1202"/>
      <c r="I48" s="1202"/>
      <c r="J48" s="1202"/>
      <c r="K48" s="1203"/>
      <c r="L48" s="1201"/>
      <c r="M48" s="1202"/>
      <c r="N48" s="1202"/>
      <c r="O48" s="1202"/>
      <c r="P48" s="1203"/>
    </row>
    <row r="49" spans="1:16">
      <c r="A49" s="1216"/>
      <c r="B49" s="1217"/>
      <c r="C49" s="1217"/>
      <c r="D49" s="1217"/>
      <c r="E49" s="1218"/>
      <c r="F49" s="1195"/>
      <c r="G49" s="1196"/>
      <c r="H49" s="1196"/>
      <c r="I49" s="1196"/>
      <c r="J49" s="1196"/>
      <c r="K49" s="1197"/>
      <c r="L49" s="1195"/>
      <c r="M49" s="1196"/>
      <c r="N49" s="1196"/>
      <c r="O49" s="1196"/>
      <c r="P49" s="1197"/>
    </row>
    <row r="50" spans="1:16">
      <c r="A50" s="1216"/>
      <c r="B50" s="1217"/>
      <c r="C50" s="1217"/>
      <c r="D50" s="1217"/>
      <c r="E50" s="1218"/>
      <c r="F50" s="1201"/>
      <c r="G50" s="1202"/>
      <c r="H50" s="1202"/>
      <c r="I50" s="1202"/>
      <c r="J50" s="1202"/>
      <c r="K50" s="1203"/>
      <c r="L50" s="1201"/>
      <c r="M50" s="1202"/>
      <c r="N50" s="1202"/>
      <c r="O50" s="1202"/>
      <c r="P50" s="1203"/>
    </row>
    <row r="51" spans="1:16">
      <c r="A51" s="1216"/>
      <c r="B51" s="1217"/>
      <c r="C51" s="1217"/>
      <c r="D51" s="1217"/>
      <c r="E51" s="1218"/>
      <c r="F51" s="1195"/>
      <c r="G51" s="1196"/>
      <c r="H51" s="1196"/>
      <c r="I51" s="1196"/>
      <c r="J51" s="1196"/>
      <c r="K51" s="1197"/>
      <c r="L51" s="1195"/>
      <c r="M51" s="1196"/>
      <c r="N51" s="1196"/>
      <c r="O51" s="1196"/>
      <c r="P51" s="1197"/>
    </row>
    <row r="52" spans="1:16">
      <c r="A52" s="1216"/>
      <c r="B52" s="1217"/>
      <c r="C52" s="1217"/>
      <c r="D52" s="1217"/>
      <c r="E52" s="1218"/>
      <c r="F52" s="1201"/>
      <c r="G52" s="1202"/>
      <c r="H52" s="1202"/>
      <c r="I52" s="1202"/>
      <c r="J52" s="1202"/>
      <c r="K52" s="1203"/>
      <c r="L52" s="1201"/>
      <c r="M52" s="1202"/>
      <c r="N52" s="1202"/>
      <c r="O52" s="1202"/>
      <c r="P52" s="1203"/>
    </row>
    <row r="53" spans="1:16">
      <c r="A53" s="1216"/>
      <c r="B53" s="1217"/>
      <c r="C53" s="1217"/>
      <c r="D53" s="1217"/>
      <c r="E53" s="1218"/>
      <c r="F53" s="1195"/>
      <c r="G53" s="1196"/>
      <c r="H53" s="1196"/>
      <c r="I53" s="1196"/>
      <c r="J53" s="1196"/>
      <c r="K53" s="1197"/>
      <c r="L53" s="1195"/>
      <c r="M53" s="1196"/>
      <c r="N53" s="1196"/>
      <c r="O53" s="1196"/>
      <c r="P53" s="1197"/>
    </row>
    <row r="54" spans="1:16">
      <c r="A54" s="1216"/>
      <c r="B54" s="1217"/>
      <c r="C54" s="1217"/>
      <c r="D54" s="1217"/>
      <c r="E54" s="1218"/>
      <c r="F54" s="1201"/>
      <c r="G54" s="1202"/>
      <c r="H54" s="1202"/>
      <c r="I54" s="1202"/>
      <c r="J54" s="1202"/>
      <c r="K54" s="1203"/>
      <c r="L54" s="1201"/>
      <c r="M54" s="1202"/>
      <c r="N54" s="1202"/>
      <c r="O54" s="1202"/>
      <c r="P54" s="1203"/>
    </row>
    <row r="55" spans="1:16">
      <c r="A55" s="1227" t="s">
        <v>36</v>
      </c>
      <c r="B55" s="1228"/>
      <c r="C55" s="1228"/>
      <c r="D55" s="1228"/>
      <c r="E55" s="1229"/>
      <c r="F55" s="1195"/>
      <c r="G55" s="1196"/>
      <c r="H55" s="1196"/>
      <c r="I55" s="1196"/>
      <c r="J55" s="1196"/>
      <c r="K55" s="1197"/>
      <c r="L55" s="1195"/>
      <c r="M55" s="1196"/>
      <c r="N55" s="1196"/>
      <c r="O55" s="1196"/>
      <c r="P55" s="1197"/>
    </row>
    <row r="56" spans="1:16">
      <c r="A56" s="1227"/>
      <c r="B56" s="1228"/>
      <c r="C56" s="1228"/>
      <c r="D56" s="1228"/>
      <c r="E56" s="1229"/>
      <c r="F56" s="1201"/>
      <c r="G56" s="1202"/>
      <c r="H56" s="1202"/>
      <c r="I56" s="1202"/>
      <c r="J56" s="1202"/>
      <c r="K56" s="1203"/>
      <c r="L56" s="1201"/>
      <c r="M56" s="1202"/>
      <c r="N56" s="1202"/>
      <c r="O56" s="1202"/>
      <c r="P56" s="1203"/>
    </row>
    <row r="57" spans="1:16">
      <c r="A57" s="70"/>
      <c r="B57" s="70"/>
      <c r="C57" s="70"/>
      <c r="D57" s="70"/>
      <c r="E57" s="70"/>
      <c r="F57" s="70"/>
      <c r="G57" s="70"/>
      <c r="H57" s="70"/>
      <c r="I57" s="70"/>
      <c r="J57" s="482"/>
      <c r="K57" s="482"/>
      <c r="L57" s="482"/>
      <c r="M57" s="482"/>
      <c r="N57" s="70"/>
      <c r="O57" s="70"/>
      <c r="P57" s="70"/>
    </row>
    <row r="58" spans="1:16">
      <c r="A58" s="549"/>
      <c r="B58" s="549"/>
      <c r="C58" s="549"/>
      <c r="D58" s="549"/>
      <c r="E58" s="549"/>
      <c r="F58" s="549"/>
      <c r="G58" s="549"/>
      <c r="H58" s="549"/>
      <c r="I58" s="549"/>
      <c r="J58" s="549"/>
      <c r="K58" s="549"/>
      <c r="L58" s="549"/>
      <c r="M58" s="549"/>
      <c r="N58" s="549"/>
      <c r="O58" s="549"/>
      <c r="P58" s="549"/>
    </row>
    <row r="59" spans="1:16">
      <c r="A59" s="549"/>
      <c r="B59" s="549"/>
      <c r="C59" s="549"/>
      <c r="D59" s="549"/>
      <c r="E59" s="549"/>
      <c r="F59" s="549"/>
      <c r="G59" s="549"/>
      <c r="H59" s="549"/>
      <c r="I59" s="549"/>
      <c r="J59" s="31"/>
      <c r="K59" s="31"/>
      <c r="L59" s="31"/>
      <c r="M59" s="31"/>
      <c r="N59" s="549"/>
      <c r="O59" s="549"/>
      <c r="P59" s="549"/>
    </row>
    <row r="60" spans="1:16">
      <c r="A60" t="s">
        <v>1376</v>
      </c>
    </row>
    <row r="62" spans="1:16">
      <c r="A62" t="s">
        <v>1383</v>
      </c>
    </row>
    <row r="63" spans="1:16" ht="9" customHeight="1"/>
    <row r="64" spans="1:16">
      <c r="A64" t="s">
        <v>1384</v>
      </c>
    </row>
    <row r="65" spans="1:21" ht="9" customHeight="1"/>
    <row r="66" spans="1:21">
      <c r="A66" t="s">
        <v>1385</v>
      </c>
    </row>
    <row r="67" spans="1:21" ht="9" customHeight="1"/>
    <row r="68" spans="1:21" ht="13.5" customHeight="1">
      <c r="A68" t="s">
        <v>1386</v>
      </c>
      <c r="U68" t="s">
        <v>1387</v>
      </c>
    </row>
    <row r="69" spans="1:21" ht="9" customHeight="1"/>
    <row r="70" spans="1:21" ht="13.5" customHeight="1">
      <c r="A70" t="s">
        <v>1388</v>
      </c>
    </row>
    <row r="71" spans="1:21" ht="9" customHeight="1"/>
    <row r="72" spans="1:21">
      <c r="A72" t="s">
        <v>1389</v>
      </c>
    </row>
    <row r="73" spans="1:21" ht="9" customHeight="1"/>
    <row r="74" spans="1:21">
      <c r="A74" s="652" t="s">
        <v>1390</v>
      </c>
    </row>
    <row r="75" spans="1:21" ht="9" customHeight="1"/>
    <row r="76" spans="1:21">
      <c r="A76" s="1225" t="s">
        <v>1391</v>
      </c>
      <c r="B76" s="1226"/>
      <c r="C76" s="1226"/>
      <c r="D76" s="1226"/>
      <c r="E76" s="1226"/>
      <c r="F76" s="1226"/>
      <c r="G76" s="1226"/>
      <c r="H76" s="1226"/>
      <c r="I76" s="1226"/>
      <c r="J76" s="1226"/>
      <c r="K76" s="1226"/>
      <c r="L76" s="1226"/>
      <c r="M76" s="1226"/>
      <c r="N76" s="1226"/>
      <c r="O76" s="1226"/>
      <c r="P76" s="1226"/>
    </row>
    <row r="77" spans="1:21" ht="9" customHeight="1"/>
    <row r="78" spans="1:21">
      <c r="A78" t="s">
        <v>1392</v>
      </c>
    </row>
    <row r="80" spans="1:21">
      <c r="A80" t="s">
        <v>1393</v>
      </c>
    </row>
    <row r="81" spans="1:1" ht="8.25" customHeight="1"/>
    <row r="82" spans="1:1">
      <c r="A82" t="s">
        <v>1378</v>
      </c>
    </row>
    <row r="83" spans="1:1" ht="8.25" customHeight="1"/>
    <row r="84" spans="1:1">
      <c r="A84" t="s">
        <v>1379</v>
      </c>
    </row>
    <row r="85" spans="1:1" ht="9" customHeight="1"/>
    <row r="86" spans="1:1">
      <c r="A86" t="s">
        <v>1380</v>
      </c>
    </row>
  </sheetData>
  <mergeCells count="50">
    <mergeCell ref="A76:P76"/>
    <mergeCell ref="A55:E56"/>
    <mergeCell ref="F55:K56"/>
    <mergeCell ref="L55:P56"/>
    <mergeCell ref="A51:E52"/>
    <mergeCell ref="F51:K52"/>
    <mergeCell ref="L51:P52"/>
    <mergeCell ref="A53:E54"/>
    <mergeCell ref="F53:K54"/>
    <mergeCell ref="L53:P54"/>
    <mergeCell ref="A47:E48"/>
    <mergeCell ref="F47:K48"/>
    <mergeCell ref="L47:P48"/>
    <mergeCell ref="A49:E50"/>
    <mergeCell ref="F49:K50"/>
    <mergeCell ref="L49:P50"/>
    <mergeCell ref="A43:E44"/>
    <mergeCell ref="F43:K44"/>
    <mergeCell ref="L43:P44"/>
    <mergeCell ref="A45:E46"/>
    <mergeCell ref="F45:K46"/>
    <mergeCell ref="L45:P46"/>
    <mergeCell ref="A39:E40"/>
    <mergeCell ref="F39:K40"/>
    <mergeCell ref="L39:P40"/>
    <mergeCell ref="A41:E42"/>
    <mergeCell ref="F41:K42"/>
    <mergeCell ref="L41:P42"/>
    <mergeCell ref="L33:P34"/>
    <mergeCell ref="A35:E36"/>
    <mergeCell ref="F35:K36"/>
    <mergeCell ref="L35:P36"/>
    <mergeCell ref="A37:E38"/>
    <mergeCell ref="F37:K38"/>
    <mergeCell ref="L37:P38"/>
    <mergeCell ref="A33:E34"/>
    <mergeCell ref="F33:K34"/>
    <mergeCell ref="A3:Q3"/>
    <mergeCell ref="A29:E30"/>
    <mergeCell ref="F29:K30"/>
    <mergeCell ref="L29:P30"/>
    <mergeCell ref="A31:E32"/>
    <mergeCell ref="F31:K32"/>
    <mergeCell ref="L31:P32"/>
    <mergeCell ref="A25:E26"/>
    <mergeCell ref="F25:K26"/>
    <mergeCell ref="L25:P26"/>
    <mergeCell ref="A27:E28"/>
    <mergeCell ref="F27:K28"/>
    <mergeCell ref="L27:P28"/>
  </mergeCells>
  <phoneticPr fontId="3"/>
  <dataValidations count="1">
    <dataValidation type="list" allowBlank="1" showInputMessage="1" showErrorMessage="1" sqref="D57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xr:uid="{00000000-0002-0000-1C00-000000000000}">
      <formula1>"　,衆議院議員,参議院議員"</formula1>
    </dataValidation>
  </dataValidations>
  <pageMargins left="0.78740157480314965" right="0.19685039370078741" top="0.78740157480314965" bottom="0.78740157480314965"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51"/>
  <sheetViews>
    <sheetView view="pageBreakPreview" zoomScaleNormal="100" workbookViewId="0">
      <selection activeCell="L9" sqref="L9"/>
    </sheetView>
  </sheetViews>
  <sheetFormatPr defaultColWidth="9" defaultRowHeight="14.25"/>
  <cols>
    <col min="1" max="1" width="4.125" style="1" customWidth="1"/>
    <col min="2" max="2" width="2.625" style="1" customWidth="1"/>
    <col min="3" max="3" width="14.625" style="1" customWidth="1"/>
    <col min="4" max="11" width="8.125" style="1" customWidth="1"/>
    <col min="12" max="12" width="11.875" style="1" customWidth="1"/>
    <col min="13" max="16384" width="9" style="1"/>
  </cols>
  <sheetData>
    <row r="1" spans="1:12">
      <c r="K1" s="2" t="s">
        <v>1228</v>
      </c>
    </row>
    <row r="3" spans="1:12" ht="17.25">
      <c r="A3" s="1246" t="s">
        <v>1229</v>
      </c>
      <c r="B3" s="1246"/>
      <c r="C3" s="1246"/>
      <c r="D3" s="1246"/>
      <c r="E3" s="1246"/>
      <c r="F3" s="1246"/>
      <c r="G3" s="1246"/>
      <c r="H3" s="1246"/>
      <c r="I3" s="1246"/>
      <c r="J3" s="1246"/>
      <c r="K3" s="1246"/>
    </row>
    <row r="4" spans="1:12">
      <c r="A4" s="665"/>
      <c r="B4" s="665"/>
      <c r="C4" s="665"/>
      <c r="D4" s="665"/>
      <c r="E4" s="665"/>
      <c r="F4" s="665"/>
      <c r="G4" s="665"/>
      <c r="H4" s="665"/>
      <c r="I4" s="665"/>
      <c r="J4" s="665"/>
      <c r="K4" s="665"/>
    </row>
    <row r="5" spans="1:12">
      <c r="A5" s="665"/>
      <c r="B5" s="665"/>
      <c r="C5" s="665"/>
      <c r="D5" s="665"/>
      <c r="E5" s="665"/>
      <c r="F5" s="665"/>
      <c r="G5" s="665"/>
      <c r="H5" s="665"/>
      <c r="I5" s="701"/>
      <c r="J5" s="702"/>
      <c r="K5" s="700" t="s">
        <v>1363</v>
      </c>
      <c r="L5" s="391"/>
    </row>
    <row r="6" spans="1:12" ht="15" thickBot="1">
      <c r="A6" s="675" t="s">
        <v>1233</v>
      </c>
      <c r="B6" s="508"/>
      <c r="C6" s="508"/>
      <c r="D6" s="508"/>
      <c r="E6" s="508"/>
      <c r="F6" s="508"/>
      <c r="G6" s="508"/>
      <c r="H6" s="508"/>
      <c r="I6" s="508"/>
      <c r="J6" s="508"/>
      <c r="K6" s="508"/>
    </row>
    <row r="7" spans="1:12" ht="30" customHeight="1">
      <c r="A7" s="666">
        <v>1</v>
      </c>
      <c r="B7" s="1230" t="s">
        <v>184</v>
      </c>
      <c r="C7" s="1231"/>
      <c r="D7" s="1232">
        <f>入力シート!C8</f>
        <v>0</v>
      </c>
      <c r="E7" s="1233"/>
      <c r="F7" s="680"/>
      <c r="G7" s="680"/>
      <c r="H7" s="1233">
        <f>入力シート!C10</f>
        <v>0</v>
      </c>
      <c r="I7" s="1233"/>
      <c r="J7" s="344"/>
      <c r="K7" s="345"/>
    </row>
    <row r="8" spans="1:12" ht="30" customHeight="1">
      <c r="A8" s="660">
        <v>2</v>
      </c>
      <c r="B8" s="1236" t="s">
        <v>1230</v>
      </c>
      <c r="C8" s="1237"/>
      <c r="D8" s="662"/>
      <c r="E8" s="663"/>
      <c r="F8" s="663"/>
      <c r="G8" s="663"/>
      <c r="H8" s="663"/>
      <c r="I8" s="663"/>
      <c r="J8" s="663"/>
      <c r="K8" s="664"/>
    </row>
    <row r="9" spans="1:12" ht="30" customHeight="1" thickBot="1">
      <c r="A9" s="669">
        <v>3</v>
      </c>
      <c r="B9" s="1234" t="s">
        <v>186</v>
      </c>
      <c r="C9" s="1235"/>
      <c r="D9" s="670" t="s">
        <v>1231</v>
      </c>
      <c r="E9" s="667"/>
      <c r="F9" s="667"/>
      <c r="G9" s="667"/>
      <c r="H9" s="671" t="s">
        <v>1232</v>
      </c>
      <c r="I9" s="667"/>
      <c r="J9" s="667"/>
      <c r="K9" s="668"/>
    </row>
    <row r="10" spans="1:12" ht="15" customHeight="1">
      <c r="A10" s="672"/>
      <c r="B10" s="673"/>
      <c r="C10" s="673"/>
      <c r="D10" s="674"/>
      <c r="E10" s="674"/>
      <c r="F10" s="674"/>
      <c r="G10" s="674"/>
      <c r="H10" s="674"/>
      <c r="I10" s="674"/>
      <c r="J10" s="674"/>
      <c r="K10" s="674"/>
    </row>
    <row r="11" spans="1:12" ht="15" customHeight="1" thickBot="1">
      <c r="A11" s="678" t="s">
        <v>1234</v>
      </c>
      <c r="B11" s="676"/>
      <c r="C11" s="676"/>
      <c r="D11" s="677"/>
      <c r="E11" s="677"/>
      <c r="F11" s="677"/>
      <c r="G11" s="677"/>
      <c r="H11" s="677"/>
      <c r="I11" s="677"/>
      <c r="J11" s="677"/>
      <c r="K11" s="677"/>
    </row>
    <row r="12" spans="1:12" ht="30" customHeight="1">
      <c r="A12" s="666">
        <v>1</v>
      </c>
      <c r="B12" s="1230" t="s">
        <v>1235</v>
      </c>
      <c r="C12" s="1231"/>
      <c r="D12" s="1247" t="s">
        <v>1240</v>
      </c>
      <c r="E12" s="1248"/>
      <c r="F12" s="1249" t="s">
        <v>1241</v>
      </c>
      <c r="G12" s="1248"/>
      <c r="H12" s="1249" t="s">
        <v>1242</v>
      </c>
      <c r="I12" s="1248"/>
      <c r="J12" s="1249" t="s">
        <v>1243</v>
      </c>
      <c r="K12" s="1250"/>
    </row>
    <row r="13" spans="1:12" ht="30" customHeight="1">
      <c r="A13" s="660">
        <v>2</v>
      </c>
      <c r="B13" s="1236" t="s">
        <v>1236</v>
      </c>
      <c r="C13" s="1237"/>
      <c r="D13" s="1251" t="s">
        <v>1244</v>
      </c>
      <c r="E13" s="1252"/>
      <c r="F13" s="1254" t="s">
        <v>1244</v>
      </c>
      <c r="G13" s="1254"/>
      <c r="H13" s="1254" t="s">
        <v>1244</v>
      </c>
      <c r="I13" s="1254"/>
      <c r="J13" s="1252" t="s">
        <v>1244</v>
      </c>
      <c r="K13" s="1253"/>
    </row>
    <row r="14" spans="1:12" ht="30" customHeight="1">
      <c r="A14" s="661">
        <v>3</v>
      </c>
      <c r="B14" s="1236" t="s">
        <v>1237</v>
      </c>
      <c r="C14" s="1237"/>
      <c r="D14" s="1242" t="s">
        <v>1245</v>
      </c>
      <c r="E14" s="1229"/>
      <c r="F14" s="1245" t="s">
        <v>1245</v>
      </c>
      <c r="G14" s="1229"/>
      <c r="H14" s="1245" t="s">
        <v>1245</v>
      </c>
      <c r="I14" s="1229"/>
      <c r="J14" s="1240" t="s">
        <v>1245</v>
      </c>
      <c r="K14" s="1241"/>
    </row>
    <row r="15" spans="1:12" ht="30" customHeight="1">
      <c r="A15" s="661">
        <v>4</v>
      </c>
      <c r="B15" s="1236" t="s">
        <v>1238</v>
      </c>
      <c r="C15" s="1237"/>
      <c r="D15" s="1242" t="s">
        <v>1245</v>
      </c>
      <c r="E15" s="1229"/>
      <c r="F15" s="1245" t="s">
        <v>1245</v>
      </c>
      <c r="G15" s="1229"/>
      <c r="H15" s="1245" t="s">
        <v>1245</v>
      </c>
      <c r="I15" s="1229"/>
      <c r="J15" s="1240" t="s">
        <v>1245</v>
      </c>
      <c r="K15" s="1241"/>
    </row>
    <row r="16" spans="1:12" ht="30" customHeight="1" thickBot="1">
      <c r="A16" s="679">
        <v>5</v>
      </c>
      <c r="B16" s="1234" t="s">
        <v>1239</v>
      </c>
      <c r="C16" s="1235"/>
      <c r="D16" s="1243"/>
      <c r="E16" s="1244"/>
      <c r="F16" s="1238"/>
      <c r="G16" s="1244"/>
      <c r="H16" s="1238"/>
      <c r="I16" s="1244"/>
      <c r="J16" s="1238"/>
      <c r="K16" s="1239"/>
    </row>
    <row r="17" spans="1:11" customFormat="1" ht="15" customHeight="1"/>
    <row r="18" spans="1:11" customFormat="1" ht="15" customHeight="1" thickBot="1">
      <c r="A18" s="678" t="s">
        <v>1246</v>
      </c>
    </row>
    <row r="19" spans="1:11" customFormat="1" ht="30" customHeight="1">
      <c r="A19" s="666">
        <v>1</v>
      </c>
      <c r="B19" s="1230" t="s">
        <v>1247</v>
      </c>
      <c r="C19" s="1231"/>
      <c r="D19" s="681" t="s">
        <v>1250</v>
      </c>
      <c r="E19" s="674"/>
      <c r="F19" s="674"/>
      <c r="G19" s="674"/>
      <c r="H19" s="674"/>
      <c r="I19" s="674"/>
      <c r="J19" s="674"/>
      <c r="K19" s="682"/>
    </row>
    <row r="20" spans="1:11" customFormat="1" ht="30" customHeight="1">
      <c r="A20" s="660">
        <v>2</v>
      </c>
      <c r="B20" s="1236" t="s">
        <v>1248</v>
      </c>
      <c r="C20" s="1237"/>
      <c r="D20" s="683"/>
      <c r="E20" s="684" t="s">
        <v>1251</v>
      </c>
      <c r="F20" s="684"/>
      <c r="G20" s="684"/>
      <c r="H20" s="684"/>
      <c r="I20" s="684"/>
      <c r="J20" s="684"/>
      <c r="K20" s="687"/>
    </row>
    <row r="21" spans="1:11" customFormat="1" ht="30" customHeight="1">
      <c r="A21" s="661">
        <v>3</v>
      </c>
      <c r="B21" s="1236" t="s">
        <v>1249</v>
      </c>
      <c r="C21" s="1237"/>
      <c r="D21" s="685"/>
      <c r="E21" s="10"/>
      <c r="F21" s="690"/>
      <c r="G21" s="10"/>
      <c r="H21" s="690"/>
      <c r="I21" s="10"/>
      <c r="J21" s="691"/>
      <c r="K21" s="686"/>
    </row>
    <row r="22" spans="1:11" customFormat="1" ht="30" customHeight="1" thickBot="1">
      <c r="A22" s="679">
        <v>4</v>
      </c>
      <c r="B22" s="1234" t="s">
        <v>683</v>
      </c>
      <c r="C22" s="1235"/>
      <c r="D22" s="688"/>
      <c r="E22" s="692"/>
      <c r="F22" s="693"/>
      <c r="G22" s="692"/>
      <c r="H22" s="693"/>
      <c r="I22" s="692"/>
      <c r="J22" s="694"/>
      <c r="K22" s="689"/>
    </row>
    <row r="23" spans="1:11" customFormat="1" ht="15" customHeight="1"/>
    <row r="24" spans="1:11" ht="15" thickBot="1">
      <c r="A24" s="675" t="s">
        <v>1252</v>
      </c>
      <c r="B24" s="508"/>
      <c r="C24" s="508"/>
      <c r="D24" s="508"/>
      <c r="E24" s="508"/>
      <c r="F24" s="508"/>
      <c r="G24" s="508"/>
      <c r="H24" s="508"/>
      <c r="I24" s="508"/>
      <c r="J24" s="508"/>
      <c r="K24" s="508"/>
    </row>
    <row r="25" spans="1:11" ht="30" customHeight="1">
      <c r="A25" s="666">
        <v>1</v>
      </c>
      <c r="B25" s="1230" t="s">
        <v>1253</v>
      </c>
      <c r="C25" s="1231"/>
      <c r="D25" s="1232"/>
      <c r="E25" s="1233"/>
      <c r="F25" s="680"/>
      <c r="G25" s="680"/>
      <c r="H25" s="1233"/>
      <c r="I25" s="1233"/>
      <c r="J25" s="344"/>
      <c r="K25" s="345"/>
    </row>
    <row r="26" spans="1:11" ht="30" customHeight="1" thickBot="1">
      <c r="A26" s="695">
        <v>2</v>
      </c>
      <c r="B26" s="1234" t="s">
        <v>1254</v>
      </c>
      <c r="C26" s="1235"/>
      <c r="D26" s="696"/>
      <c r="E26" s="697"/>
      <c r="F26" s="697"/>
      <c r="G26" s="697"/>
      <c r="H26" s="697"/>
      <c r="I26" s="697"/>
      <c r="J26" s="697"/>
      <c r="K26" s="698"/>
    </row>
    <row r="29" spans="1:11">
      <c r="E29" s="1" t="s">
        <v>1256</v>
      </c>
    </row>
    <row r="30" spans="1:11">
      <c r="E30" s="1" t="s">
        <v>1257</v>
      </c>
    </row>
    <row r="31" spans="1:11">
      <c r="F31" s="1" t="s">
        <v>1260</v>
      </c>
      <c r="G31" s="1" t="s">
        <v>1261</v>
      </c>
    </row>
    <row r="32" spans="1:11">
      <c r="G32" s="1" t="s">
        <v>1262</v>
      </c>
    </row>
    <row r="33" spans="1:11">
      <c r="G33" s="1" t="s">
        <v>1263</v>
      </c>
    </row>
    <row r="34" spans="1:11">
      <c r="G34" s="1" t="s">
        <v>1264</v>
      </c>
    </row>
    <row r="35" spans="1:11">
      <c r="A35" s="589"/>
      <c r="B35" s="589"/>
      <c r="C35" s="589"/>
      <c r="D35" s="589"/>
      <c r="E35" s="589"/>
      <c r="F35" s="589"/>
      <c r="G35" s="589"/>
      <c r="H35" s="589"/>
      <c r="I35" s="589"/>
      <c r="J35" s="589"/>
      <c r="K35" s="589"/>
    </row>
    <row r="36" spans="1:11">
      <c r="A36" s="699" t="s">
        <v>1255</v>
      </c>
      <c r="B36" s="589"/>
      <c r="C36" s="589"/>
      <c r="D36" s="589"/>
      <c r="E36" s="589"/>
      <c r="F36" s="589"/>
      <c r="G36" s="589"/>
      <c r="H36" s="589"/>
      <c r="I36" s="589"/>
      <c r="J36" s="589"/>
      <c r="K36" s="589"/>
    </row>
    <row r="37" spans="1:11">
      <c r="A37" s="699" t="s">
        <v>1255</v>
      </c>
      <c r="B37"/>
      <c r="C37"/>
      <c r="D37"/>
      <c r="E37"/>
      <c r="F37"/>
      <c r="G37"/>
      <c r="H37"/>
      <c r="I37"/>
      <c r="J37"/>
      <c r="K37"/>
    </row>
    <row r="38" spans="1:11">
      <c r="A38" s="699" t="s">
        <v>1258</v>
      </c>
      <c r="B38"/>
      <c r="C38"/>
      <c r="D38"/>
      <c r="E38"/>
      <c r="F38"/>
      <c r="G38"/>
      <c r="H38"/>
      <c r="I38"/>
      <c r="J38"/>
      <c r="K38"/>
    </row>
    <row r="39" spans="1:11">
      <c r="A39" s="699" t="s">
        <v>1259</v>
      </c>
      <c r="B39"/>
      <c r="C39"/>
      <c r="D39"/>
      <c r="E39"/>
      <c r="F39"/>
      <c r="G39"/>
      <c r="H39"/>
      <c r="I39"/>
      <c r="J39"/>
      <c r="K39"/>
    </row>
    <row r="40" spans="1:11">
      <c r="A40" t="s">
        <v>301</v>
      </c>
      <c r="B40"/>
      <c r="C40"/>
      <c r="D40"/>
      <c r="E40"/>
      <c r="F40"/>
      <c r="G40"/>
      <c r="H40"/>
      <c r="I40"/>
      <c r="J40"/>
      <c r="K40"/>
    </row>
    <row r="41" spans="1:11">
      <c r="A41" s="589"/>
      <c r="B41"/>
      <c r="C41"/>
      <c r="D41"/>
      <c r="E41"/>
      <c r="F41"/>
      <c r="G41"/>
      <c r="H41"/>
      <c r="I41"/>
      <c r="J41"/>
      <c r="K41"/>
    </row>
    <row r="42" spans="1:11">
      <c r="A42" s="589"/>
      <c r="B42"/>
      <c r="C42"/>
      <c r="D42"/>
      <c r="E42"/>
      <c r="F42"/>
      <c r="G42"/>
      <c r="H42"/>
      <c r="I42"/>
      <c r="J42"/>
      <c r="K42"/>
    </row>
    <row r="43" spans="1:11">
      <c r="A43" s="589"/>
      <c r="B43"/>
      <c r="C43"/>
      <c r="D43"/>
      <c r="E43"/>
      <c r="F43"/>
      <c r="G43"/>
      <c r="H43"/>
      <c r="I43"/>
      <c r="J43"/>
      <c r="K43"/>
    </row>
    <row r="44" spans="1:11">
      <c r="A44" s="589"/>
      <c r="B44"/>
      <c r="C44"/>
      <c r="D44"/>
      <c r="E44"/>
      <c r="F44"/>
      <c r="G44"/>
      <c r="H44"/>
      <c r="I44"/>
      <c r="J44"/>
      <c r="K44"/>
    </row>
    <row r="45" spans="1:11">
      <c r="A45" s="589"/>
      <c r="B45"/>
      <c r="C45"/>
      <c r="D45"/>
      <c r="E45"/>
      <c r="F45"/>
      <c r="G45"/>
      <c r="H45"/>
      <c r="I45"/>
      <c r="J45"/>
      <c r="K45"/>
    </row>
    <row r="46" spans="1:11">
      <c r="A46" s="589"/>
      <c r="B46" s="589"/>
      <c r="C46" s="589"/>
      <c r="D46" s="589"/>
      <c r="E46" s="589"/>
      <c r="F46" s="589"/>
      <c r="G46" s="589"/>
      <c r="H46" s="589"/>
      <c r="I46" s="589"/>
      <c r="J46" s="589"/>
      <c r="K46" s="589"/>
    </row>
    <row r="47" spans="1:11">
      <c r="A47" s="589"/>
      <c r="B47" s="589"/>
      <c r="C47" s="589"/>
      <c r="D47" s="589"/>
      <c r="E47" s="589"/>
      <c r="F47" s="589"/>
      <c r="G47" s="589"/>
      <c r="H47" s="589"/>
      <c r="I47" s="589"/>
      <c r="J47" s="589"/>
      <c r="K47" s="589"/>
    </row>
    <row r="48" spans="1:11">
      <c r="A48" s="589"/>
      <c r="B48" s="589"/>
      <c r="C48" s="589"/>
      <c r="D48" s="589"/>
      <c r="E48" s="589"/>
      <c r="F48" s="589"/>
      <c r="G48" s="589"/>
      <c r="H48" s="589"/>
      <c r="I48" s="589"/>
      <c r="J48" s="589"/>
      <c r="K48" s="589"/>
    </row>
    <row r="49" spans="1:11">
      <c r="A49" s="589"/>
      <c r="B49" s="589"/>
      <c r="C49" s="589"/>
      <c r="D49" s="589"/>
      <c r="E49" s="589"/>
      <c r="F49" s="589"/>
      <c r="G49" s="589"/>
      <c r="H49" s="589"/>
      <c r="I49" s="589"/>
      <c r="J49" s="589"/>
      <c r="K49" s="589"/>
    </row>
    <row r="50" spans="1:11">
      <c r="A50" s="589"/>
      <c r="B50" s="589"/>
      <c r="C50" s="589"/>
      <c r="D50" s="589"/>
      <c r="E50" s="589"/>
      <c r="F50" s="589"/>
      <c r="G50" s="589"/>
      <c r="H50" s="589"/>
      <c r="I50" s="589"/>
      <c r="J50" s="589"/>
      <c r="K50" s="589"/>
    </row>
    <row r="51" spans="1:11">
      <c r="A51" s="589"/>
      <c r="B51" s="589"/>
      <c r="C51" s="589"/>
      <c r="D51" s="589"/>
      <c r="E51" s="589"/>
      <c r="F51" s="589"/>
      <c r="G51" s="589"/>
      <c r="H51" s="589"/>
      <c r="I51" s="589"/>
      <c r="J51" s="589"/>
      <c r="K51" s="589"/>
    </row>
  </sheetData>
  <mergeCells count="39">
    <mergeCell ref="B9:C9"/>
    <mergeCell ref="B12:C12"/>
    <mergeCell ref="B13:C13"/>
    <mergeCell ref="D12:E12"/>
    <mergeCell ref="J12:K12"/>
    <mergeCell ref="H12:I12"/>
    <mergeCell ref="F12:G12"/>
    <mergeCell ref="D13:E13"/>
    <mergeCell ref="J13:K13"/>
    <mergeCell ref="H13:I13"/>
    <mergeCell ref="F13:G13"/>
    <mergeCell ref="D7:E7"/>
    <mergeCell ref="H7:I7"/>
    <mergeCell ref="A3:K3"/>
    <mergeCell ref="B7:C7"/>
    <mergeCell ref="B8:C8"/>
    <mergeCell ref="B20:C20"/>
    <mergeCell ref="H14:I14"/>
    <mergeCell ref="H15:I15"/>
    <mergeCell ref="H16:I16"/>
    <mergeCell ref="B15:C15"/>
    <mergeCell ref="B14:C14"/>
    <mergeCell ref="B16:C16"/>
    <mergeCell ref="B19:C19"/>
    <mergeCell ref="J16:K16"/>
    <mergeCell ref="J15:K15"/>
    <mergeCell ref="J14:K14"/>
    <mergeCell ref="D14:E14"/>
    <mergeCell ref="D15:E15"/>
    <mergeCell ref="D16:E16"/>
    <mergeCell ref="F16:G16"/>
    <mergeCell ref="F15:G15"/>
    <mergeCell ref="F14:G14"/>
    <mergeCell ref="B25:C25"/>
    <mergeCell ref="D25:E25"/>
    <mergeCell ref="H25:I25"/>
    <mergeCell ref="B26:C26"/>
    <mergeCell ref="B21:C21"/>
    <mergeCell ref="B22:C22"/>
  </mergeCells>
  <phoneticPr fontId="3"/>
  <pageMargins left="0.78740157480314965" right="0.39370078740157483" top="0.78740157480314965" bottom="0.78740157480314965" header="0.51181102362204722" footer="0.51181102362204722"/>
  <pageSetup paperSize="9" orientation="portrait" horizontalDpi="200" verticalDpi="200"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54"/>
  <sheetViews>
    <sheetView view="pageBreakPreview" zoomScaleNormal="100" zoomScaleSheetLayoutView="100" workbookViewId="0">
      <selection activeCell="M8" sqref="M8"/>
    </sheetView>
  </sheetViews>
  <sheetFormatPr defaultColWidth="9" defaultRowHeight="14.25"/>
  <cols>
    <col min="1" max="5" width="9" style="289"/>
    <col min="6" max="6" width="3" style="289" customWidth="1"/>
    <col min="7" max="9" width="9" style="289"/>
    <col min="10" max="10" width="9.25" style="289" customWidth="1"/>
    <col min="11" max="11" width="3.125" style="289" customWidth="1"/>
    <col min="12" max="16384" width="9" style="289"/>
  </cols>
  <sheetData>
    <row r="1" spans="1:11">
      <c r="K1" s="290" t="s">
        <v>1093</v>
      </c>
    </row>
    <row r="4" spans="1:11" ht="28.5">
      <c r="A4" s="917" t="s">
        <v>191</v>
      </c>
      <c r="B4" s="917"/>
      <c r="C4" s="917"/>
      <c r="D4" s="917"/>
      <c r="E4" s="917"/>
      <c r="F4" s="917"/>
      <c r="G4" s="917"/>
      <c r="H4" s="917"/>
      <c r="I4" s="917"/>
      <c r="J4" s="917"/>
    </row>
    <row r="5" spans="1:11" ht="14.25" customHeight="1">
      <c r="A5" s="174"/>
      <c r="B5" s="174"/>
      <c r="C5" s="174"/>
      <c r="D5" s="174"/>
      <c r="E5" s="174"/>
      <c r="F5" s="174"/>
      <c r="G5" s="174"/>
      <c r="H5" s="174"/>
      <c r="I5" s="174"/>
      <c r="J5" s="174"/>
    </row>
    <row r="6" spans="1:11" ht="14.25" customHeight="1">
      <c r="A6" s="174"/>
      <c r="B6" s="174"/>
      <c r="C6" s="174"/>
      <c r="D6" s="174"/>
      <c r="E6" s="174"/>
      <c r="F6" s="174"/>
      <c r="G6" s="174"/>
      <c r="H6" s="174"/>
      <c r="I6" s="174"/>
      <c r="J6" s="174"/>
    </row>
    <row r="7" spans="1:11" ht="14.25" customHeight="1">
      <c r="A7" s="291"/>
      <c r="B7" s="174"/>
      <c r="C7" s="174"/>
      <c r="D7" s="174"/>
      <c r="E7" s="174"/>
      <c r="F7" s="174"/>
      <c r="G7" s="174"/>
      <c r="H7" s="174"/>
      <c r="I7" s="174"/>
      <c r="J7" s="174"/>
    </row>
    <row r="8" spans="1:11" ht="18" customHeight="1">
      <c r="A8" s="292" t="s">
        <v>1556</v>
      </c>
      <c r="B8" s="174"/>
      <c r="C8" s="174"/>
      <c r="D8" s="174"/>
      <c r="E8" s="174"/>
      <c r="F8" s="174"/>
      <c r="G8" s="174"/>
      <c r="H8" s="174"/>
      <c r="I8" s="174"/>
      <c r="J8" s="174"/>
    </row>
    <row r="9" spans="1:11" ht="18" customHeight="1">
      <c r="A9" s="293" t="s">
        <v>1557</v>
      </c>
      <c r="B9" s="174"/>
      <c r="C9" s="174"/>
      <c r="D9" s="174"/>
      <c r="E9" s="174"/>
      <c r="F9" s="174"/>
      <c r="G9" s="174"/>
      <c r="H9" s="174"/>
      <c r="I9" s="174"/>
      <c r="J9" s="174"/>
    </row>
    <row r="10" spans="1:11" ht="18" customHeight="1">
      <c r="A10" s="293" t="s">
        <v>1062</v>
      </c>
      <c r="B10" s="174"/>
      <c r="C10" s="174"/>
      <c r="D10" s="174"/>
      <c r="E10" s="174"/>
      <c r="F10" s="174"/>
      <c r="G10" s="174"/>
      <c r="H10" s="174"/>
      <c r="I10" s="174"/>
      <c r="J10" s="174"/>
    </row>
    <row r="11" spans="1:11" ht="14.25" customHeight="1">
      <c r="A11" s="291"/>
      <c r="B11" s="174"/>
      <c r="C11" s="174"/>
      <c r="D11" s="174"/>
      <c r="E11" s="174"/>
      <c r="F11" s="174"/>
      <c r="G11" s="174"/>
      <c r="H11" s="174"/>
      <c r="I11" s="174"/>
      <c r="J11" s="174"/>
    </row>
    <row r="12" spans="1:11" ht="14.25" customHeight="1">
      <c r="A12" s="291"/>
      <c r="B12" s="174"/>
      <c r="C12" s="174"/>
      <c r="D12" s="174"/>
      <c r="E12" s="174"/>
      <c r="F12" s="174"/>
      <c r="G12" s="174"/>
      <c r="H12" s="174"/>
      <c r="I12" s="174"/>
      <c r="J12" s="174"/>
    </row>
    <row r="13" spans="1:11" ht="14.25" customHeight="1">
      <c r="A13" s="1255" t="s">
        <v>1394</v>
      </c>
      <c r="B13" s="1255"/>
      <c r="C13" s="1255"/>
      <c r="D13" s="174"/>
      <c r="E13" s="174"/>
      <c r="F13" s="174"/>
      <c r="G13" s="174"/>
      <c r="H13" s="174"/>
      <c r="I13" s="174"/>
      <c r="J13" s="174"/>
    </row>
    <row r="14" spans="1:11" ht="14.25" customHeight="1">
      <c r="A14" s="291"/>
      <c r="B14" s="174"/>
      <c r="C14" s="174"/>
      <c r="D14" s="174"/>
      <c r="E14" s="174"/>
      <c r="F14" s="174"/>
      <c r="G14" s="174"/>
      <c r="H14" s="174"/>
      <c r="I14" s="174"/>
      <c r="J14" s="174"/>
    </row>
    <row r="15" spans="1:11" ht="14.25" customHeight="1">
      <c r="A15" s="291"/>
      <c r="B15" s="174"/>
      <c r="C15" s="174"/>
      <c r="D15" s="174"/>
      <c r="E15" s="353" t="s">
        <v>192</v>
      </c>
      <c r="F15" s="353"/>
      <c r="G15" s="292" t="s">
        <v>599</v>
      </c>
      <c r="H15" s="291"/>
      <c r="I15" s="291"/>
      <c r="J15" s="291"/>
    </row>
    <row r="16" spans="1:11" ht="14.25" customHeight="1">
      <c r="A16" s="291"/>
      <c r="B16" s="174"/>
      <c r="C16" s="174"/>
      <c r="D16" s="174"/>
      <c r="E16" s="353"/>
      <c r="F16" s="353"/>
      <c r="G16" s="291"/>
      <c r="H16" s="291"/>
      <c r="I16" s="291"/>
      <c r="J16" s="291"/>
    </row>
    <row r="17" spans="1:10" ht="14.25" customHeight="1">
      <c r="A17" s="291"/>
      <c r="B17" s="174"/>
      <c r="C17" s="174"/>
      <c r="D17" s="174"/>
      <c r="E17" s="353"/>
      <c r="F17" s="353"/>
      <c r="G17" s="291"/>
      <c r="H17" s="291"/>
      <c r="I17" s="291"/>
      <c r="J17" s="291"/>
    </row>
    <row r="18" spans="1:10" ht="14.25" customHeight="1">
      <c r="A18" s="291"/>
      <c r="B18" s="174"/>
      <c r="C18" s="174"/>
      <c r="D18" s="174"/>
      <c r="E18" s="353"/>
      <c r="F18" s="353"/>
      <c r="G18" s="291"/>
      <c r="H18" s="291"/>
      <c r="I18" s="291"/>
      <c r="J18" s="291"/>
    </row>
    <row r="19" spans="1:10" ht="14.25" customHeight="1">
      <c r="A19" s="291"/>
      <c r="B19" s="174"/>
      <c r="C19" s="174"/>
      <c r="D19" s="174"/>
      <c r="E19" s="353" t="s">
        <v>533</v>
      </c>
      <c r="F19" s="353"/>
      <c r="G19" s="1256">
        <f>入力シート!C22</f>
        <v>0</v>
      </c>
      <c r="H19" s="1256"/>
      <c r="I19" s="1256"/>
      <c r="J19" s="1256"/>
    </row>
    <row r="20" spans="1:10" ht="14.25" customHeight="1">
      <c r="A20" s="291"/>
      <c r="B20" s="174"/>
      <c r="C20" s="174"/>
      <c r="D20" s="174"/>
      <c r="E20" s="353"/>
      <c r="F20" s="353"/>
      <c r="G20" s="1256"/>
      <c r="H20" s="1256"/>
      <c r="I20" s="1256"/>
      <c r="J20" s="1256"/>
    </row>
    <row r="21" spans="1:10" ht="14.25" customHeight="1">
      <c r="A21" s="291"/>
      <c r="B21" s="174"/>
      <c r="C21" s="174"/>
      <c r="D21" s="174"/>
      <c r="E21" s="353"/>
      <c r="F21" s="353"/>
      <c r="G21" s="291"/>
      <c r="H21" s="291"/>
      <c r="I21" s="291"/>
      <c r="J21" s="291"/>
    </row>
    <row r="22" spans="1:10" ht="14.25" customHeight="1">
      <c r="A22" s="291"/>
      <c r="B22" s="174"/>
      <c r="C22" s="174"/>
      <c r="D22" s="174"/>
      <c r="E22" s="353"/>
      <c r="F22" s="353"/>
      <c r="G22" s="291"/>
      <c r="H22" s="291"/>
      <c r="I22" s="291"/>
      <c r="J22" s="291"/>
    </row>
    <row r="23" spans="1:10" ht="14.25" customHeight="1">
      <c r="A23" s="291"/>
      <c r="B23" s="174"/>
      <c r="C23" s="174"/>
      <c r="D23" s="174"/>
      <c r="E23" s="353" t="s">
        <v>540</v>
      </c>
      <c r="F23" s="353"/>
      <c r="G23" s="1072">
        <f>入力シート!C29</f>
        <v>0</v>
      </c>
      <c r="H23" s="1072"/>
      <c r="I23" s="1072"/>
      <c r="J23" s="1072"/>
    </row>
    <row r="24" spans="1:10" ht="14.25" customHeight="1">
      <c r="A24" s="291"/>
      <c r="B24" s="174"/>
      <c r="C24" s="174"/>
      <c r="D24" s="174"/>
      <c r="E24" s="353"/>
      <c r="F24" s="353"/>
      <c r="G24" s="291"/>
      <c r="H24" s="291"/>
      <c r="I24" s="291"/>
      <c r="J24" s="291"/>
    </row>
    <row r="25" spans="1:10" ht="14.25" customHeight="1">
      <c r="A25" s="291"/>
      <c r="B25" s="174"/>
      <c r="C25" s="174"/>
      <c r="D25" s="174"/>
      <c r="E25" s="353"/>
      <c r="F25" s="353"/>
      <c r="G25" s="291"/>
      <c r="H25" s="291"/>
      <c r="I25" s="291"/>
      <c r="J25" s="291"/>
    </row>
    <row r="26" spans="1:10" ht="14.25" customHeight="1">
      <c r="A26" s="291"/>
      <c r="B26" s="174"/>
      <c r="C26" s="174"/>
      <c r="D26" s="174"/>
      <c r="E26" s="174"/>
      <c r="F26" s="174"/>
      <c r="G26" s="174"/>
      <c r="H26" s="174"/>
      <c r="I26" s="174"/>
      <c r="J26" s="174"/>
    </row>
    <row r="27" spans="1:10" ht="14.25" customHeight="1">
      <c r="A27" s="291"/>
      <c r="B27" s="174"/>
      <c r="C27" s="174"/>
      <c r="D27" s="174"/>
      <c r="E27" s="353" t="s">
        <v>544</v>
      </c>
      <c r="F27" s="293"/>
      <c r="G27" s="280">
        <f>入力シート!C8</f>
        <v>0</v>
      </c>
      <c r="H27" s="280">
        <f>入力シート!C10</f>
        <v>0</v>
      </c>
      <c r="J27" s="289" t="s">
        <v>513</v>
      </c>
    </row>
    <row r="28" spans="1:10" ht="14.25" customHeight="1">
      <c r="A28" s="291"/>
      <c r="B28" s="174"/>
      <c r="C28" s="174"/>
      <c r="D28" s="174"/>
      <c r="E28" s="174"/>
      <c r="F28" s="174"/>
      <c r="G28" s="174"/>
      <c r="H28" s="174"/>
      <c r="I28" s="174"/>
      <c r="J28" s="174"/>
    </row>
    <row r="31" spans="1:10">
      <c r="A31" s="1257"/>
      <c r="B31" s="1257"/>
      <c r="C31" s="1257"/>
      <c r="D31" s="1257"/>
      <c r="E31" s="291" t="s">
        <v>515</v>
      </c>
    </row>
    <row r="36" spans="1:10">
      <c r="A36" s="293"/>
      <c r="B36" s="293"/>
      <c r="C36" s="293"/>
      <c r="D36" s="293"/>
      <c r="E36" s="293"/>
      <c r="F36" s="293"/>
      <c r="G36" s="293"/>
      <c r="H36" s="293"/>
      <c r="I36" s="293"/>
      <c r="J36" s="293"/>
    </row>
    <row r="37" spans="1:10">
      <c r="A37" s="289" t="s">
        <v>683</v>
      </c>
    </row>
    <row r="38" spans="1:10">
      <c r="A38" s="289" t="s">
        <v>193</v>
      </c>
    </row>
    <row r="39" spans="1:10" ht="14.25" customHeight="1"/>
    <row r="40" spans="1:10" ht="14.25" customHeight="1">
      <c r="A40" s="295" t="s">
        <v>194</v>
      </c>
      <c r="B40" s="295"/>
      <c r="C40" s="295"/>
      <c r="D40" s="295"/>
      <c r="E40" s="295"/>
      <c r="F40" s="295"/>
      <c r="G40" s="295"/>
      <c r="H40" s="295"/>
      <c r="I40" s="295"/>
    </row>
    <row r="41" spans="1:10" ht="14.25" customHeight="1">
      <c r="A41" s="295" t="s">
        <v>195</v>
      </c>
      <c r="B41" s="295"/>
      <c r="C41" s="295"/>
      <c r="D41" s="295"/>
      <c r="E41" s="295"/>
      <c r="F41" s="295"/>
      <c r="G41" s="295"/>
      <c r="H41" s="295"/>
      <c r="I41" s="295"/>
    </row>
    <row r="42" spans="1:10">
      <c r="A42" s="295" t="s">
        <v>196</v>
      </c>
      <c r="B42" s="295"/>
      <c r="C42" s="295"/>
      <c r="D42" s="298"/>
      <c r="E42" s="298"/>
      <c r="F42" s="298"/>
      <c r="G42" s="298"/>
      <c r="H42" s="298"/>
      <c r="I42" s="295"/>
      <c r="J42" s="295"/>
    </row>
    <row r="43" spans="1:10">
      <c r="A43" s="295" t="s">
        <v>197</v>
      </c>
      <c r="B43" s="295"/>
      <c r="C43" s="295"/>
      <c r="D43" s="298"/>
      <c r="E43" s="298"/>
      <c r="F43" s="298"/>
      <c r="G43" s="298"/>
      <c r="H43" s="298"/>
      <c r="I43" s="295"/>
      <c r="J43" s="295"/>
    </row>
    <row r="44" spans="1:10">
      <c r="A44" s="295"/>
      <c r="B44" s="295"/>
      <c r="C44" s="295"/>
      <c r="D44" s="298"/>
      <c r="E44" s="298"/>
      <c r="F44" s="298"/>
      <c r="G44" s="298"/>
      <c r="H44" s="298"/>
      <c r="I44" s="295"/>
      <c r="J44" s="295"/>
    </row>
    <row r="45" spans="1:10">
      <c r="A45" s="295" t="s">
        <v>198</v>
      </c>
      <c r="B45" s="295"/>
      <c r="C45" s="295"/>
      <c r="D45" s="298"/>
      <c r="E45" s="298"/>
      <c r="F45" s="298"/>
      <c r="G45" s="298"/>
      <c r="H45" s="298"/>
      <c r="I45" s="295"/>
      <c r="J45" s="295"/>
    </row>
    <row r="46" spans="1:10">
      <c r="B46" s="296"/>
      <c r="C46" s="292"/>
      <c r="D46" s="295"/>
      <c r="E46" s="295"/>
      <c r="F46" s="295"/>
      <c r="G46" s="295"/>
      <c r="H46" s="295"/>
      <c r="I46" s="295"/>
      <c r="J46" s="295"/>
    </row>
    <row r="47" spans="1:10">
      <c r="B47" s="296"/>
      <c r="C47" s="292"/>
    </row>
    <row r="49" spans="5:8">
      <c r="E49" s="290"/>
      <c r="F49" s="290"/>
      <c r="G49" s="288"/>
    </row>
    <row r="54" spans="5:8">
      <c r="E54" s="290"/>
      <c r="F54" s="290"/>
      <c r="G54" s="280"/>
      <c r="H54" s="280"/>
    </row>
  </sheetData>
  <mergeCells count="5">
    <mergeCell ref="A4:J4"/>
    <mergeCell ref="A13:C13"/>
    <mergeCell ref="G23:J23"/>
    <mergeCell ref="G19:J20"/>
    <mergeCell ref="A31:D31"/>
  </mergeCells>
  <phoneticPr fontId="3"/>
  <pageMargins left="0.78740157480314965" right="0.47244094488188981"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S96"/>
  <sheetViews>
    <sheetView view="pageBreakPreview" topLeftCell="A82" zoomScaleNormal="75" zoomScaleSheetLayoutView="100" workbookViewId="0">
      <selection activeCell="T89" sqref="T89"/>
    </sheetView>
  </sheetViews>
  <sheetFormatPr defaultColWidth="5.625" defaultRowHeight="13.5"/>
  <cols>
    <col min="1" max="2" width="4.125" style="354" customWidth="1"/>
    <col min="3" max="3" width="3.25" style="382" customWidth="1"/>
    <col min="4" max="4" width="2.625" style="552" customWidth="1"/>
    <col min="5" max="5" width="3.25" style="382" customWidth="1"/>
    <col min="6" max="6" width="2.625" style="552" customWidth="1"/>
    <col min="7" max="7" width="3.25" style="382" customWidth="1"/>
    <col min="8" max="8" width="2.625" style="552" customWidth="1"/>
    <col min="9" max="9" width="3.25" style="382" customWidth="1"/>
    <col min="10" max="10" width="2.625" style="552" customWidth="1"/>
    <col min="11" max="11" width="3.25" style="382" customWidth="1"/>
    <col min="12" max="12" width="2.625" style="552" customWidth="1"/>
    <col min="13" max="13" width="3.25" style="382" customWidth="1"/>
    <col min="14" max="14" width="2.625" style="552" customWidth="1"/>
    <col min="15" max="15" width="3.25" style="382" customWidth="1"/>
    <col min="16" max="16" width="2.625" style="553" customWidth="1"/>
    <col min="17" max="17" width="3.25" style="382" customWidth="1"/>
    <col min="18" max="18" width="2.625" style="552" customWidth="1"/>
    <col min="19" max="19" width="3.25" style="382" customWidth="1"/>
    <col min="20" max="20" width="2.625" style="552" customWidth="1"/>
    <col min="21" max="21" width="3.25" style="382" customWidth="1"/>
    <col min="22" max="22" width="2.625" style="552" customWidth="1"/>
    <col min="23" max="23" width="3.25" style="382" customWidth="1"/>
    <col min="24" max="24" width="2.625" style="552" customWidth="1"/>
    <col min="25" max="25" width="3.25" style="382" customWidth="1"/>
    <col min="26" max="26" width="2.625" style="552" customWidth="1"/>
    <col min="27" max="27" width="3.25" style="382" customWidth="1"/>
    <col min="28" max="28" width="2.625" style="552" customWidth="1"/>
    <col min="29" max="29" width="3.25" style="382" customWidth="1"/>
    <col min="30" max="30" width="2.625" style="552" customWidth="1"/>
    <col min="31" max="31" width="3.25" style="382" customWidth="1"/>
    <col min="32" max="32" width="2.625" style="552" customWidth="1"/>
    <col min="33" max="33" width="3.25" style="382" customWidth="1"/>
    <col min="34" max="34" width="2.75" style="552" customWidth="1"/>
    <col min="35" max="35" width="3.25" style="382" customWidth="1"/>
    <col min="36" max="36" width="2.625" style="552" customWidth="1"/>
    <col min="37" max="37" width="3.25" style="382" customWidth="1"/>
    <col min="38" max="38" width="2.625" style="552" customWidth="1"/>
    <col min="39" max="39" width="3.25" style="382" customWidth="1"/>
    <col min="40" max="40" width="2.625" style="552" customWidth="1"/>
    <col min="41" max="41" width="3.25" style="382" customWidth="1"/>
    <col min="42" max="42" width="2.625" style="553" customWidth="1"/>
    <col min="43" max="43" width="3.625" style="354" customWidth="1"/>
    <col min="44" max="45" width="2.625" style="354" customWidth="1"/>
    <col min="46" max="48" width="3.5" style="354" customWidth="1"/>
    <col min="49" max="256" width="5.625" style="354"/>
    <col min="257" max="258" width="4.125" style="354" customWidth="1"/>
    <col min="259" max="259" width="3.25" style="354" customWidth="1"/>
    <col min="260" max="260" width="2.625" style="354" customWidth="1"/>
    <col min="261" max="261" width="3.25" style="354" customWidth="1"/>
    <col min="262" max="262" width="2.625" style="354" customWidth="1"/>
    <col min="263" max="263" width="3.25" style="354" customWidth="1"/>
    <col min="264" max="264" width="2.625" style="354" customWidth="1"/>
    <col min="265" max="265" width="3.25" style="354" customWidth="1"/>
    <col min="266" max="266" width="2.625" style="354" customWidth="1"/>
    <col min="267" max="267" width="3.25" style="354" customWidth="1"/>
    <col min="268" max="268" width="2.625" style="354" customWidth="1"/>
    <col min="269" max="269" width="3.25" style="354" customWidth="1"/>
    <col min="270" max="270" width="2.625" style="354" customWidth="1"/>
    <col min="271" max="271" width="3.25" style="354" customWidth="1"/>
    <col min="272" max="272" width="2.625" style="354" customWidth="1"/>
    <col min="273" max="273" width="3.25" style="354" customWidth="1"/>
    <col min="274" max="274" width="2.625" style="354" customWidth="1"/>
    <col min="275" max="275" width="3.25" style="354" customWidth="1"/>
    <col min="276" max="276" width="2.625" style="354" customWidth="1"/>
    <col min="277" max="277" width="3.25" style="354" customWidth="1"/>
    <col min="278" max="278" width="2.625" style="354" customWidth="1"/>
    <col min="279" max="279" width="3.25" style="354" customWidth="1"/>
    <col min="280" max="280" width="2.625" style="354" customWidth="1"/>
    <col min="281" max="281" width="3.25" style="354" customWidth="1"/>
    <col min="282" max="282" width="2.625" style="354" customWidth="1"/>
    <col min="283" max="283" width="3.25" style="354" customWidth="1"/>
    <col min="284" max="284" width="2.625" style="354" customWidth="1"/>
    <col min="285" max="285" width="3.25" style="354" customWidth="1"/>
    <col min="286" max="286" width="2.625" style="354" customWidth="1"/>
    <col min="287" max="287" width="3.25" style="354" customWidth="1"/>
    <col min="288" max="288" width="2.625" style="354" customWidth="1"/>
    <col min="289" max="289" width="3.25" style="354" customWidth="1"/>
    <col min="290" max="290" width="2.75" style="354" customWidth="1"/>
    <col min="291" max="291" width="3.25" style="354" customWidth="1"/>
    <col min="292" max="292" width="2.625" style="354" customWidth="1"/>
    <col min="293" max="293" width="3.25" style="354" customWidth="1"/>
    <col min="294" max="294" width="2.625" style="354" customWidth="1"/>
    <col min="295" max="295" width="3.25" style="354" customWidth="1"/>
    <col min="296" max="296" width="2.625" style="354" customWidth="1"/>
    <col min="297" max="297" width="3.25" style="354" customWidth="1"/>
    <col min="298" max="298" width="2.625" style="354" customWidth="1"/>
    <col min="299" max="299" width="3.625" style="354" customWidth="1"/>
    <col min="300" max="301" width="2.625" style="354" customWidth="1"/>
    <col min="302" max="304" width="3.5" style="354" customWidth="1"/>
    <col min="305" max="512" width="5.625" style="354"/>
    <col min="513" max="514" width="4.125" style="354" customWidth="1"/>
    <col min="515" max="515" width="3.25" style="354" customWidth="1"/>
    <col min="516" max="516" width="2.625" style="354" customWidth="1"/>
    <col min="517" max="517" width="3.25" style="354" customWidth="1"/>
    <col min="518" max="518" width="2.625" style="354" customWidth="1"/>
    <col min="519" max="519" width="3.25" style="354" customWidth="1"/>
    <col min="520" max="520" width="2.625" style="354" customWidth="1"/>
    <col min="521" max="521" width="3.25" style="354" customWidth="1"/>
    <col min="522" max="522" width="2.625" style="354" customWidth="1"/>
    <col min="523" max="523" width="3.25" style="354" customWidth="1"/>
    <col min="524" max="524" width="2.625" style="354" customWidth="1"/>
    <col min="525" max="525" width="3.25" style="354" customWidth="1"/>
    <col min="526" max="526" width="2.625" style="354" customWidth="1"/>
    <col min="527" max="527" width="3.25" style="354" customWidth="1"/>
    <col min="528" max="528" width="2.625" style="354" customWidth="1"/>
    <col min="529" max="529" width="3.25" style="354" customWidth="1"/>
    <col min="530" max="530" width="2.625" style="354" customWidth="1"/>
    <col min="531" max="531" width="3.25" style="354" customWidth="1"/>
    <col min="532" max="532" width="2.625" style="354" customWidth="1"/>
    <col min="533" max="533" width="3.25" style="354" customWidth="1"/>
    <col min="534" max="534" width="2.625" style="354" customWidth="1"/>
    <col min="535" max="535" width="3.25" style="354" customWidth="1"/>
    <col min="536" max="536" width="2.625" style="354" customWidth="1"/>
    <col min="537" max="537" width="3.25" style="354" customWidth="1"/>
    <col min="538" max="538" width="2.625" style="354" customWidth="1"/>
    <col min="539" max="539" width="3.25" style="354" customWidth="1"/>
    <col min="540" max="540" width="2.625" style="354" customWidth="1"/>
    <col min="541" max="541" width="3.25" style="354" customWidth="1"/>
    <col min="542" max="542" width="2.625" style="354" customWidth="1"/>
    <col min="543" max="543" width="3.25" style="354" customWidth="1"/>
    <col min="544" max="544" width="2.625" style="354" customWidth="1"/>
    <col min="545" max="545" width="3.25" style="354" customWidth="1"/>
    <col min="546" max="546" width="2.75" style="354" customWidth="1"/>
    <col min="547" max="547" width="3.25" style="354" customWidth="1"/>
    <col min="548" max="548" width="2.625" style="354" customWidth="1"/>
    <col min="549" max="549" width="3.25" style="354" customWidth="1"/>
    <col min="550" max="550" width="2.625" style="354" customWidth="1"/>
    <col min="551" max="551" width="3.25" style="354" customWidth="1"/>
    <col min="552" max="552" width="2.625" style="354" customWidth="1"/>
    <col min="553" max="553" width="3.25" style="354" customWidth="1"/>
    <col min="554" max="554" width="2.625" style="354" customWidth="1"/>
    <col min="555" max="555" width="3.625" style="354" customWidth="1"/>
    <col min="556" max="557" width="2.625" style="354" customWidth="1"/>
    <col min="558" max="560" width="3.5" style="354" customWidth="1"/>
    <col min="561" max="768" width="5.625" style="354"/>
    <col min="769" max="770" width="4.125" style="354" customWidth="1"/>
    <col min="771" max="771" width="3.25" style="354" customWidth="1"/>
    <col min="772" max="772" width="2.625" style="354" customWidth="1"/>
    <col min="773" max="773" width="3.25" style="354" customWidth="1"/>
    <col min="774" max="774" width="2.625" style="354" customWidth="1"/>
    <col min="775" max="775" width="3.25" style="354" customWidth="1"/>
    <col min="776" max="776" width="2.625" style="354" customWidth="1"/>
    <col min="777" max="777" width="3.25" style="354" customWidth="1"/>
    <col min="778" max="778" width="2.625" style="354" customWidth="1"/>
    <col min="779" max="779" width="3.25" style="354" customWidth="1"/>
    <col min="780" max="780" width="2.625" style="354" customWidth="1"/>
    <col min="781" max="781" width="3.25" style="354" customWidth="1"/>
    <col min="782" max="782" width="2.625" style="354" customWidth="1"/>
    <col min="783" max="783" width="3.25" style="354" customWidth="1"/>
    <col min="784" max="784" width="2.625" style="354" customWidth="1"/>
    <col min="785" max="785" width="3.25" style="354" customWidth="1"/>
    <col min="786" max="786" width="2.625" style="354" customWidth="1"/>
    <col min="787" max="787" width="3.25" style="354" customWidth="1"/>
    <col min="788" max="788" width="2.625" style="354" customWidth="1"/>
    <col min="789" max="789" width="3.25" style="354" customWidth="1"/>
    <col min="790" max="790" width="2.625" style="354" customWidth="1"/>
    <col min="791" max="791" width="3.25" style="354" customWidth="1"/>
    <col min="792" max="792" width="2.625" style="354" customWidth="1"/>
    <col min="793" max="793" width="3.25" style="354" customWidth="1"/>
    <col min="794" max="794" width="2.625" style="354" customWidth="1"/>
    <col min="795" max="795" width="3.25" style="354" customWidth="1"/>
    <col min="796" max="796" width="2.625" style="354" customWidth="1"/>
    <col min="797" max="797" width="3.25" style="354" customWidth="1"/>
    <col min="798" max="798" width="2.625" style="354" customWidth="1"/>
    <col min="799" max="799" width="3.25" style="354" customWidth="1"/>
    <col min="800" max="800" width="2.625" style="354" customWidth="1"/>
    <col min="801" max="801" width="3.25" style="354" customWidth="1"/>
    <col min="802" max="802" width="2.75" style="354" customWidth="1"/>
    <col min="803" max="803" width="3.25" style="354" customWidth="1"/>
    <col min="804" max="804" width="2.625" style="354" customWidth="1"/>
    <col min="805" max="805" width="3.25" style="354" customWidth="1"/>
    <col min="806" max="806" width="2.625" style="354" customWidth="1"/>
    <col min="807" max="807" width="3.25" style="354" customWidth="1"/>
    <col min="808" max="808" width="2.625" style="354" customWidth="1"/>
    <col min="809" max="809" width="3.25" style="354" customWidth="1"/>
    <col min="810" max="810" width="2.625" style="354" customWidth="1"/>
    <col min="811" max="811" width="3.625" style="354" customWidth="1"/>
    <col min="812" max="813" width="2.625" style="354" customWidth="1"/>
    <col min="814" max="816" width="3.5" style="354" customWidth="1"/>
    <col min="817" max="1024" width="5.625" style="354"/>
    <col min="1025" max="1026" width="4.125" style="354" customWidth="1"/>
    <col min="1027" max="1027" width="3.25" style="354" customWidth="1"/>
    <col min="1028" max="1028" width="2.625" style="354" customWidth="1"/>
    <col min="1029" max="1029" width="3.25" style="354" customWidth="1"/>
    <col min="1030" max="1030" width="2.625" style="354" customWidth="1"/>
    <col min="1031" max="1031" width="3.25" style="354" customWidth="1"/>
    <col min="1032" max="1032" width="2.625" style="354" customWidth="1"/>
    <col min="1033" max="1033" width="3.25" style="354" customWidth="1"/>
    <col min="1034" max="1034" width="2.625" style="354" customWidth="1"/>
    <col min="1035" max="1035" width="3.25" style="354" customWidth="1"/>
    <col min="1036" max="1036" width="2.625" style="354" customWidth="1"/>
    <col min="1037" max="1037" width="3.25" style="354" customWidth="1"/>
    <col min="1038" max="1038" width="2.625" style="354" customWidth="1"/>
    <col min="1039" max="1039" width="3.25" style="354" customWidth="1"/>
    <col min="1040" max="1040" width="2.625" style="354" customWidth="1"/>
    <col min="1041" max="1041" width="3.25" style="354" customWidth="1"/>
    <col min="1042" max="1042" width="2.625" style="354" customWidth="1"/>
    <col min="1043" max="1043" width="3.25" style="354" customWidth="1"/>
    <col min="1044" max="1044" width="2.625" style="354" customWidth="1"/>
    <col min="1045" max="1045" width="3.25" style="354" customWidth="1"/>
    <col min="1046" max="1046" width="2.625" style="354" customWidth="1"/>
    <col min="1047" max="1047" width="3.25" style="354" customWidth="1"/>
    <col min="1048" max="1048" width="2.625" style="354" customWidth="1"/>
    <col min="1049" max="1049" width="3.25" style="354" customWidth="1"/>
    <col min="1050" max="1050" width="2.625" style="354" customWidth="1"/>
    <col min="1051" max="1051" width="3.25" style="354" customWidth="1"/>
    <col min="1052" max="1052" width="2.625" style="354" customWidth="1"/>
    <col min="1053" max="1053" width="3.25" style="354" customWidth="1"/>
    <col min="1054" max="1054" width="2.625" style="354" customWidth="1"/>
    <col min="1055" max="1055" width="3.25" style="354" customWidth="1"/>
    <col min="1056" max="1056" width="2.625" style="354" customWidth="1"/>
    <col min="1057" max="1057" width="3.25" style="354" customWidth="1"/>
    <col min="1058" max="1058" width="2.75" style="354" customWidth="1"/>
    <col min="1059" max="1059" width="3.25" style="354" customWidth="1"/>
    <col min="1060" max="1060" width="2.625" style="354" customWidth="1"/>
    <col min="1061" max="1061" width="3.25" style="354" customWidth="1"/>
    <col min="1062" max="1062" width="2.625" style="354" customWidth="1"/>
    <col min="1063" max="1063" width="3.25" style="354" customWidth="1"/>
    <col min="1064" max="1064" width="2.625" style="354" customWidth="1"/>
    <col min="1065" max="1065" width="3.25" style="354" customWidth="1"/>
    <col min="1066" max="1066" width="2.625" style="354" customWidth="1"/>
    <col min="1067" max="1067" width="3.625" style="354" customWidth="1"/>
    <col min="1068" max="1069" width="2.625" style="354" customWidth="1"/>
    <col min="1070" max="1072" width="3.5" style="354" customWidth="1"/>
    <col min="1073" max="1280" width="5.625" style="354"/>
    <col min="1281" max="1282" width="4.125" style="354" customWidth="1"/>
    <col min="1283" max="1283" width="3.25" style="354" customWidth="1"/>
    <col min="1284" max="1284" width="2.625" style="354" customWidth="1"/>
    <col min="1285" max="1285" width="3.25" style="354" customWidth="1"/>
    <col min="1286" max="1286" width="2.625" style="354" customWidth="1"/>
    <col min="1287" max="1287" width="3.25" style="354" customWidth="1"/>
    <col min="1288" max="1288" width="2.625" style="354" customWidth="1"/>
    <col min="1289" max="1289" width="3.25" style="354" customWidth="1"/>
    <col min="1290" max="1290" width="2.625" style="354" customWidth="1"/>
    <col min="1291" max="1291" width="3.25" style="354" customWidth="1"/>
    <col min="1292" max="1292" width="2.625" style="354" customWidth="1"/>
    <col min="1293" max="1293" width="3.25" style="354" customWidth="1"/>
    <col min="1294" max="1294" width="2.625" style="354" customWidth="1"/>
    <col min="1295" max="1295" width="3.25" style="354" customWidth="1"/>
    <col min="1296" max="1296" width="2.625" style="354" customWidth="1"/>
    <col min="1297" max="1297" width="3.25" style="354" customWidth="1"/>
    <col min="1298" max="1298" width="2.625" style="354" customWidth="1"/>
    <col min="1299" max="1299" width="3.25" style="354" customWidth="1"/>
    <col min="1300" max="1300" width="2.625" style="354" customWidth="1"/>
    <col min="1301" max="1301" width="3.25" style="354" customWidth="1"/>
    <col min="1302" max="1302" width="2.625" style="354" customWidth="1"/>
    <col min="1303" max="1303" width="3.25" style="354" customWidth="1"/>
    <col min="1304" max="1304" width="2.625" style="354" customWidth="1"/>
    <col min="1305" max="1305" width="3.25" style="354" customWidth="1"/>
    <col min="1306" max="1306" width="2.625" style="354" customWidth="1"/>
    <col min="1307" max="1307" width="3.25" style="354" customWidth="1"/>
    <col min="1308" max="1308" width="2.625" style="354" customWidth="1"/>
    <col min="1309" max="1309" width="3.25" style="354" customWidth="1"/>
    <col min="1310" max="1310" width="2.625" style="354" customWidth="1"/>
    <col min="1311" max="1311" width="3.25" style="354" customWidth="1"/>
    <col min="1312" max="1312" width="2.625" style="354" customWidth="1"/>
    <col min="1313" max="1313" width="3.25" style="354" customWidth="1"/>
    <col min="1314" max="1314" width="2.75" style="354" customWidth="1"/>
    <col min="1315" max="1315" width="3.25" style="354" customWidth="1"/>
    <col min="1316" max="1316" width="2.625" style="354" customWidth="1"/>
    <col min="1317" max="1317" width="3.25" style="354" customWidth="1"/>
    <col min="1318" max="1318" width="2.625" style="354" customWidth="1"/>
    <col min="1319" max="1319" width="3.25" style="354" customWidth="1"/>
    <col min="1320" max="1320" width="2.625" style="354" customWidth="1"/>
    <col min="1321" max="1321" width="3.25" style="354" customWidth="1"/>
    <col min="1322" max="1322" width="2.625" style="354" customWidth="1"/>
    <col min="1323" max="1323" width="3.625" style="354" customWidth="1"/>
    <col min="1324" max="1325" width="2.625" style="354" customWidth="1"/>
    <col min="1326" max="1328" width="3.5" style="354" customWidth="1"/>
    <col min="1329" max="1536" width="5.625" style="354"/>
    <col min="1537" max="1538" width="4.125" style="354" customWidth="1"/>
    <col min="1539" max="1539" width="3.25" style="354" customWidth="1"/>
    <col min="1540" max="1540" width="2.625" style="354" customWidth="1"/>
    <col min="1541" max="1541" width="3.25" style="354" customWidth="1"/>
    <col min="1542" max="1542" width="2.625" style="354" customWidth="1"/>
    <col min="1543" max="1543" width="3.25" style="354" customWidth="1"/>
    <col min="1544" max="1544" width="2.625" style="354" customWidth="1"/>
    <col min="1545" max="1545" width="3.25" style="354" customWidth="1"/>
    <col min="1546" max="1546" width="2.625" style="354" customWidth="1"/>
    <col min="1547" max="1547" width="3.25" style="354" customWidth="1"/>
    <col min="1548" max="1548" width="2.625" style="354" customWidth="1"/>
    <col min="1549" max="1549" width="3.25" style="354" customWidth="1"/>
    <col min="1550" max="1550" width="2.625" style="354" customWidth="1"/>
    <col min="1551" max="1551" width="3.25" style="354" customWidth="1"/>
    <col min="1552" max="1552" width="2.625" style="354" customWidth="1"/>
    <col min="1553" max="1553" width="3.25" style="354" customWidth="1"/>
    <col min="1554" max="1554" width="2.625" style="354" customWidth="1"/>
    <col min="1555" max="1555" width="3.25" style="354" customWidth="1"/>
    <col min="1556" max="1556" width="2.625" style="354" customWidth="1"/>
    <col min="1557" max="1557" width="3.25" style="354" customWidth="1"/>
    <col min="1558" max="1558" width="2.625" style="354" customWidth="1"/>
    <col min="1559" max="1559" width="3.25" style="354" customWidth="1"/>
    <col min="1560" max="1560" width="2.625" style="354" customWidth="1"/>
    <col min="1561" max="1561" width="3.25" style="354" customWidth="1"/>
    <col min="1562" max="1562" width="2.625" style="354" customWidth="1"/>
    <col min="1563" max="1563" width="3.25" style="354" customWidth="1"/>
    <col min="1564" max="1564" width="2.625" style="354" customWidth="1"/>
    <col min="1565" max="1565" width="3.25" style="354" customWidth="1"/>
    <col min="1566" max="1566" width="2.625" style="354" customWidth="1"/>
    <col min="1567" max="1567" width="3.25" style="354" customWidth="1"/>
    <col min="1568" max="1568" width="2.625" style="354" customWidth="1"/>
    <col min="1569" max="1569" width="3.25" style="354" customWidth="1"/>
    <col min="1570" max="1570" width="2.75" style="354" customWidth="1"/>
    <col min="1571" max="1571" width="3.25" style="354" customWidth="1"/>
    <col min="1572" max="1572" width="2.625" style="354" customWidth="1"/>
    <col min="1573" max="1573" width="3.25" style="354" customWidth="1"/>
    <col min="1574" max="1574" width="2.625" style="354" customWidth="1"/>
    <col min="1575" max="1575" width="3.25" style="354" customWidth="1"/>
    <col min="1576" max="1576" width="2.625" style="354" customWidth="1"/>
    <col min="1577" max="1577" width="3.25" style="354" customWidth="1"/>
    <col min="1578" max="1578" width="2.625" style="354" customWidth="1"/>
    <col min="1579" max="1579" width="3.625" style="354" customWidth="1"/>
    <col min="1580" max="1581" width="2.625" style="354" customWidth="1"/>
    <col min="1582" max="1584" width="3.5" style="354" customWidth="1"/>
    <col min="1585" max="1792" width="5.625" style="354"/>
    <col min="1793" max="1794" width="4.125" style="354" customWidth="1"/>
    <col min="1795" max="1795" width="3.25" style="354" customWidth="1"/>
    <col min="1796" max="1796" width="2.625" style="354" customWidth="1"/>
    <col min="1797" max="1797" width="3.25" style="354" customWidth="1"/>
    <col min="1798" max="1798" width="2.625" style="354" customWidth="1"/>
    <col min="1799" max="1799" width="3.25" style="354" customWidth="1"/>
    <col min="1800" max="1800" width="2.625" style="354" customWidth="1"/>
    <col min="1801" max="1801" width="3.25" style="354" customWidth="1"/>
    <col min="1802" max="1802" width="2.625" style="354" customWidth="1"/>
    <col min="1803" max="1803" width="3.25" style="354" customWidth="1"/>
    <col min="1804" max="1804" width="2.625" style="354" customWidth="1"/>
    <col min="1805" max="1805" width="3.25" style="354" customWidth="1"/>
    <col min="1806" max="1806" width="2.625" style="354" customWidth="1"/>
    <col min="1807" max="1807" width="3.25" style="354" customWidth="1"/>
    <col min="1808" max="1808" width="2.625" style="354" customWidth="1"/>
    <col min="1809" max="1809" width="3.25" style="354" customWidth="1"/>
    <col min="1810" max="1810" width="2.625" style="354" customWidth="1"/>
    <col min="1811" max="1811" width="3.25" style="354" customWidth="1"/>
    <col min="1812" max="1812" width="2.625" style="354" customWidth="1"/>
    <col min="1813" max="1813" width="3.25" style="354" customWidth="1"/>
    <col min="1814" max="1814" width="2.625" style="354" customWidth="1"/>
    <col min="1815" max="1815" width="3.25" style="354" customWidth="1"/>
    <col min="1816" max="1816" width="2.625" style="354" customWidth="1"/>
    <col min="1817" max="1817" width="3.25" style="354" customWidth="1"/>
    <col min="1818" max="1818" width="2.625" style="354" customWidth="1"/>
    <col min="1819" max="1819" width="3.25" style="354" customWidth="1"/>
    <col min="1820" max="1820" width="2.625" style="354" customWidth="1"/>
    <col min="1821" max="1821" width="3.25" style="354" customWidth="1"/>
    <col min="1822" max="1822" width="2.625" style="354" customWidth="1"/>
    <col min="1823" max="1823" width="3.25" style="354" customWidth="1"/>
    <col min="1824" max="1824" width="2.625" style="354" customWidth="1"/>
    <col min="1825" max="1825" width="3.25" style="354" customWidth="1"/>
    <col min="1826" max="1826" width="2.75" style="354" customWidth="1"/>
    <col min="1827" max="1827" width="3.25" style="354" customWidth="1"/>
    <col min="1828" max="1828" width="2.625" style="354" customWidth="1"/>
    <col min="1829" max="1829" width="3.25" style="354" customWidth="1"/>
    <col min="1830" max="1830" width="2.625" style="354" customWidth="1"/>
    <col min="1831" max="1831" width="3.25" style="354" customWidth="1"/>
    <col min="1832" max="1832" width="2.625" style="354" customWidth="1"/>
    <col min="1833" max="1833" width="3.25" style="354" customWidth="1"/>
    <col min="1834" max="1834" width="2.625" style="354" customWidth="1"/>
    <col min="1835" max="1835" width="3.625" style="354" customWidth="1"/>
    <col min="1836" max="1837" width="2.625" style="354" customWidth="1"/>
    <col min="1838" max="1840" width="3.5" style="354" customWidth="1"/>
    <col min="1841" max="2048" width="5.625" style="354"/>
    <col min="2049" max="2050" width="4.125" style="354" customWidth="1"/>
    <col min="2051" max="2051" width="3.25" style="354" customWidth="1"/>
    <col min="2052" max="2052" width="2.625" style="354" customWidth="1"/>
    <col min="2053" max="2053" width="3.25" style="354" customWidth="1"/>
    <col min="2054" max="2054" width="2.625" style="354" customWidth="1"/>
    <col min="2055" max="2055" width="3.25" style="354" customWidth="1"/>
    <col min="2056" max="2056" width="2.625" style="354" customWidth="1"/>
    <col min="2057" max="2057" width="3.25" style="354" customWidth="1"/>
    <col min="2058" max="2058" width="2.625" style="354" customWidth="1"/>
    <col min="2059" max="2059" width="3.25" style="354" customWidth="1"/>
    <col min="2060" max="2060" width="2.625" style="354" customWidth="1"/>
    <col min="2061" max="2061" width="3.25" style="354" customWidth="1"/>
    <col min="2062" max="2062" width="2.625" style="354" customWidth="1"/>
    <col min="2063" max="2063" width="3.25" style="354" customWidth="1"/>
    <col min="2064" max="2064" width="2.625" style="354" customWidth="1"/>
    <col min="2065" max="2065" width="3.25" style="354" customWidth="1"/>
    <col min="2066" max="2066" width="2.625" style="354" customWidth="1"/>
    <col min="2067" max="2067" width="3.25" style="354" customWidth="1"/>
    <col min="2068" max="2068" width="2.625" style="354" customWidth="1"/>
    <col min="2069" max="2069" width="3.25" style="354" customWidth="1"/>
    <col min="2070" max="2070" width="2.625" style="354" customWidth="1"/>
    <col min="2071" max="2071" width="3.25" style="354" customWidth="1"/>
    <col min="2072" max="2072" width="2.625" style="354" customWidth="1"/>
    <col min="2073" max="2073" width="3.25" style="354" customWidth="1"/>
    <col min="2074" max="2074" width="2.625" style="354" customWidth="1"/>
    <col min="2075" max="2075" width="3.25" style="354" customWidth="1"/>
    <col min="2076" max="2076" width="2.625" style="354" customWidth="1"/>
    <col min="2077" max="2077" width="3.25" style="354" customWidth="1"/>
    <col min="2078" max="2078" width="2.625" style="354" customWidth="1"/>
    <col min="2079" max="2079" width="3.25" style="354" customWidth="1"/>
    <col min="2080" max="2080" width="2.625" style="354" customWidth="1"/>
    <col min="2081" max="2081" width="3.25" style="354" customWidth="1"/>
    <col min="2082" max="2082" width="2.75" style="354" customWidth="1"/>
    <col min="2083" max="2083" width="3.25" style="354" customWidth="1"/>
    <col min="2084" max="2084" width="2.625" style="354" customWidth="1"/>
    <col min="2085" max="2085" width="3.25" style="354" customWidth="1"/>
    <col min="2086" max="2086" width="2.625" style="354" customWidth="1"/>
    <col min="2087" max="2087" width="3.25" style="354" customWidth="1"/>
    <col min="2088" max="2088" width="2.625" style="354" customWidth="1"/>
    <col min="2089" max="2089" width="3.25" style="354" customWidth="1"/>
    <col min="2090" max="2090" width="2.625" style="354" customWidth="1"/>
    <col min="2091" max="2091" width="3.625" style="354" customWidth="1"/>
    <col min="2092" max="2093" width="2.625" style="354" customWidth="1"/>
    <col min="2094" max="2096" width="3.5" style="354" customWidth="1"/>
    <col min="2097" max="2304" width="5.625" style="354"/>
    <col min="2305" max="2306" width="4.125" style="354" customWidth="1"/>
    <col min="2307" max="2307" width="3.25" style="354" customWidth="1"/>
    <col min="2308" max="2308" width="2.625" style="354" customWidth="1"/>
    <col min="2309" max="2309" width="3.25" style="354" customWidth="1"/>
    <col min="2310" max="2310" width="2.625" style="354" customWidth="1"/>
    <col min="2311" max="2311" width="3.25" style="354" customWidth="1"/>
    <col min="2312" max="2312" width="2.625" style="354" customWidth="1"/>
    <col min="2313" max="2313" width="3.25" style="354" customWidth="1"/>
    <col min="2314" max="2314" width="2.625" style="354" customWidth="1"/>
    <col min="2315" max="2315" width="3.25" style="354" customWidth="1"/>
    <col min="2316" max="2316" width="2.625" style="354" customWidth="1"/>
    <col min="2317" max="2317" width="3.25" style="354" customWidth="1"/>
    <col min="2318" max="2318" width="2.625" style="354" customWidth="1"/>
    <col min="2319" max="2319" width="3.25" style="354" customWidth="1"/>
    <col min="2320" max="2320" width="2.625" style="354" customWidth="1"/>
    <col min="2321" max="2321" width="3.25" style="354" customWidth="1"/>
    <col min="2322" max="2322" width="2.625" style="354" customWidth="1"/>
    <col min="2323" max="2323" width="3.25" style="354" customWidth="1"/>
    <col min="2324" max="2324" width="2.625" style="354" customWidth="1"/>
    <col min="2325" max="2325" width="3.25" style="354" customWidth="1"/>
    <col min="2326" max="2326" width="2.625" style="354" customWidth="1"/>
    <col min="2327" max="2327" width="3.25" style="354" customWidth="1"/>
    <col min="2328" max="2328" width="2.625" style="354" customWidth="1"/>
    <col min="2329" max="2329" width="3.25" style="354" customWidth="1"/>
    <col min="2330" max="2330" width="2.625" style="354" customWidth="1"/>
    <col min="2331" max="2331" width="3.25" style="354" customWidth="1"/>
    <col min="2332" max="2332" width="2.625" style="354" customWidth="1"/>
    <col min="2333" max="2333" width="3.25" style="354" customWidth="1"/>
    <col min="2334" max="2334" width="2.625" style="354" customWidth="1"/>
    <col min="2335" max="2335" width="3.25" style="354" customWidth="1"/>
    <col min="2336" max="2336" width="2.625" style="354" customWidth="1"/>
    <col min="2337" max="2337" width="3.25" style="354" customWidth="1"/>
    <col min="2338" max="2338" width="2.75" style="354" customWidth="1"/>
    <col min="2339" max="2339" width="3.25" style="354" customWidth="1"/>
    <col min="2340" max="2340" width="2.625" style="354" customWidth="1"/>
    <col min="2341" max="2341" width="3.25" style="354" customWidth="1"/>
    <col min="2342" max="2342" width="2.625" style="354" customWidth="1"/>
    <col min="2343" max="2343" width="3.25" style="354" customWidth="1"/>
    <col min="2344" max="2344" width="2.625" style="354" customWidth="1"/>
    <col min="2345" max="2345" width="3.25" style="354" customWidth="1"/>
    <col min="2346" max="2346" width="2.625" style="354" customWidth="1"/>
    <col min="2347" max="2347" width="3.625" style="354" customWidth="1"/>
    <col min="2348" max="2349" width="2.625" style="354" customWidth="1"/>
    <col min="2350" max="2352" width="3.5" style="354" customWidth="1"/>
    <col min="2353" max="2560" width="5.625" style="354"/>
    <col min="2561" max="2562" width="4.125" style="354" customWidth="1"/>
    <col min="2563" max="2563" width="3.25" style="354" customWidth="1"/>
    <col min="2564" max="2564" width="2.625" style="354" customWidth="1"/>
    <col min="2565" max="2565" width="3.25" style="354" customWidth="1"/>
    <col min="2566" max="2566" width="2.625" style="354" customWidth="1"/>
    <col min="2567" max="2567" width="3.25" style="354" customWidth="1"/>
    <col min="2568" max="2568" width="2.625" style="354" customWidth="1"/>
    <col min="2569" max="2569" width="3.25" style="354" customWidth="1"/>
    <col min="2570" max="2570" width="2.625" style="354" customWidth="1"/>
    <col min="2571" max="2571" width="3.25" style="354" customWidth="1"/>
    <col min="2572" max="2572" width="2.625" style="354" customWidth="1"/>
    <col min="2573" max="2573" width="3.25" style="354" customWidth="1"/>
    <col min="2574" max="2574" width="2.625" style="354" customWidth="1"/>
    <col min="2575" max="2575" width="3.25" style="354" customWidth="1"/>
    <col min="2576" max="2576" width="2.625" style="354" customWidth="1"/>
    <col min="2577" max="2577" width="3.25" style="354" customWidth="1"/>
    <col min="2578" max="2578" width="2.625" style="354" customWidth="1"/>
    <col min="2579" max="2579" width="3.25" style="354" customWidth="1"/>
    <col min="2580" max="2580" width="2.625" style="354" customWidth="1"/>
    <col min="2581" max="2581" width="3.25" style="354" customWidth="1"/>
    <col min="2582" max="2582" width="2.625" style="354" customWidth="1"/>
    <col min="2583" max="2583" width="3.25" style="354" customWidth="1"/>
    <col min="2584" max="2584" width="2.625" style="354" customWidth="1"/>
    <col min="2585" max="2585" width="3.25" style="354" customWidth="1"/>
    <col min="2586" max="2586" width="2.625" style="354" customWidth="1"/>
    <col min="2587" max="2587" width="3.25" style="354" customWidth="1"/>
    <col min="2588" max="2588" width="2.625" style="354" customWidth="1"/>
    <col min="2589" max="2589" width="3.25" style="354" customWidth="1"/>
    <col min="2590" max="2590" width="2.625" style="354" customWidth="1"/>
    <col min="2591" max="2591" width="3.25" style="354" customWidth="1"/>
    <col min="2592" max="2592" width="2.625" style="354" customWidth="1"/>
    <col min="2593" max="2593" width="3.25" style="354" customWidth="1"/>
    <col min="2594" max="2594" width="2.75" style="354" customWidth="1"/>
    <col min="2595" max="2595" width="3.25" style="354" customWidth="1"/>
    <col min="2596" max="2596" width="2.625" style="354" customWidth="1"/>
    <col min="2597" max="2597" width="3.25" style="354" customWidth="1"/>
    <col min="2598" max="2598" width="2.625" style="354" customWidth="1"/>
    <col min="2599" max="2599" width="3.25" style="354" customWidth="1"/>
    <col min="2600" max="2600" width="2.625" style="354" customWidth="1"/>
    <col min="2601" max="2601" width="3.25" style="354" customWidth="1"/>
    <col min="2602" max="2602" width="2.625" style="354" customWidth="1"/>
    <col min="2603" max="2603" width="3.625" style="354" customWidth="1"/>
    <col min="2604" max="2605" width="2.625" style="354" customWidth="1"/>
    <col min="2606" max="2608" width="3.5" style="354" customWidth="1"/>
    <col min="2609" max="2816" width="5.625" style="354"/>
    <col min="2817" max="2818" width="4.125" style="354" customWidth="1"/>
    <col min="2819" max="2819" width="3.25" style="354" customWidth="1"/>
    <col min="2820" max="2820" width="2.625" style="354" customWidth="1"/>
    <col min="2821" max="2821" width="3.25" style="354" customWidth="1"/>
    <col min="2822" max="2822" width="2.625" style="354" customWidth="1"/>
    <col min="2823" max="2823" width="3.25" style="354" customWidth="1"/>
    <col min="2824" max="2824" width="2.625" style="354" customWidth="1"/>
    <col min="2825" max="2825" width="3.25" style="354" customWidth="1"/>
    <col min="2826" max="2826" width="2.625" style="354" customWidth="1"/>
    <col min="2827" max="2827" width="3.25" style="354" customWidth="1"/>
    <col min="2828" max="2828" width="2.625" style="354" customWidth="1"/>
    <col min="2829" max="2829" width="3.25" style="354" customWidth="1"/>
    <col min="2830" max="2830" width="2.625" style="354" customWidth="1"/>
    <col min="2831" max="2831" width="3.25" style="354" customWidth="1"/>
    <col min="2832" max="2832" width="2.625" style="354" customWidth="1"/>
    <col min="2833" max="2833" width="3.25" style="354" customWidth="1"/>
    <col min="2834" max="2834" width="2.625" style="354" customWidth="1"/>
    <col min="2835" max="2835" width="3.25" style="354" customWidth="1"/>
    <col min="2836" max="2836" width="2.625" style="354" customWidth="1"/>
    <col min="2837" max="2837" width="3.25" style="354" customWidth="1"/>
    <col min="2838" max="2838" width="2.625" style="354" customWidth="1"/>
    <col min="2839" max="2839" width="3.25" style="354" customWidth="1"/>
    <col min="2840" max="2840" width="2.625" style="354" customWidth="1"/>
    <col min="2841" max="2841" width="3.25" style="354" customWidth="1"/>
    <col min="2842" max="2842" width="2.625" style="354" customWidth="1"/>
    <col min="2843" max="2843" width="3.25" style="354" customWidth="1"/>
    <col min="2844" max="2844" width="2.625" style="354" customWidth="1"/>
    <col min="2845" max="2845" width="3.25" style="354" customWidth="1"/>
    <col min="2846" max="2846" width="2.625" style="354" customWidth="1"/>
    <col min="2847" max="2847" width="3.25" style="354" customWidth="1"/>
    <col min="2848" max="2848" width="2.625" style="354" customWidth="1"/>
    <col min="2849" max="2849" width="3.25" style="354" customWidth="1"/>
    <col min="2850" max="2850" width="2.75" style="354" customWidth="1"/>
    <col min="2851" max="2851" width="3.25" style="354" customWidth="1"/>
    <col min="2852" max="2852" width="2.625" style="354" customWidth="1"/>
    <col min="2853" max="2853" width="3.25" style="354" customWidth="1"/>
    <col min="2854" max="2854" width="2.625" style="354" customWidth="1"/>
    <col min="2855" max="2855" width="3.25" style="354" customWidth="1"/>
    <col min="2856" max="2856" width="2.625" style="354" customWidth="1"/>
    <col min="2857" max="2857" width="3.25" style="354" customWidth="1"/>
    <col min="2858" max="2858" width="2.625" style="354" customWidth="1"/>
    <col min="2859" max="2859" width="3.625" style="354" customWidth="1"/>
    <col min="2860" max="2861" width="2.625" style="354" customWidth="1"/>
    <col min="2862" max="2864" width="3.5" style="354" customWidth="1"/>
    <col min="2865" max="3072" width="5.625" style="354"/>
    <col min="3073" max="3074" width="4.125" style="354" customWidth="1"/>
    <col min="3075" max="3075" width="3.25" style="354" customWidth="1"/>
    <col min="3076" max="3076" width="2.625" style="354" customWidth="1"/>
    <col min="3077" max="3077" width="3.25" style="354" customWidth="1"/>
    <col min="3078" max="3078" width="2.625" style="354" customWidth="1"/>
    <col min="3079" max="3079" width="3.25" style="354" customWidth="1"/>
    <col min="3080" max="3080" width="2.625" style="354" customWidth="1"/>
    <col min="3081" max="3081" width="3.25" style="354" customWidth="1"/>
    <col min="3082" max="3082" width="2.625" style="354" customWidth="1"/>
    <col min="3083" max="3083" width="3.25" style="354" customWidth="1"/>
    <col min="3084" max="3084" width="2.625" style="354" customWidth="1"/>
    <col min="3085" max="3085" width="3.25" style="354" customWidth="1"/>
    <col min="3086" max="3086" width="2.625" style="354" customWidth="1"/>
    <col min="3087" max="3087" width="3.25" style="354" customWidth="1"/>
    <col min="3088" max="3088" width="2.625" style="354" customWidth="1"/>
    <col min="3089" max="3089" width="3.25" style="354" customWidth="1"/>
    <col min="3090" max="3090" width="2.625" style="354" customWidth="1"/>
    <col min="3091" max="3091" width="3.25" style="354" customWidth="1"/>
    <col min="3092" max="3092" width="2.625" style="354" customWidth="1"/>
    <col min="3093" max="3093" width="3.25" style="354" customWidth="1"/>
    <col min="3094" max="3094" width="2.625" style="354" customWidth="1"/>
    <col min="3095" max="3095" width="3.25" style="354" customWidth="1"/>
    <col min="3096" max="3096" width="2.625" style="354" customWidth="1"/>
    <col min="3097" max="3097" width="3.25" style="354" customWidth="1"/>
    <col min="3098" max="3098" width="2.625" style="354" customWidth="1"/>
    <col min="3099" max="3099" width="3.25" style="354" customWidth="1"/>
    <col min="3100" max="3100" width="2.625" style="354" customWidth="1"/>
    <col min="3101" max="3101" width="3.25" style="354" customWidth="1"/>
    <col min="3102" max="3102" width="2.625" style="354" customWidth="1"/>
    <col min="3103" max="3103" width="3.25" style="354" customWidth="1"/>
    <col min="3104" max="3104" width="2.625" style="354" customWidth="1"/>
    <col min="3105" max="3105" width="3.25" style="354" customWidth="1"/>
    <col min="3106" max="3106" width="2.75" style="354" customWidth="1"/>
    <col min="3107" max="3107" width="3.25" style="354" customWidth="1"/>
    <col min="3108" max="3108" width="2.625" style="354" customWidth="1"/>
    <col min="3109" max="3109" width="3.25" style="354" customWidth="1"/>
    <col min="3110" max="3110" width="2.625" style="354" customWidth="1"/>
    <col min="3111" max="3111" width="3.25" style="354" customWidth="1"/>
    <col min="3112" max="3112" width="2.625" style="354" customWidth="1"/>
    <col min="3113" max="3113" width="3.25" style="354" customWidth="1"/>
    <col min="3114" max="3114" width="2.625" style="354" customWidth="1"/>
    <col min="3115" max="3115" width="3.625" style="354" customWidth="1"/>
    <col min="3116" max="3117" width="2.625" style="354" customWidth="1"/>
    <col min="3118" max="3120" width="3.5" style="354" customWidth="1"/>
    <col min="3121" max="3328" width="5.625" style="354"/>
    <col min="3329" max="3330" width="4.125" style="354" customWidth="1"/>
    <col min="3331" max="3331" width="3.25" style="354" customWidth="1"/>
    <col min="3332" max="3332" width="2.625" style="354" customWidth="1"/>
    <col min="3333" max="3333" width="3.25" style="354" customWidth="1"/>
    <col min="3334" max="3334" width="2.625" style="354" customWidth="1"/>
    <col min="3335" max="3335" width="3.25" style="354" customWidth="1"/>
    <col min="3336" max="3336" width="2.625" style="354" customWidth="1"/>
    <col min="3337" max="3337" width="3.25" style="354" customWidth="1"/>
    <col min="3338" max="3338" width="2.625" style="354" customWidth="1"/>
    <col min="3339" max="3339" width="3.25" style="354" customWidth="1"/>
    <col min="3340" max="3340" width="2.625" style="354" customWidth="1"/>
    <col min="3341" max="3341" width="3.25" style="354" customWidth="1"/>
    <col min="3342" max="3342" width="2.625" style="354" customWidth="1"/>
    <col min="3343" max="3343" width="3.25" style="354" customWidth="1"/>
    <col min="3344" max="3344" width="2.625" style="354" customWidth="1"/>
    <col min="3345" max="3345" width="3.25" style="354" customWidth="1"/>
    <col min="3346" max="3346" width="2.625" style="354" customWidth="1"/>
    <col min="3347" max="3347" width="3.25" style="354" customWidth="1"/>
    <col min="3348" max="3348" width="2.625" style="354" customWidth="1"/>
    <col min="3349" max="3349" width="3.25" style="354" customWidth="1"/>
    <col min="3350" max="3350" width="2.625" style="354" customWidth="1"/>
    <col min="3351" max="3351" width="3.25" style="354" customWidth="1"/>
    <col min="3352" max="3352" width="2.625" style="354" customWidth="1"/>
    <col min="3353" max="3353" width="3.25" style="354" customWidth="1"/>
    <col min="3354" max="3354" width="2.625" style="354" customWidth="1"/>
    <col min="3355" max="3355" width="3.25" style="354" customWidth="1"/>
    <col min="3356" max="3356" width="2.625" style="354" customWidth="1"/>
    <col min="3357" max="3357" width="3.25" style="354" customWidth="1"/>
    <col min="3358" max="3358" width="2.625" style="354" customWidth="1"/>
    <col min="3359" max="3359" width="3.25" style="354" customWidth="1"/>
    <col min="3360" max="3360" width="2.625" style="354" customWidth="1"/>
    <col min="3361" max="3361" width="3.25" style="354" customWidth="1"/>
    <col min="3362" max="3362" width="2.75" style="354" customWidth="1"/>
    <col min="3363" max="3363" width="3.25" style="354" customWidth="1"/>
    <col min="3364" max="3364" width="2.625" style="354" customWidth="1"/>
    <col min="3365" max="3365" width="3.25" style="354" customWidth="1"/>
    <col min="3366" max="3366" width="2.625" style="354" customWidth="1"/>
    <col min="3367" max="3367" width="3.25" style="354" customWidth="1"/>
    <col min="3368" max="3368" width="2.625" style="354" customWidth="1"/>
    <col min="3369" max="3369" width="3.25" style="354" customWidth="1"/>
    <col min="3370" max="3370" width="2.625" style="354" customWidth="1"/>
    <col min="3371" max="3371" width="3.625" style="354" customWidth="1"/>
    <col min="3372" max="3373" width="2.625" style="354" customWidth="1"/>
    <col min="3374" max="3376" width="3.5" style="354" customWidth="1"/>
    <col min="3377" max="3584" width="5.625" style="354"/>
    <col min="3585" max="3586" width="4.125" style="354" customWidth="1"/>
    <col min="3587" max="3587" width="3.25" style="354" customWidth="1"/>
    <col min="3588" max="3588" width="2.625" style="354" customWidth="1"/>
    <col min="3589" max="3589" width="3.25" style="354" customWidth="1"/>
    <col min="3590" max="3590" width="2.625" style="354" customWidth="1"/>
    <col min="3591" max="3591" width="3.25" style="354" customWidth="1"/>
    <col min="3592" max="3592" width="2.625" style="354" customWidth="1"/>
    <col min="3593" max="3593" width="3.25" style="354" customWidth="1"/>
    <col min="3594" max="3594" width="2.625" style="354" customWidth="1"/>
    <col min="3595" max="3595" width="3.25" style="354" customWidth="1"/>
    <col min="3596" max="3596" width="2.625" style="354" customWidth="1"/>
    <col min="3597" max="3597" width="3.25" style="354" customWidth="1"/>
    <col min="3598" max="3598" width="2.625" style="354" customWidth="1"/>
    <col min="3599" max="3599" width="3.25" style="354" customWidth="1"/>
    <col min="3600" max="3600" width="2.625" style="354" customWidth="1"/>
    <col min="3601" max="3601" width="3.25" style="354" customWidth="1"/>
    <col min="3602" max="3602" width="2.625" style="354" customWidth="1"/>
    <col min="3603" max="3603" width="3.25" style="354" customWidth="1"/>
    <col min="3604" max="3604" width="2.625" style="354" customWidth="1"/>
    <col min="3605" max="3605" width="3.25" style="354" customWidth="1"/>
    <col min="3606" max="3606" width="2.625" style="354" customWidth="1"/>
    <col min="3607" max="3607" width="3.25" style="354" customWidth="1"/>
    <col min="3608" max="3608" width="2.625" style="354" customWidth="1"/>
    <col min="3609" max="3609" width="3.25" style="354" customWidth="1"/>
    <col min="3610" max="3610" width="2.625" style="354" customWidth="1"/>
    <col min="3611" max="3611" width="3.25" style="354" customWidth="1"/>
    <col min="3612" max="3612" width="2.625" style="354" customWidth="1"/>
    <col min="3613" max="3613" width="3.25" style="354" customWidth="1"/>
    <col min="3614" max="3614" width="2.625" style="354" customWidth="1"/>
    <col min="3615" max="3615" width="3.25" style="354" customWidth="1"/>
    <col min="3616" max="3616" width="2.625" style="354" customWidth="1"/>
    <col min="3617" max="3617" width="3.25" style="354" customWidth="1"/>
    <col min="3618" max="3618" width="2.75" style="354" customWidth="1"/>
    <col min="3619" max="3619" width="3.25" style="354" customWidth="1"/>
    <col min="3620" max="3620" width="2.625" style="354" customWidth="1"/>
    <col min="3621" max="3621" width="3.25" style="354" customWidth="1"/>
    <col min="3622" max="3622" width="2.625" style="354" customWidth="1"/>
    <col min="3623" max="3623" width="3.25" style="354" customWidth="1"/>
    <col min="3624" max="3624" width="2.625" style="354" customWidth="1"/>
    <col min="3625" max="3625" width="3.25" style="354" customWidth="1"/>
    <col min="3626" max="3626" width="2.625" style="354" customWidth="1"/>
    <col min="3627" max="3627" width="3.625" style="354" customWidth="1"/>
    <col min="3628" max="3629" width="2.625" style="354" customWidth="1"/>
    <col min="3630" max="3632" width="3.5" style="354" customWidth="1"/>
    <col min="3633" max="3840" width="5.625" style="354"/>
    <col min="3841" max="3842" width="4.125" style="354" customWidth="1"/>
    <col min="3843" max="3843" width="3.25" style="354" customWidth="1"/>
    <col min="3844" max="3844" width="2.625" style="354" customWidth="1"/>
    <col min="3845" max="3845" width="3.25" style="354" customWidth="1"/>
    <col min="3846" max="3846" width="2.625" style="354" customWidth="1"/>
    <col min="3847" max="3847" width="3.25" style="354" customWidth="1"/>
    <col min="3848" max="3848" width="2.625" style="354" customWidth="1"/>
    <col min="3849" max="3849" width="3.25" style="354" customWidth="1"/>
    <col min="3850" max="3850" width="2.625" style="354" customWidth="1"/>
    <col min="3851" max="3851" width="3.25" style="354" customWidth="1"/>
    <col min="3852" max="3852" width="2.625" style="354" customWidth="1"/>
    <col min="3853" max="3853" width="3.25" style="354" customWidth="1"/>
    <col min="3854" max="3854" width="2.625" style="354" customWidth="1"/>
    <col min="3855" max="3855" width="3.25" style="354" customWidth="1"/>
    <col min="3856" max="3856" width="2.625" style="354" customWidth="1"/>
    <col min="3857" max="3857" width="3.25" style="354" customWidth="1"/>
    <col min="3858" max="3858" width="2.625" style="354" customWidth="1"/>
    <col min="3859" max="3859" width="3.25" style="354" customWidth="1"/>
    <col min="3860" max="3860" width="2.625" style="354" customWidth="1"/>
    <col min="3861" max="3861" width="3.25" style="354" customWidth="1"/>
    <col min="3862" max="3862" width="2.625" style="354" customWidth="1"/>
    <col min="3863" max="3863" width="3.25" style="354" customWidth="1"/>
    <col min="3864" max="3864" width="2.625" style="354" customWidth="1"/>
    <col min="3865" max="3865" width="3.25" style="354" customWidth="1"/>
    <col min="3866" max="3866" width="2.625" style="354" customWidth="1"/>
    <col min="3867" max="3867" width="3.25" style="354" customWidth="1"/>
    <col min="3868" max="3868" width="2.625" style="354" customWidth="1"/>
    <col min="3869" max="3869" width="3.25" style="354" customWidth="1"/>
    <col min="3870" max="3870" width="2.625" style="354" customWidth="1"/>
    <col min="3871" max="3871" width="3.25" style="354" customWidth="1"/>
    <col min="3872" max="3872" width="2.625" style="354" customWidth="1"/>
    <col min="3873" max="3873" width="3.25" style="354" customWidth="1"/>
    <col min="3874" max="3874" width="2.75" style="354" customWidth="1"/>
    <col min="3875" max="3875" width="3.25" style="354" customWidth="1"/>
    <col min="3876" max="3876" width="2.625" style="354" customWidth="1"/>
    <col min="3877" max="3877" width="3.25" style="354" customWidth="1"/>
    <col min="3878" max="3878" width="2.625" style="354" customWidth="1"/>
    <col min="3879" max="3879" width="3.25" style="354" customWidth="1"/>
    <col min="3880" max="3880" width="2.625" style="354" customWidth="1"/>
    <col min="3881" max="3881" width="3.25" style="354" customWidth="1"/>
    <col min="3882" max="3882" width="2.625" style="354" customWidth="1"/>
    <col min="3883" max="3883" width="3.625" style="354" customWidth="1"/>
    <col min="3884" max="3885" width="2.625" style="354" customWidth="1"/>
    <col min="3886" max="3888" width="3.5" style="354" customWidth="1"/>
    <col min="3889" max="4096" width="5.625" style="354"/>
    <col min="4097" max="4098" width="4.125" style="354" customWidth="1"/>
    <col min="4099" max="4099" width="3.25" style="354" customWidth="1"/>
    <col min="4100" max="4100" width="2.625" style="354" customWidth="1"/>
    <col min="4101" max="4101" width="3.25" style="354" customWidth="1"/>
    <col min="4102" max="4102" width="2.625" style="354" customWidth="1"/>
    <col min="4103" max="4103" width="3.25" style="354" customWidth="1"/>
    <col min="4104" max="4104" width="2.625" style="354" customWidth="1"/>
    <col min="4105" max="4105" width="3.25" style="354" customWidth="1"/>
    <col min="4106" max="4106" width="2.625" style="354" customWidth="1"/>
    <col min="4107" max="4107" width="3.25" style="354" customWidth="1"/>
    <col min="4108" max="4108" width="2.625" style="354" customWidth="1"/>
    <col min="4109" max="4109" width="3.25" style="354" customWidth="1"/>
    <col min="4110" max="4110" width="2.625" style="354" customWidth="1"/>
    <col min="4111" max="4111" width="3.25" style="354" customWidth="1"/>
    <col min="4112" max="4112" width="2.625" style="354" customWidth="1"/>
    <col min="4113" max="4113" width="3.25" style="354" customWidth="1"/>
    <col min="4114" max="4114" width="2.625" style="354" customWidth="1"/>
    <col min="4115" max="4115" width="3.25" style="354" customWidth="1"/>
    <col min="4116" max="4116" width="2.625" style="354" customWidth="1"/>
    <col min="4117" max="4117" width="3.25" style="354" customWidth="1"/>
    <col min="4118" max="4118" width="2.625" style="354" customWidth="1"/>
    <col min="4119" max="4119" width="3.25" style="354" customWidth="1"/>
    <col min="4120" max="4120" width="2.625" style="354" customWidth="1"/>
    <col min="4121" max="4121" width="3.25" style="354" customWidth="1"/>
    <col min="4122" max="4122" width="2.625" style="354" customWidth="1"/>
    <col min="4123" max="4123" width="3.25" style="354" customWidth="1"/>
    <col min="4124" max="4124" width="2.625" style="354" customWidth="1"/>
    <col min="4125" max="4125" width="3.25" style="354" customWidth="1"/>
    <col min="4126" max="4126" width="2.625" style="354" customWidth="1"/>
    <col min="4127" max="4127" width="3.25" style="354" customWidth="1"/>
    <col min="4128" max="4128" width="2.625" style="354" customWidth="1"/>
    <col min="4129" max="4129" width="3.25" style="354" customWidth="1"/>
    <col min="4130" max="4130" width="2.75" style="354" customWidth="1"/>
    <col min="4131" max="4131" width="3.25" style="354" customWidth="1"/>
    <col min="4132" max="4132" width="2.625" style="354" customWidth="1"/>
    <col min="4133" max="4133" width="3.25" style="354" customWidth="1"/>
    <col min="4134" max="4134" width="2.625" style="354" customWidth="1"/>
    <col min="4135" max="4135" width="3.25" style="354" customWidth="1"/>
    <col min="4136" max="4136" width="2.625" style="354" customWidth="1"/>
    <col min="4137" max="4137" width="3.25" style="354" customWidth="1"/>
    <col min="4138" max="4138" width="2.625" style="354" customWidth="1"/>
    <col min="4139" max="4139" width="3.625" style="354" customWidth="1"/>
    <col min="4140" max="4141" width="2.625" style="354" customWidth="1"/>
    <col min="4142" max="4144" width="3.5" style="354" customWidth="1"/>
    <col min="4145" max="4352" width="5.625" style="354"/>
    <col min="4353" max="4354" width="4.125" style="354" customWidth="1"/>
    <col min="4355" max="4355" width="3.25" style="354" customWidth="1"/>
    <col min="4356" max="4356" width="2.625" style="354" customWidth="1"/>
    <col min="4357" max="4357" width="3.25" style="354" customWidth="1"/>
    <col min="4358" max="4358" width="2.625" style="354" customWidth="1"/>
    <col min="4359" max="4359" width="3.25" style="354" customWidth="1"/>
    <col min="4360" max="4360" width="2.625" style="354" customWidth="1"/>
    <col min="4361" max="4361" width="3.25" style="354" customWidth="1"/>
    <col min="4362" max="4362" width="2.625" style="354" customWidth="1"/>
    <col min="4363" max="4363" width="3.25" style="354" customWidth="1"/>
    <col min="4364" max="4364" width="2.625" style="354" customWidth="1"/>
    <col min="4365" max="4365" width="3.25" style="354" customWidth="1"/>
    <col min="4366" max="4366" width="2.625" style="354" customWidth="1"/>
    <col min="4367" max="4367" width="3.25" style="354" customWidth="1"/>
    <col min="4368" max="4368" width="2.625" style="354" customWidth="1"/>
    <col min="4369" max="4369" width="3.25" style="354" customWidth="1"/>
    <col min="4370" max="4370" width="2.625" style="354" customWidth="1"/>
    <col min="4371" max="4371" width="3.25" style="354" customWidth="1"/>
    <col min="4372" max="4372" width="2.625" style="354" customWidth="1"/>
    <col min="4373" max="4373" width="3.25" style="354" customWidth="1"/>
    <col min="4374" max="4374" width="2.625" style="354" customWidth="1"/>
    <col min="4375" max="4375" width="3.25" style="354" customWidth="1"/>
    <col min="4376" max="4376" width="2.625" style="354" customWidth="1"/>
    <col min="4377" max="4377" width="3.25" style="354" customWidth="1"/>
    <col min="4378" max="4378" width="2.625" style="354" customWidth="1"/>
    <col min="4379" max="4379" width="3.25" style="354" customWidth="1"/>
    <col min="4380" max="4380" width="2.625" style="354" customWidth="1"/>
    <col min="4381" max="4381" width="3.25" style="354" customWidth="1"/>
    <col min="4382" max="4382" width="2.625" style="354" customWidth="1"/>
    <col min="4383" max="4383" width="3.25" style="354" customWidth="1"/>
    <col min="4384" max="4384" width="2.625" style="354" customWidth="1"/>
    <col min="4385" max="4385" width="3.25" style="354" customWidth="1"/>
    <col min="4386" max="4386" width="2.75" style="354" customWidth="1"/>
    <col min="4387" max="4387" width="3.25" style="354" customWidth="1"/>
    <col min="4388" max="4388" width="2.625" style="354" customWidth="1"/>
    <col min="4389" max="4389" width="3.25" style="354" customWidth="1"/>
    <col min="4390" max="4390" width="2.625" style="354" customWidth="1"/>
    <col min="4391" max="4391" width="3.25" style="354" customWidth="1"/>
    <col min="4392" max="4392" width="2.625" style="354" customWidth="1"/>
    <col min="4393" max="4393" width="3.25" style="354" customWidth="1"/>
    <col min="4394" max="4394" width="2.625" style="354" customWidth="1"/>
    <col min="4395" max="4395" width="3.625" style="354" customWidth="1"/>
    <col min="4396" max="4397" width="2.625" style="354" customWidth="1"/>
    <col min="4398" max="4400" width="3.5" style="354" customWidth="1"/>
    <col min="4401" max="4608" width="5.625" style="354"/>
    <col min="4609" max="4610" width="4.125" style="354" customWidth="1"/>
    <col min="4611" max="4611" width="3.25" style="354" customWidth="1"/>
    <col min="4612" max="4612" width="2.625" style="354" customWidth="1"/>
    <col min="4613" max="4613" width="3.25" style="354" customWidth="1"/>
    <col min="4614" max="4614" width="2.625" style="354" customWidth="1"/>
    <col min="4615" max="4615" width="3.25" style="354" customWidth="1"/>
    <col min="4616" max="4616" width="2.625" style="354" customWidth="1"/>
    <col min="4617" max="4617" width="3.25" style="354" customWidth="1"/>
    <col min="4618" max="4618" width="2.625" style="354" customWidth="1"/>
    <col min="4619" max="4619" width="3.25" style="354" customWidth="1"/>
    <col min="4620" max="4620" width="2.625" style="354" customWidth="1"/>
    <col min="4621" max="4621" width="3.25" style="354" customWidth="1"/>
    <col min="4622" max="4622" width="2.625" style="354" customWidth="1"/>
    <col min="4623" max="4623" width="3.25" style="354" customWidth="1"/>
    <col min="4624" max="4624" width="2.625" style="354" customWidth="1"/>
    <col min="4625" max="4625" width="3.25" style="354" customWidth="1"/>
    <col min="4626" max="4626" width="2.625" style="354" customWidth="1"/>
    <col min="4627" max="4627" width="3.25" style="354" customWidth="1"/>
    <col min="4628" max="4628" width="2.625" style="354" customWidth="1"/>
    <col min="4629" max="4629" width="3.25" style="354" customWidth="1"/>
    <col min="4630" max="4630" width="2.625" style="354" customWidth="1"/>
    <col min="4631" max="4631" width="3.25" style="354" customWidth="1"/>
    <col min="4632" max="4632" width="2.625" style="354" customWidth="1"/>
    <col min="4633" max="4633" width="3.25" style="354" customWidth="1"/>
    <col min="4634" max="4634" width="2.625" style="354" customWidth="1"/>
    <col min="4635" max="4635" width="3.25" style="354" customWidth="1"/>
    <col min="4636" max="4636" width="2.625" style="354" customWidth="1"/>
    <col min="4637" max="4637" width="3.25" style="354" customWidth="1"/>
    <col min="4638" max="4638" width="2.625" style="354" customWidth="1"/>
    <col min="4639" max="4639" width="3.25" style="354" customWidth="1"/>
    <col min="4640" max="4640" width="2.625" style="354" customWidth="1"/>
    <col min="4641" max="4641" width="3.25" style="354" customWidth="1"/>
    <col min="4642" max="4642" width="2.75" style="354" customWidth="1"/>
    <col min="4643" max="4643" width="3.25" style="354" customWidth="1"/>
    <col min="4644" max="4644" width="2.625" style="354" customWidth="1"/>
    <col min="4645" max="4645" width="3.25" style="354" customWidth="1"/>
    <col min="4646" max="4646" width="2.625" style="354" customWidth="1"/>
    <col min="4647" max="4647" width="3.25" style="354" customWidth="1"/>
    <col min="4648" max="4648" width="2.625" style="354" customWidth="1"/>
    <col min="4649" max="4649" width="3.25" style="354" customWidth="1"/>
    <col min="4650" max="4650" width="2.625" style="354" customWidth="1"/>
    <col min="4651" max="4651" width="3.625" style="354" customWidth="1"/>
    <col min="4652" max="4653" width="2.625" style="354" customWidth="1"/>
    <col min="4654" max="4656" width="3.5" style="354" customWidth="1"/>
    <col min="4657" max="4864" width="5.625" style="354"/>
    <col min="4865" max="4866" width="4.125" style="354" customWidth="1"/>
    <col min="4867" max="4867" width="3.25" style="354" customWidth="1"/>
    <col min="4868" max="4868" width="2.625" style="354" customWidth="1"/>
    <col min="4869" max="4869" width="3.25" style="354" customWidth="1"/>
    <col min="4870" max="4870" width="2.625" style="354" customWidth="1"/>
    <col min="4871" max="4871" width="3.25" style="354" customWidth="1"/>
    <col min="4872" max="4872" width="2.625" style="354" customWidth="1"/>
    <col min="4873" max="4873" width="3.25" style="354" customWidth="1"/>
    <col min="4874" max="4874" width="2.625" style="354" customWidth="1"/>
    <col min="4875" max="4875" width="3.25" style="354" customWidth="1"/>
    <col min="4876" max="4876" width="2.625" style="354" customWidth="1"/>
    <col min="4877" max="4877" width="3.25" style="354" customWidth="1"/>
    <col min="4878" max="4878" width="2.625" style="354" customWidth="1"/>
    <col min="4879" max="4879" width="3.25" style="354" customWidth="1"/>
    <col min="4880" max="4880" width="2.625" style="354" customWidth="1"/>
    <col min="4881" max="4881" width="3.25" style="354" customWidth="1"/>
    <col min="4882" max="4882" width="2.625" style="354" customWidth="1"/>
    <col min="4883" max="4883" width="3.25" style="354" customWidth="1"/>
    <col min="4884" max="4884" width="2.625" style="354" customWidth="1"/>
    <col min="4885" max="4885" width="3.25" style="354" customWidth="1"/>
    <col min="4886" max="4886" width="2.625" style="354" customWidth="1"/>
    <col min="4887" max="4887" width="3.25" style="354" customWidth="1"/>
    <col min="4888" max="4888" width="2.625" style="354" customWidth="1"/>
    <col min="4889" max="4889" width="3.25" style="354" customWidth="1"/>
    <col min="4890" max="4890" width="2.625" style="354" customWidth="1"/>
    <col min="4891" max="4891" width="3.25" style="354" customWidth="1"/>
    <col min="4892" max="4892" width="2.625" style="354" customWidth="1"/>
    <col min="4893" max="4893" width="3.25" style="354" customWidth="1"/>
    <col min="4894" max="4894" width="2.625" style="354" customWidth="1"/>
    <col min="4895" max="4895" width="3.25" style="354" customWidth="1"/>
    <col min="4896" max="4896" width="2.625" style="354" customWidth="1"/>
    <col min="4897" max="4897" width="3.25" style="354" customWidth="1"/>
    <col min="4898" max="4898" width="2.75" style="354" customWidth="1"/>
    <col min="4899" max="4899" width="3.25" style="354" customWidth="1"/>
    <col min="4900" max="4900" width="2.625" style="354" customWidth="1"/>
    <col min="4901" max="4901" width="3.25" style="354" customWidth="1"/>
    <col min="4902" max="4902" width="2.625" style="354" customWidth="1"/>
    <col min="4903" max="4903" width="3.25" style="354" customWidth="1"/>
    <col min="4904" max="4904" width="2.625" style="354" customWidth="1"/>
    <col min="4905" max="4905" width="3.25" style="354" customWidth="1"/>
    <col min="4906" max="4906" width="2.625" style="354" customWidth="1"/>
    <col min="4907" max="4907" width="3.625" style="354" customWidth="1"/>
    <col min="4908" max="4909" width="2.625" style="354" customWidth="1"/>
    <col min="4910" max="4912" width="3.5" style="354" customWidth="1"/>
    <col min="4913" max="5120" width="5.625" style="354"/>
    <col min="5121" max="5122" width="4.125" style="354" customWidth="1"/>
    <col min="5123" max="5123" width="3.25" style="354" customWidth="1"/>
    <col min="5124" max="5124" width="2.625" style="354" customWidth="1"/>
    <col min="5125" max="5125" width="3.25" style="354" customWidth="1"/>
    <col min="5126" max="5126" width="2.625" style="354" customWidth="1"/>
    <col min="5127" max="5127" width="3.25" style="354" customWidth="1"/>
    <col min="5128" max="5128" width="2.625" style="354" customWidth="1"/>
    <col min="5129" max="5129" width="3.25" style="354" customWidth="1"/>
    <col min="5130" max="5130" width="2.625" style="354" customWidth="1"/>
    <col min="5131" max="5131" width="3.25" style="354" customWidth="1"/>
    <col min="5132" max="5132" width="2.625" style="354" customWidth="1"/>
    <col min="5133" max="5133" width="3.25" style="354" customWidth="1"/>
    <col min="5134" max="5134" width="2.625" style="354" customWidth="1"/>
    <col min="5135" max="5135" width="3.25" style="354" customWidth="1"/>
    <col min="5136" max="5136" width="2.625" style="354" customWidth="1"/>
    <col min="5137" max="5137" width="3.25" style="354" customWidth="1"/>
    <col min="5138" max="5138" width="2.625" style="354" customWidth="1"/>
    <col min="5139" max="5139" width="3.25" style="354" customWidth="1"/>
    <col min="5140" max="5140" width="2.625" style="354" customWidth="1"/>
    <col min="5141" max="5141" width="3.25" style="354" customWidth="1"/>
    <col min="5142" max="5142" width="2.625" style="354" customWidth="1"/>
    <col min="5143" max="5143" width="3.25" style="354" customWidth="1"/>
    <col min="5144" max="5144" width="2.625" style="354" customWidth="1"/>
    <col min="5145" max="5145" width="3.25" style="354" customWidth="1"/>
    <col min="5146" max="5146" width="2.625" style="354" customWidth="1"/>
    <col min="5147" max="5147" width="3.25" style="354" customWidth="1"/>
    <col min="5148" max="5148" width="2.625" style="354" customWidth="1"/>
    <col min="5149" max="5149" width="3.25" style="354" customWidth="1"/>
    <col min="5150" max="5150" width="2.625" style="354" customWidth="1"/>
    <col min="5151" max="5151" width="3.25" style="354" customWidth="1"/>
    <col min="5152" max="5152" width="2.625" style="354" customWidth="1"/>
    <col min="5153" max="5153" width="3.25" style="354" customWidth="1"/>
    <col min="5154" max="5154" width="2.75" style="354" customWidth="1"/>
    <col min="5155" max="5155" width="3.25" style="354" customWidth="1"/>
    <col min="5156" max="5156" width="2.625" style="354" customWidth="1"/>
    <col min="5157" max="5157" width="3.25" style="354" customWidth="1"/>
    <col min="5158" max="5158" width="2.625" style="354" customWidth="1"/>
    <col min="5159" max="5159" width="3.25" style="354" customWidth="1"/>
    <col min="5160" max="5160" width="2.625" style="354" customWidth="1"/>
    <col min="5161" max="5161" width="3.25" style="354" customWidth="1"/>
    <col min="5162" max="5162" width="2.625" style="354" customWidth="1"/>
    <col min="5163" max="5163" width="3.625" style="354" customWidth="1"/>
    <col min="5164" max="5165" width="2.625" style="354" customWidth="1"/>
    <col min="5166" max="5168" width="3.5" style="354" customWidth="1"/>
    <col min="5169" max="5376" width="5.625" style="354"/>
    <col min="5377" max="5378" width="4.125" style="354" customWidth="1"/>
    <col min="5379" max="5379" width="3.25" style="354" customWidth="1"/>
    <col min="5380" max="5380" width="2.625" style="354" customWidth="1"/>
    <col min="5381" max="5381" width="3.25" style="354" customWidth="1"/>
    <col min="5382" max="5382" width="2.625" style="354" customWidth="1"/>
    <col min="5383" max="5383" width="3.25" style="354" customWidth="1"/>
    <col min="5384" max="5384" width="2.625" style="354" customWidth="1"/>
    <col min="5385" max="5385" width="3.25" style="354" customWidth="1"/>
    <col min="5386" max="5386" width="2.625" style="354" customWidth="1"/>
    <col min="5387" max="5387" width="3.25" style="354" customWidth="1"/>
    <col min="5388" max="5388" width="2.625" style="354" customWidth="1"/>
    <col min="5389" max="5389" width="3.25" style="354" customWidth="1"/>
    <col min="5390" max="5390" width="2.625" style="354" customWidth="1"/>
    <col min="5391" max="5391" width="3.25" style="354" customWidth="1"/>
    <col min="5392" max="5392" width="2.625" style="354" customWidth="1"/>
    <col min="5393" max="5393" width="3.25" style="354" customWidth="1"/>
    <col min="5394" max="5394" width="2.625" style="354" customWidth="1"/>
    <col min="5395" max="5395" width="3.25" style="354" customWidth="1"/>
    <col min="5396" max="5396" width="2.625" style="354" customWidth="1"/>
    <col min="5397" max="5397" width="3.25" style="354" customWidth="1"/>
    <col min="5398" max="5398" width="2.625" style="354" customWidth="1"/>
    <col min="5399" max="5399" width="3.25" style="354" customWidth="1"/>
    <col min="5400" max="5400" width="2.625" style="354" customWidth="1"/>
    <col min="5401" max="5401" width="3.25" style="354" customWidth="1"/>
    <col min="5402" max="5402" width="2.625" style="354" customWidth="1"/>
    <col min="5403" max="5403" width="3.25" style="354" customWidth="1"/>
    <col min="5404" max="5404" width="2.625" style="354" customWidth="1"/>
    <col min="5405" max="5405" width="3.25" style="354" customWidth="1"/>
    <col min="5406" max="5406" width="2.625" style="354" customWidth="1"/>
    <col min="5407" max="5407" width="3.25" style="354" customWidth="1"/>
    <col min="5408" max="5408" width="2.625" style="354" customWidth="1"/>
    <col min="5409" max="5409" width="3.25" style="354" customWidth="1"/>
    <col min="5410" max="5410" width="2.75" style="354" customWidth="1"/>
    <col min="5411" max="5411" width="3.25" style="354" customWidth="1"/>
    <col min="5412" max="5412" width="2.625" style="354" customWidth="1"/>
    <col min="5413" max="5413" width="3.25" style="354" customWidth="1"/>
    <col min="5414" max="5414" width="2.625" style="354" customWidth="1"/>
    <col min="5415" max="5415" width="3.25" style="354" customWidth="1"/>
    <col min="5416" max="5416" width="2.625" style="354" customWidth="1"/>
    <col min="5417" max="5417" width="3.25" style="354" customWidth="1"/>
    <col min="5418" max="5418" width="2.625" style="354" customWidth="1"/>
    <col min="5419" max="5419" width="3.625" style="354" customWidth="1"/>
    <col min="5420" max="5421" width="2.625" style="354" customWidth="1"/>
    <col min="5422" max="5424" width="3.5" style="354" customWidth="1"/>
    <col min="5425" max="5632" width="5.625" style="354"/>
    <col min="5633" max="5634" width="4.125" style="354" customWidth="1"/>
    <col min="5635" max="5635" width="3.25" style="354" customWidth="1"/>
    <col min="5636" max="5636" width="2.625" style="354" customWidth="1"/>
    <col min="5637" max="5637" width="3.25" style="354" customWidth="1"/>
    <col min="5638" max="5638" width="2.625" style="354" customWidth="1"/>
    <col min="5639" max="5639" width="3.25" style="354" customWidth="1"/>
    <col min="5640" max="5640" width="2.625" style="354" customWidth="1"/>
    <col min="5641" max="5641" width="3.25" style="354" customWidth="1"/>
    <col min="5642" max="5642" width="2.625" style="354" customWidth="1"/>
    <col min="5643" max="5643" width="3.25" style="354" customWidth="1"/>
    <col min="5644" max="5644" width="2.625" style="354" customWidth="1"/>
    <col min="5645" max="5645" width="3.25" style="354" customWidth="1"/>
    <col min="5646" max="5646" width="2.625" style="354" customWidth="1"/>
    <col min="5647" max="5647" width="3.25" style="354" customWidth="1"/>
    <col min="5648" max="5648" width="2.625" style="354" customWidth="1"/>
    <col min="5649" max="5649" width="3.25" style="354" customWidth="1"/>
    <col min="5650" max="5650" width="2.625" style="354" customWidth="1"/>
    <col min="5651" max="5651" width="3.25" style="354" customWidth="1"/>
    <col min="5652" max="5652" width="2.625" style="354" customWidth="1"/>
    <col min="5653" max="5653" width="3.25" style="354" customWidth="1"/>
    <col min="5654" max="5654" width="2.625" style="354" customWidth="1"/>
    <col min="5655" max="5655" width="3.25" style="354" customWidth="1"/>
    <col min="5656" max="5656" width="2.625" style="354" customWidth="1"/>
    <col min="5657" max="5657" width="3.25" style="354" customWidth="1"/>
    <col min="5658" max="5658" width="2.625" style="354" customWidth="1"/>
    <col min="5659" max="5659" width="3.25" style="354" customWidth="1"/>
    <col min="5660" max="5660" width="2.625" style="354" customWidth="1"/>
    <col min="5661" max="5661" width="3.25" style="354" customWidth="1"/>
    <col min="5662" max="5662" width="2.625" style="354" customWidth="1"/>
    <col min="5663" max="5663" width="3.25" style="354" customWidth="1"/>
    <col min="5664" max="5664" width="2.625" style="354" customWidth="1"/>
    <col min="5665" max="5665" width="3.25" style="354" customWidth="1"/>
    <col min="5666" max="5666" width="2.75" style="354" customWidth="1"/>
    <col min="5667" max="5667" width="3.25" style="354" customWidth="1"/>
    <col min="5668" max="5668" width="2.625" style="354" customWidth="1"/>
    <col min="5669" max="5669" width="3.25" style="354" customWidth="1"/>
    <col min="5670" max="5670" width="2.625" style="354" customWidth="1"/>
    <col min="5671" max="5671" width="3.25" style="354" customWidth="1"/>
    <col min="5672" max="5672" width="2.625" style="354" customWidth="1"/>
    <col min="5673" max="5673" width="3.25" style="354" customWidth="1"/>
    <col min="5674" max="5674" width="2.625" style="354" customWidth="1"/>
    <col min="5675" max="5675" width="3.625" style="354" customWidth="1"/>
    <col min="5676" max="5677" width="2.625" style="354" customWidth="1"/>
    <col min="5678" max="5680" width="3.5" style="354" customWidth="1"/>
    <col min="5681" max="5888" width="5.625" style="354"/>
    <col min="5889" max="5890" width="4.125" style="354" customWidth="1"/>
    <col min="5891" max="5891" width="3.25" style="354" customWidth="1"/>
    <col min="5892" max="5892" width="2.625" style="354" customWidth="1"/>
    <col min="5893" max="5893" width="3.25" style="354" customWidth="1"/>
    <col min="5894" max="5894" width="2.625" style="354" customWidth="1"/>
    <col min="5895" max="5895" width="3.25" style="354" customWidth="1"/>
    <col min="5896" max="5896" width="2.625" style="354" customWidth="1"/>
    <col min="5897" max="5897" width="3.25" style="354" customWidth="1"/>
    <col min="5898" max="5898" width="2.625" style="354" customWidth="1"/>
    <col min="5899" max="5899" width="3.25" style="354" customWidth="1"/>
    <col min="5900" max="5900" width="2.625" style="354" customWidth="1"/>
    <col min="5901" max="5901" width="3.25" style="354" customWidth="1"/>
    <col min="5902" max="5902" width="2.625" style="354" customWidth="1"/>
    <col min="5903" max="5903" width="3.25" style="354" customWidth="1"/>
    <col min="5904" max="5904" width="2.625" style="354" customWidth="1"/>
    <col min="5905" max="5905" width="3.25" style="354" customWidth="1"/>
    <col min="5906" max="5906" width="2.625" style="354" customWidth="1"/>
    <col min="5907" max="5907" width="3.25" style="354" customWidth="1"/>
    <col min="5908" max="5908" width="2.625" style="354" customWidth="1"/>
    <col min="5909" max="5909" width="3.25" style="354" customWidth="1"/>
    <col min="5910" max="5910" width="2.625" style="354" customWidth="1"/>
    <col min="5911" max="5911" width="3.25" style="354" customWidth="1"/>
    <col min="5912" max="5912" width="2.625" style="354" customWidth="1"/>
    <col min="5913" max="5913" width="3.25" style="354" customWidth="1"/>
    <col min="5914" max="5914" width="2.625" style="354" customWidth="1"/>
    <col min="5915" max="5915" width="3.25" style="354" customWidth="1"/>
    <col min="5916" max="5916" width="2.625" style="354" customWidth="1"/>
    <col min="5917" max="5917" width="3.25" style="354" customWidth="1"/>
    <col min="5918" max="5918" width="2.625" style="354" customWidth="1"/>
    <col min="5919" max="5919" width="3.25" style="354" customWidth="1"/>
    <col min="5920" max="5920" width="2.625" style="354" customWidth="1"/>
    <col min="5921" max="5921" width="3.25" style="354" customWidth="1"/>
    <col min="5922" max="5922" width="2.75" style="354" customWidth="1"/>
    <col min="5923" max="5923" width="3.25" style="354" customWidth="1"/>
    <col min="5924" max="5924" width="2.625" style="354" customWidth="1"/>
    <col min="5925" max="5925" width="3.25" style="354" customWidth="1"/>
    <col min="5926" max="5926" width="2.625" style="354" customWidth="1"/>
    <col min="5927" max="5927" width="3.25" style="354" customWidth="1"/>
    <col min="5928" max="5928" width="2.625" style="354" customWidth="1"/>
    <col min="5929" max="5929" width="3.25" style="354" customWidth="1"/>
    <col min="5930" max="5930" width="2.625" style="354" customWidth="1"/>
    <col min="5931" max="5931" width="3.625" style="354" customWidth="1"/>
    <col min="5932" max="5933" width="2.625" style="354" customWidth="1"/>
    <col min="5934" max="5936" width="3.5" style="354" customWidth="1"/>
    <col min="5937" max="6144" width="5.625" style="354"/>
    <col min="6145" max="6146" width="4.125" style="354" customWidth="1"/>
    <col min="6147" max="6147" width="3.25" style="354" customWidth="1"/>
    <col min="6148" max="6148" width="2.625" style="354" customWidth="1"/>
    <col min="6149" max="6149" width="3.25" style="354" customWidth="1"/>
    <col min="6150" max="6150" width="2.625" style="354" customWidth="1"/>
    <col min="6151" max="6151" width="3.25" style="354" customWidth="1"/>
    <col min="6152" max="6152" width="2.625" style="354" customWidth="1"/>
    <col min="6153" max="6153" width="3.25" style="354" customWidth="1"/>
    <col min="6154" max="6154" width="2.625" style="354" customWidth="1"/>
    <col min="6155" max="6155" width="3.25" style="354" customWidth="1"/>
    <col min="6156" max="6156" width="2.625" style="354" customWidth="1"/>
    <col min="6157" max="6157" width="3.25" style="354" customWidth="1"/>
    <col min="6158" max="6158" width="2.625" style="354" customWidth="1"/>
    <col min="6159" max="6159" width="3.25" style="354" customWidth="1"/>
    <col min="6160" max="6160" width="2.625" style="354" customWidth="1"/>
    <col min="6161" max="6161" width="3.25" style="354" customWidth="1"/>
    <col min="6162" max="6162" width="2.625" style="354" customWidth="1"/>
    <col min="6163" max="6163" width="3.25" style="354" customWidth="1"/>
    <col min="6164" max="6164" width="2.625" style="354" customWidth="1"/>
    <col min="6165" max="6165" width="3.25" style="354" customWidth="1"/>
    <col min="6166" max="6166" width="2.625" style="354" customWidth="1"/>
    <col min="6167" max="6167" width="3.25" style="354" customWidth="1"/>
    <col min="6168" max="6168" width="2.625" style="354" customWidth="1"/>
    <col min="6169" max="6169" width="3.25" style="354" customWidth="1"/>
    <col min="6170" max="6170" width="2.625" style="354" customWidth="1"/>
    <col min="6171" max="6171" width="3.25" style="354" customWidth="1"/>
    <col min="6172" max="6172" width="2.625" style="354" customWidth="1"/>
    <col min="6173" max="6173" width="3.25" style="354" customWidth="1"/>
    <col min="6174" max="6174" width="2.625" style="354" customWidth="1"/>
    <col min="6175" max="6175" width="3.25" style="354" customWidth="1"/>
    <col min="6176" max="6176" width="2.625" style="354" customWidth="1"/>
    <col min="6177" max="6177" width="3.25" style="354" customWidth="1"/>
    <col min="6178" max="6178" width="2.75" style="354" customWidth="1"/>
    <col min="6179" max="6179" width="3.25" style="354" customWidth="1"/>
    <col min="6180" max="6180" width="2.625" style="354" customWidth="1"/>
    <col min="6181" max="6181" width="3.25" style="354" customWidth="1"/>
    <col min="6182" max="6182" width="2.625" style="354" customWidth="1"/>
    <col min="6183" max="6183" width="3.25" style="354" customWidth="1"/>
    <col min="6184" max="6184" width="2.625" style="354" customWidth="1"/>
    <col min="6185" max="6185" width="3.25" style="354" customWidth="1"/>
    <col min="6186" max="6186" width="2.625" style="354" customWidth="1"/>
    <col min="6187" max="6187" width="3.625" style="354" customWidth="1"/>
    <col min="6188" max="6189" width="2.625" style="354" customWidth="1"/>
    <col min="6190" max="6192" width="3.5" style="354" customWidth="1"/>
    <col min="6193" max="6400" width="5.625" style="354"/>
    <col min="6401" max="6402" width="4.125" style="354" customWidth="1"/>
    <col min="6403" max="6403" width="3.25" style="354" customWidth="1"/>
    <col min="6404" max="6404" width="2.625" style="354" customWidth="1"/>
    <col min="6405" max="6405" width="3.25" style="354" customWidth="1"/>
    <col min="6406" max="6406" width="2.625" style="354" customWidth="1"/>
    <col min="6407" max="6407" width="3.25" style="354" customWidth="1"/>
    <col min="6408" max="6408" width="2.625" style="354" customWidth="1"/>
    <col min="6409" max="6409" width="3.25" style="354" customWidth="1"/>
    <col min="6410" max="6410" width="2.625" style="354" customWidth="1"/>
    <col min="6411" max="6411" width="3.25" style="354" customWidth="1"/>
    <col min="6412" max="6412" width="2.625" style="354" customWidth="1"/>
    <col min="6413" max="6413" width="3.25" style="354" customWidth="1"/>
    <col min="6414" max="6414" width="2.625" style="354" customWidth="1"/>
    <col min="6415" max="6415" width="3.25" style="354" customWidth="1"/>
    <col min="6416" max="6416" width="2.625" style="354" customWidth="1"/>
    <col min="6417" max="6417" width="3.25" style="354" customWidth="1"/>
    <col min="6418" max="6418" width="2.625" style="354" customWidth="1"/>
    <col min="6419" max="6419" width="3.25" style="354" customWidth="1"/>
    <col min="6420" max="6420" width="2.625" style="354" customWidth="1"/>
    <col min="6421" max="6421" width="3.25" style="354" customWidth="1"/>
    <col min="6422" max="6422" width="2.625" style="354" customWidth="1"/>
    <col min="6423" max="6423" width="3.25" style="354" customWidth="1"/>
    <col min="6424" max="6424" width="2.625" style="354" customWidth="1"/>
    <col min="6425" max="6425" width="3.25" style="354" customWidth="1"/>
    <col min="6426" max="6426" width="2.625" style="354" customWidth="1"/>
    <col min="6427" max="6427" width="3.25" style="354" customWidth="1"/>
    <col min="6428" max="6428" width="2.625" style="354" customWidth="1"/>
    <col min="6429" max="6429" width="3.25" style="354" customWidth="1"/>
    <col min="6430" max="6430" width="2.625" style="354" customWidth="1"/>
    <col min="6431" max="6431" width="3.25" style="354" customWidth="1"/>
    <col min="6432" max="6432" width="2.625" style="354" customWidth="1"/>
    <col min="6433" max="6433" width="3.25" style="354" customWidth="1"/>
    <col min="6434" max="6434" width="2.75" style="354" customWidth="1"/>
    <col min="6435" max="6435" width="3.25" style="354" customWidth="1"/>
    <col min="6436" max="6436" width="2.625" style="354" customWidth="1"/>
    <col min="6437" max="6437" width="3.25" style="354" customWidth="1"/>
    <col min="6438" max="6438" width="2.625" style="354" customWidth="1"/>
    <col min="6439" max="6439" width="3.25" style="354" customWidth="1"/>
    <col min="6440" max="6440" width="2.625" style="354" customWidth="1"/>
    <col min="6441" max="6441" width="3.25" style="354" customWidth="1"/>
    <col min="6442" max="6442" width="2.625" style="354" customWidth="1"/>
    <col min="6443" max="6443" width="3.625" style="354" customWidth="1"/>
    <col min="6444" max="6445" width="2.625" style="354" customWidth="1"/>
    <col min="6446" max="6448" width="3.5" style="354" customWidth="1"/>
    <col min="6449" max="6656" width="5.625" style="354"/>
    <col min="6657" max="6658" width="4.125" style="354" customWidth="1"/>
    <col min="6659" max="6659" width="3.25" style="354" customWidth="1"/>
    <col min="6660" max="6660" width="2.625" style="354" customWidth="1"/>
    <col min="6661" max="6661" width="3.25" style="354" customWidth="1"/>
    <col min="6662" max="6662" width="2.625" style="354" customWidth="1"/>
    <col min="6663" max="6663" width="3.25" style="354" customWidth="1"/>
    <col min="6664" max="6664" width="2.625" style="354" customWidth="1"/>
    <col min="6665" max="6665" width="3.25" style="354" customWidth="1"/>
    <col min="6666" max="6666" width="2.625" style="354" customWidth="1"/>
    <col min="6667" max="6667" width="3.25" style="354" customWidth="1"/>
    <col min="6668" max="6668" width="2.625" style="354" customWidth="1"/>
    <col min="6669" max="6669" width="3.25" style="354" customWidth="1"/>
    <col min="6670" max="6670" width="2.625" style="354" customWidth="1"/>
    <col min="6671" max="6671" width="3.25" style="354" customWidth="1"/>
    <col min="6672" max="6672" width="2.625" style="354" customWidth="1"/>
    <col min="6673" max="6673" width="3.25" style="354" customWidth="1"/>
    <col min="6674" max="6674" width="2.625" style="354" customWidth="1"/>
    <col min="6675" max="6675" width="3.25" style="354" customWidth="1"/>
    <col min="6676" max="6676" width="2.625" style="354" customWidth="1"/>
    <col min="6677" max="6677" width="3.25" style="354" customWidth="1"/>
    <col min="6678" max="6678" width="2.625" style="354" customWidth="1"/>
    <col min="6679" max="6679" width="3.25" style="354" customWidth="1"/>
    <col min="6680" max="6680" width="2.625" style="354" customWidth="1"/>
    <col min="6681" max="6681" width="3.25" style="354" customWidth="1"/>
    <col min="6682" max="6682" width="2.625" style="354" customWidth="1"/>
    <col min="6683" max="6683" width="3.25" style="354" customWidth="1"/>
    <col min="6684" max="6684" width="2.625" style="354" customWidth="1"/>
    <col min="6685" max="6685" width="3.25" style="354" customWidth="1"/>
    <col min="6686" max="6686" width="2.625" style="354" customWidth="1"/>
    <col min="6687" max="6687" width="3.25" style="354" customWidth="1"/>
    <col min="6688" max="6688" width="2.625" style="354" customWidth="1"/>
    <col min="6689" max="6689" width="3.25" style="354" customWidth="1"/>
    <col min="6690" max="6690" width="2.75" style="354" customWidth="1"/>
    <col min="6691" max="6691" width="3.25" style="354" customWidth="1"/>
    <col min="6692" max="6692" width="2.625" style="354" customWidth="1"/>
    <col min="6693" max="6693" width="3.25" style="354" customWidth="1"/>
    <col min="6694" max="6694" width="2.625" style="354" customWidth="1"/>
    <col min="6695" max="6695" width="3.25" style="354" customWidth="1"/>
    <col min="6696" max="6696" width="2.625" style="354" customWidth="1"/>
    <col min="6697" max="6697" width="3.25" style="354" customWidth="1"/>
    <col min="6698" max="6698" width="2.625" style="354" customWidth="1"/>
    <col min="6699" max="6699" width="3.625" style="354" customWidth="1"/>
    <col min="6700" max="6701" width="2.625" style="354" customWidth="1"/>
    <col min="6702" max="6704" width="3.5" style="354" customWidth="1"/>
    <col min="6705" max="6912" width="5.625" style="354"/>
    <col min="6913" max="6914" width="4.125" style="354" customWidth="1"/>
    <col min="6915" max="6915" width="3.25" style="354" customWidth="1"/>
    <col min="6916" max="6916" width="2.625" style="354" customWidth="1"/>
    <col min="6917" max="6917" width="3.25" style="354" customWidth="1"/>
    <col min="6918" max="6918" width="2.625" style="354" customWidth="1"/>
    <col min="6919" max="6919" width="3.25" style="354" customWidth="1"/>
    <col min="6920" max="6920" width="2.625" style="354" customWidth="1"/>
    <col min="6921" max="6921" width="3.25" style="354" customWidth="1"/>
    <col min="6922" max="6922" width="2.625" style="354" customWidth="1"/>
    <col min="6923" max="6923" width="3.25" style="354" customWidth="1"/>
    <col min="6924" max="6924" width="2.625" style="354" customWidth="1"/>
    <col min="6925" max="6925" width="3.25" style="354" customWidth="1"/>
    <col min="6926" max="6926" width="2.625" style="354" customWidth="1"/>
    <col min="6927" max="6927" width="3.25" style="354" customWidth="1"/>
    <col min="6928" max="6928" width="2.625" style="354" customWidth="1"/>
    <col min="6929" max="6929" width="3.25" style="354" customWidth="1"/>
    <col min="6930" max="6930" width="2.625" style="354" customWidth="1"/>
    <col min="6931" max="6931" width="3.25" style="354" customWidth="1"/>
    <col min="6932" max="6932" width="2.625" style="354" customWidth="1"/>
    <col min="6933" max="6933" width="3.25" style="354" customWidth="1"/>
    <col min="6934" max="6934" width="2.625" style="354" customWidth="1"/>
    <col min="6935" max="6935" width="3.25" style="354" customWidth="1"/>
    <col min="6936" max="6936" width="2.625" style="354" customWidth="1"/>
    <col min="6937" max="6937" width="3.25" style="354" customWidth="1"/>
    <col min="6938" max="6938" width="2.625" style="354" customWidth="1"/>
    <col min="6939" max="6939" width="3.25" style="354" customWidth="1"/>
    <col min="6940" max="6940" width="2.625" style="354" customWidth="1"/>
    <col min="6941" max="6941" width="3.25" style="354" customWidth="1"/>
    <col min="6942" max="6942" width="2.625" style="354" customWidth="1"/>
    <col min="6943" max="6943" width="3.25" style="354" customWidth="1"/>
    <col min="6944" max="6944" width="2.625" style="354" customWidth="1"/>
    <col min="6945" max="6945" width="3.25" style="354" customWidth="1"/>
    <col min="6946" max="6946" width="2.75" style="354" customWidth="1"/>
    <col min="6947" max="6947" width="3.25" style="354" customWidth="1"/>
    <col min="6948" max="6948" width="2.625" style="354" customWidth="1"/>
    <col min="6949" max="6949" width="3.25" style="354" customWidth="1"/>
    <col min="6950" max="6950" width="2.625" style="354" customWidth="1"/>
    <col min="6951" max="6951" width="3.25" style="354" customWidth="1"/>
    <col min="6952" max="6952" width="2.625" style="354" customWidth="1"/>
    <col min="6953" max="6953" width="3.25" style="354" customWidth="1"/>
    <col min="6954" max="6954" width="2.625" style="354" customWidth="1"/>
    <col min="6955" max="6955" width="3.625" style="354" customWidth="1"/>
    <col min="6956" max="6957" width="2.625" style="354" customWidth="1"/>
    <col min="6958" max="6960" width="3.5" style="354" customWidth="1"/>
    <col min="6961" max="7168" width="5.625" style="354"/>
    <col min="7169" max="7170" width="4.125" style="354" customWidth="1"/>
    <col min="7171" max="7171" width="3.25" style="354" customWidth="1"/>
    <col min="7172" max="7172" width="2.625" style="354" customWidth="1"/>
    <col min="7173" max="7173" width="3.25" style="354" customWidth="1"/>
    <col min="7174" max="7174" width="2.625" style="354" customWidth="1"/>
    <col min="7175" max="7175" width="3.25" style="354" customWidth="1"/>
    <col min="7176" max="7176" width="2.625" style="354" customWidth="1"/>
    <col min="7177" max="7177" width="3.25" style="354" customWidth="1"/>
    <col min="7178" max="7178" width="2.625" style="354" customWidth="1"/>
    <col min="7179" max="7179" width="3.25" style="354" customWidth="1"/>
    <col min="7180" max="7180" width="2.625" style="354" customWidth="1"/>
    <col min="7181" max="7181" width="3.25" style="354" customWidth="1"/>
    <col min="7182" max="7182" width="2.625" style="354" customWidth="1"/>
    <col min="7183" max="7183" width="3.25" style="354" customWidth="1"/>
    <col min="7184" max="7184" width="2.625" style="354" customWidth="1"/>
    <col min="7185" max="7185" width="3.25" style="354" customWidth="1"/>
    <col min="7186" max="7186" width="2.625" style="354" customWidth="1"/>
    <col min="7187" max="7187" width="3.25" style="354" customWidth="1"/>
    <col min="7188" max="7188" width="2.625" style="354" customWidth="1"/>
    <col min="7189" max="7189" width="3.25" style="354" customWidth="1"/>
    <col min="7190" max="7190" width="2.625" style="354" customWidth="1"/>
    <col min="7191" max="7191" width="3.25" style="354" customWidth="1"/>
    <col min="7192" max="7192" width="2.625" style="354" customWidth="1"/>
    <col min="7193" max="7193" width="3.25" style="354" customWidth="1"/>
    <col min="7194" max="7194" width="2.625" style="354" customWidth="1"/>
    <col min="7195" max="7195" width="3.25" style="354" customWidth="1"/>
    <col min="7196" max="7196" width="2.625" style="354" customWidth="1"/>
    <col min="7197" max="7197" width="3.25" style="354" customWidth="1"/>
    <col min="7198" max="7198" width="2.625" style="354" customWidth="1"/>
    <col min="7199" max="7199" width="3.25" style="354" customWidth="1"/>
    <col min="7200" max="7200" width="2.625" style="354" customWidth="1"/>
    <col min="7201" max="7201" width="3.25" style="354" customWidth="1"/>
    <col min="7202" max="7202" width="2.75" style="354" customWidth="1"/>
    <col min="7203" max="7203" width="3.25" style="354" customWidth="1"/>
    <col min="7204" max="7204" width="2.625" style="354" customWidth="1"/>
    <col min="7205" max="7205" width="3.25" style="354" customWidth="1"/>
    <col min="7206" max="7206" width="2.625" style="354" customWidth="1"/>
    <col min="7207" max="7207" width="3.25" style="354" customWidth="1"/>
    <col min="7208" max="7208" width="2.625" style="354" customWidth="1"/>
    <col min="7209" max="7209" width="3.25" style="354" customWidth="1"/>
    <col min="7210" max="7210" width="2.625" style="354" customWidth="1"/>
    <col min="7211" max="7211" width="3.625" style="354" customWidth="1"/>
    <col min="7212" max="7213" width="2.625" style="354" customWidth="1"/>
    <col min="7214" max="7216" width="3.5" style="354" customWidth="1"/>
    <col min="7217" max="7424" width="5.625" style="354"/>
    <col min="7425" max="7426" width="4.125" style="354" customWidth="1"/>
    <col min="7427" max="7427" width="3.25" style="354" customWidth="1"/>
    <col min="7428" max="7428" width="2.625" style="354" customWidth="1"/>
    <col min="7429" max="7429" width="3.25" style="354" customWidth="1"/>
    <col min="7430" max="7430" width="2.625" style="354" customWidth="1"/>
    <col min="7431" max="7431" width="3.25" style="354" customWidth="1"/>
    <col min="7432" max="7432" width="2.625" style="354" customWidth="1"/>
    <col min="7433" max="7433" width="3.25" style="354" customWidth="1"/>
    <col min="7434" max="7434" width="2.625" style="354" customWidth="1"/>
    <col min="7435" max="7435" width="3.25" style="354" customWidth="1"/>
    <col min="7436" max="7436" width="2.625" style="354" customWidth="1"/>
    <col min="7437" max="7437" width="3.25" style="354" customWidth="1"/>
    <col min="7438" max="7438" width="2.625" style="354" customWidth="1"/>
    <col min="7439" max="7439" width="3.25" style="354" customWidth="1"/>
    <col min="7440" max="7440" width="2.625" style="354" customWidth="1"/>
    <col min="7441" max="7441" width="3.25" style="354" customWidth="1"/>
    <col min="7442" max="7442" width="2.625" style="354" customWidth="1"/>
    <col min="7443" max="7443" width="3.25" style="354" customWidth="1"/>
    <col min="7444" max="7444" width="2.625" style="354" customWidth="1"/>
    <col min="7445" max="7445" width="3.25" style="354" customWidth="1"/>
    <col min="7446" max="7446" width="2.625" style="354" customWidth="1"/>
    <col min="7447" max="7447" width="3.25" style="354" customWidth="1"/>
    <col min="7448" max="7448" width="2.625" style="354" customWidth="1"/>
    <col min="7449" max="7449" width="3.25" style="354" customWidth="1"/>
    <col min="7450" max="7450" width="2.625" style="354" customWidth="1"/>
    <col min="7451" max="7451" width="3.25" style="354" customWidth="1"/>
    <col min="7452" max="7452" width="2.625" style="354" customWidth="1"/>
    <col min="7453" max="7453" width="3.25" style="354" customWidth="1"/>
    <col min="7454" max="7454" width="2.625" style="354" customWidth="1"/>
    <col min="7455" max="7455" width="3.25" style="354" customWidth="1"/>
    <col min="7456" max="7456" width="2.625" style="354" customWidth="1"/>
    <col min="7457" max="7457" width="3.25" style="354" customWidth="1"/>
    <col min="7458" max="7458" width="2.75" style="354" customWidth="1"/>
    <col min="7459" max="7459" width="3.25" style="354" customWidth="1"/>
    <col min="7460" max="7460" width="2.625" style="354" customWidth="1"/>
    <col min="7461" max="7461" width="3.25" style="354" customWidth="1"/>
    <col min="7462" max="7462" width="2.625" style="354" customWidth="1"/>
    <col min="7463" max="7463" width="3.25" style="354" customWidth="1"/>
    <col min="7464" max="7464" width="2.625" style="354" customWidth="1"/>
    <col min="7465" max="7465" width="3.25" style="354" customWidth="1"/>
    <col min="7466" max="7466" width="2.625" style="354" customWidth="1"/>
    <col min="7467" max="7467" width="3.625" style="354" customWidth="1"/>
    <col min="7468" max="7469" width="2.625" style="354" customWidth="1"/>
    <col min="7470" max="7472" width="3.5" style="354" customWidth="1"/>
    <col min="7473" max="7680" width="5.625" style="354"/>
    <col min="7681" max="7682" width="4.125" style="354" customWidth="1"/>
    <col min="7683" max="7683" width="3.25" style="354" customWidth="1"/>
    <col min="7684" max="7684" width="2.625" style="354" customWidth="1"/>
    <col min="7685" max="7685" width="3.25" style="354" customWidth="1"/>
    <col min="7686" max="7686" width="2.625" style="354" customWidth="1"/>
    <col min="7687" max="7687" width="3.25" style="354" customWidth="1"/>
    <col min="7688" max="7688" width="2.625" style="354" customWidth="1"/>
    <col min="7689" max="7689" width="3.25" style="354" customWidth="1"/>
    <col min="7690" max="7690" width="2.625" style="354" customWidth="1"/>
    <col min="7691" max="7691" width="3.25" style="354" customWidth="1"/>
    <col min="7692" max="7692" width="2.625" style="354" customWidth="1"/>
    <col min="7693" max="7693" width="3.25" style="354" customWidth="1"/>
    <col min="7694" max="7694" width="2.625" style="354" customWidth="1"/>
    <col min="7695" max="7695" width="3.25" style="354" customWidth="1"/>
    <col min="7696" max="7696" width="2.625" style="354" customWidth="1"/>
    <col min="7697" max="7697" width="3.25" style="354" customWidth="1"/>
    <col min="7698" max="7698" width="2.625" style="354" customWidth="1"/>
    <col min="7699" max="7699" width="3.25" style="354" customWidth="1"/>
    <col min="7700" max="7700" width="2.625" style="354" customWidth="1"/>
    <col min="7701" max="7701" width="3.25" style="354" customWidth="1"/>
    <col min="7702" max="7702" width="2.625" style="354" customWidth="1"/>
    <col min="7703" max="7703" width="3.25" style="354" customWidth="1"/>
    <col min="7704" max="7704" width="2.625" style="354" customWidth="1"/>
    <col min="7705" max="7705" width="3.25" style="354" customWidth="1"/>
    <col min="7706" max="7706" width="2.625" style="354" customWidth="1"/>
    <col min="7707" max="7707" width="3.25" style="354" customWidth="1"/>
    <col min="7708" max="7708" width="2.625" style="354" customWidth="1"/>
    <col min="7709" max="7709" width="3.25" style="354" customWidth="1"/>
    <col min="7710" max="7710" width="2.625" style="354" customWidth="1"/>
    <col min="7711" max="7711" width="3.25" style="354" customWidth="1"/>
    <col min="7712" max="7712" width="2.625" style="354" customWidth="1"/>
    <col min="7713" max="7713" width="3.25" style="354" customWidth="1"/>
    <col min="7714" max="7714" width="2.75" style="354" customWidth="1"/>
    <col min="7715" max="7715" width="3.25" style="354" customWidth="1"/>
    <col min="7716" max="7716" width="2.625" style="354" customWidth="1"/>
    <col min="7717" max="7717" width="3.25" style="354" customWidth="1"/>
    <col min="7718" max="7718" width="2.625" style="354" customWidth="1"/>
    <col min="7719" max="7719" width="3.25" style="354" customWidth="1"/>
    <col min="7720" max="7720" width="2.625" style="354" customWidth="1"/>
    <col min="7721" max="7721" width="3.25" style="354" customWidth="1"/>
    <col min="7722" max="7722" width="2.625" style="354" customWidth="1"/>
    <col min="7723" max="7723" width="3.625" style="354" customWidth="1"/>
    <col min="7724" max="7725" width="2.625" style="354" customWidth="1"/>
    <col min="7726" max="7728" width="3.5" style="354" customWidth="1"/>
    <col min="7729" max="7936" width="5.625" style="354"/>
    <col min="7937" max="7938" width="4.125" style="354" customWidth="1"/>
    <col min="7939" max="7939" width="3.25" style="354" customWidth="1"/>
    <col min="7940" max="7940" width="2.625" style="354" customWidth="1"/>
    <col min="7941" max="7941" width="3.25" style="354" customWidth="1"/>
    <col min="7942" max="7942" width="2.625" style="354" customWidth="1"/>
    <col min="7943" max="7943" width="3.25" style="354" customWidth="1"/>
    <col min="7944" max="7944" width="2.625" style="354" customWidth="1"/>
    <col min="7945" max="7945" width="3.25" style="354" customWidth="1"/>
    <col min="7946" max="7946" width="2.625" style="354" customWidth="1"/>
    <col min="7947" max="7947" width="3.25" style="354" customWidth="1"/>
    <col min="7948" max="7948" width="2.625" style="354" customWidth="1"/>
    <col min="7949" max="7949" width="3.25" style="354" customWidth="1"/>
    <col min="7950" max="7950" width="2.625" style="354" customWidth="1"/>
    <col min="7951" max="7951" width="3.25" style="354" customWidth="1"/>
    <col min="7952" max="7952" width="2.625" style="354" customWidth="1"/>
    <col min="7953" max="7953" width="3.25" style="354" customWidth="1"/>
    <col min="7954" max="7954" width="2.625" style="354" customWidth="1"/>
    <col min="7955" max="7955" width="3.25" style="354" customWidth="1"/>
    <col min="7956" max="7956" width="2.625" style="354" customWidth="1"/>
    <col min="7957" max="7957" width="3.25" style="354" customWidth="1"/>
    <col min="7958" max="7958" width="2.625" style="354" customWidth="1"/>
    <col min="7959" max="7959" width="3.25" style="354" customWidth="1"/>
    <col min="7960" max="7960" width="2.625" style="354" customWidth="1"/>
    <col min="7961" max="7961" width="3.25" style="354" customWidth="1"/>
    <col min="7962" max="7962" width="2.625" style="354" customWidth="1"/>
    <col min="7963" max="7963" width="3.25" style="354" customWidth="1"/>
    <col min="7964" max="7964" width="2.625" style="354" customWidth="1"/>
    <col min="7965" max="7965" width="3.25" style="354" customWidth="1"/>
    <col min="7966" max="7966" width="2.625" style="354" customWidth="1"/>
    <col min="7967" max="7967" width="3.25" style="354" customWidth="1"/>
    <col min="7968" max="7968" width="2.625" style="354" customWidth="1"/>
    <col min="7969" max="7969" width="3.25" style="354" customWidth="1"/>
    <col min="7970" max="7970" width="2.75" style="354" customWidth="1"/>
    <col min="7971" max="7971" width="3.25" style="354" customWidth="1"/>
    <col min="7972" max="7972" width="2.625" style="354" customWidth="1"/>
    <col min="7973" max="7973" width="3.25" style="354" customWidth="1"/>
    <col min="7974" max="7974" width="2.625" style="354" customWidth="1"/>
    <col min="7975" max="7975" width="3.25" style="354" customWidth="1"/>
    <col min="7976" max="7976" width="2.625" style="354" customWidth="1"/>
    <col min="7977" max="7977" width="3.25" style="354" customWidth="1"/>
    <col min="7978" max="7978" width="2.625" style="354" customWidth="1"/>
    <col min="7979" max="7979" width="3.625" style="354" customWidth="1"/>
    <col min="7980" max="7981" width="2.625" style="354" customWidth="1"/>
    <col min="7982" max="7984" width="3.5" style="354" customWidth="1"/>
    <col min="7985" max="8192" width="5.625" style="354"/>
    <col min="8193" max="8194" width="4.125" style="354" customWidth="1"/>
    <col min="8195" max="8195" width="3.25" style="354" customWidth="1"/>
    <col min="8196" max="8196" width="2.625" style="354" customWidth="1"/>
    <col min="8197" max="8197" width="3.25" style="354" customWidth="1"/>
    <col min="8198" max="8198" width="2.625" style="354" customWidth="1"/>
    <col min="8199" max="8199" width="3.25" style="354" customWidth="1"/>
    <col min="8200" max="8200" width="2.625" style="354" customWidth="1"/>
    <col min="8201" max="8201" width="3.25" style="354" customWidth="1"/>
    <col min="8202" max="8202" width="2.625" style="354" customWidth="1"/>
    <col min="8203" max="8203" width="3.25" style="354" customWidth="1"/>
    <col min="8204" max="8204" width="2.625" style="354" customWidth="1"/>
    <col min="8205" max="8205" width="3.25" style="354" customWidth="1"/>
    <col min="8206" max="8206" width="2.625" style="354" customWidth="1"/>
    <col min="8207" max="8207" width="3.25" style="354" customWidth="1"/>
    <col min="8208" max="8208" width="2.625" style="354" customWidth="1"/>
    <col min="8209" max="8209" width="3.25" style="354" customWidth="1"/>
    <col min="8210" max="8210" width="2.625" style="354" customWidth="1"/>
    <col min="8211" max="8211" width="3.25" style="354" customWidth="1"/>
    <col min="8212" max="8212" width="2.625" style="354" customWidth="1"/>
    <col min="8213" max="8213" width="3.25" style="354" customWidth="1"/>
    <col min="8214" max="8214" width="2.625" style="354" customWidth="1"/>
    <col min="8215" max="8215" width="3.25" style="354" customWidth="1"/>
    <col min="8216" max="8216" width="2.625" style="354" customWidth="1"/>
    <col min="8217" max="8217" width="3.25" style="354" customWidth="1"/>
    <col min="8218" max="8218" width="2.625" style="354" customWidth="1"/>
    <col min="8219" max="8219" width="3.25" style="354" customWidth="1"/>
    <col min="8220" max="8220" width="2.625" style="354" customWidth="1"/>
    <col min="8221" max="8221" width="3.25" style="354" customWidth="1"/>
    <col min="8222" max="8222" width="2.625" style="354" customWidth="1"/>
    <col min="8223" max="8223" width="3.25" style="354" customWidth="1"/>
    <col min="8224" max="8224" width="2.625" style="354" customWidth="1"/>
    <col min="8225" max="8225" width="3.25" style="354" customWidth="1"/>
    <col min="8226" max="8226" width="2.75" style="354" customWidth="1"/>
    <col min="8227" max="8227" width="3.25" style="354" customWidth="1"/>
    <col min="8228" max="8228" width="2.625" style="354" customWidth="1"/>
    <col min="8229" max="8229" width="3.25" style="354" customWidth="1"/>
    <col min="8230" max="8230" width="2.625" style="354" customWidth="1"/>
    <col min="8231" max="8231" width="3.25" style="354" customWidth="1"/>
    <col min="8232" max="8232" width="2.625" style="354" customWidth="1"/>
    <col min="8233" max="8233" width="3.25" style="354" customWidth="1"/>
    <col min="8234" max="8234" width="2.625" style="354" customWidth="1"/>
    <col min="8235" max="8235" width="3.625" style="354" customWidth="1"/>
    <col min="8236" max="8237" width="2.625" style="354" customWidth="1"/>
    <col min="8238" max="8240" width="3.5" style="354" customWidth="1"/>
    <col min="8241" max="8448" width="5.625" style="354"/>
    <col min="8449" max="8450" width="4.125" style="354" customWidth="1"/>
    <col min="8451" max="8451" width="3.25" style="354" customWidth="1"/>
    <col min="8452" max="8452" width="2.625" style="354" customWidth="1"/>
    <col min="8453" max="8453" width="3.25" style="354" customWidth="1"/>
    <col min="8454" max="8454" width="2.625" style="354" customWidth="1"/>
    <col min="8455" max="8455" width="3.25" style="354" customWidth="1"/>
    <col min="8456" max="8456" width="2.625" style="354" customWidth="1"/>
    <col min="8457" max="8457" width="3.25" style="354" customWidth="1"/>
    <col min="8458" max="8458" width="2.625" style="354" customWidth="1"/>
    <col min="8459" max="8459" width="3.25" style="354" customWidth="1"/>
    <col min="8460" max="8460" width="2.625" style="354" customWidth="1"/>
    <col min="8461" max="8461" width="3.25" style="354" customWidth="1"/>
    <col min="8462" max="8462" width="2.625" style="354" customWidth="1"/>
    <col min="8463" max="8463" width="3.25" style="354" customWidth="1"/>
    <col min="8464" max="8464" width="2.625" style="354" customWidth="1"/>
    <col min="8465" max="8465" width="3.25" style="354" customWidth="1"/>
    <col min="8466" max="8466" width="2.625" style="354" customWidth="1"/>
    <col min="8467" max="8467" width="3.25" style="354" customWidth="1"/>
    <col min="8468" max="8468" width="2.625" style="354" customWidth="1"/>
    <col min="8469" max="8469" width="3.25" style="354" customWidth="1"/>
    <col min="8470" max="8470" width="2.625" style="354" customWidth="1"/>
    <col min="8471" max="8471" width="3.25" style="354" customWidth="1"/>
    <col min="8472" max="8472" width="2.625" style="354" customWidth="1"/>
    <col min="8473" max="8473" width="3.25" style="354" customWidth="1"/>
    <col min="8474" max="8474" width="2.625" style="354" customWidth="1"/>
    <col min="8475" max="8475" width="3.25" style="354" customWidth="1"/>
    <col min="8476" max="8476" width="2.625" style="354" customWidth="1"/>
    <col min="8477" max="8477" width="3.25" style="354" customWidth="1"/>
    <col min="8478" max="8478" width="2.625" style="354" customWidth="1"/>
    <col min="8479" max="8479" width="3.25" style="354" customWidth="1"/>
    <col min="8480" max="8480" width="2.625" style="354" customWidth="1"/>
    <col min="8481" max="8481" width="3.25" style="354" customWidth="1"/>
    <col min="8482" max="8482" width="2.75" style="354" customWidth="1"/>
    <col min="8483" max="8483" width="3.25" style="354" customWidth="1"/>
    <col min="8484" max="8484" width="2.625" style="354" customWidth="1"/>
    <col min="8485" max="8485" width="3.25" style="354" customWidth="1"/>
    <col min="8486" max="8486" width="2.625" style="354" customWidth="1"/>
    <col min="8487" max="8487" width="3.25" style="354" customWidth="1"/>
    <col min="8488" max="8488" width="2.625" style="354" customWidth="1"/>
    <col min="8489" max="8489" width="3.25" style="354" customWidth="1"/>
    <col min="8490" max="8490" width="2.625" style="354" customWidth="1"/>
    <col min="8491" max="8491" width="3.625" style="354" customWidth="1"/>
    <col min="8492" max="8493" width="2.625" style="354" customWidth="1"/>
    <col min="8494" max="8496" width="3.5" style="354" customWidth="1"/>
    <col min="8497" max="8704" width="5.625" style="354"/>
    <col min="8705" max="8706" width="4.125" style="354" customWidth="1"/>
    <col min="8707" max="8707" width="3.25" style="354" customWidth="1"/>
    <col min="8708" max="8708" width="2.625" style="354" customWidth="1"/>
    <col min="8709" max="8709" width="3.25" style="354" customWidth="1"/>
    <col min="8710" max="8710" width="2.625" style="354" customWidth="1"/>
    <col min="8711" max="8711" width="3.25" style="354" customWidth="1"/>
    <col min="8712" max="8712" width="2.625" style="354" customWidth="1"/>
    <col min="8713" max="8713" width="3.25" style="354" customWidth="1"/>
    <col min="8714" max="8714" width="2.625" style="354" customWidth="1"/>
    <col min="8715" max="8715" width="3.25" style="354" customWidth="1"/>
    <col min="8716" max="8716" width="2.625" style="354" customWidth="1"/>
    <col min="8717" max="8717" width="3.25" style="354" customWidth="1"/>
    <col min="8718" max="8718" width="2.625" style="354" customWidth="1"/>
    <col min="8719" max="8719" width="3.25" style="354" customWidth="1"/>
    <col min="8720" max="8720" width="2.625" style="354" customWidth="1"/>
    <col min="8721" max="8721" width="3.25" style="354" customWidth="1"/>
    <col min="8722" max="8722" width="2.625" style="354" customWidth="1"/>
    <col min="8723" max="8723" width="3.25" style="354" customWidth="1"/>
    <col min="8724" max="8724" width="2.625" style="354" customWidth="1"/>
    <col min="8725" max="8725" width="3.25" style="354" customWidth="1"/>
    <col min="8726" max="8726" width="2.625" style="354" customWidth="1"/>
    <col min="8727" max="8727" width="3.25" style="354" customWidth="1"/>
    <col min="8728" max="8728" width="2.625" style="354" customWidth="1"/>
    <col min="8729" max="8729" width="3.25" style="354" customWidth="1"/>
    <col min="8730" max="8730" width="2.625" style="354" customWidth="1"/>
    <col min="8731" max="8731" width="3.25" style="354" customWidth="1"/>
    <col min="8732" max="8732" width="2.625" style="354" customWidth="1"/>
    <col min="8733" max="8733" width="3.25" style="354" customWidth="1"/>
    <col min="8734" max="8734" width="2.625" style="354" customWidth="1"/>
    <col min="8735" max="8735" width="3.25" style="354" customWidth="1"/>
    <col min="8736" max="8736" width="2.625" style="354" customWidth="1"/>
    <col min="8737" max="8737" width="3.25" style="354" customWidth="1"/>
    <col min="8738" max="8738" width="2.75" style="354" customWidth="1"/>
    <col min="8739" max="8739" width="3.25" style="354" customWidth="1"/>
    <col min="8740" max="8740" width="2.625" style="354" customWidth="1"/>
    <col min="8741" max="8741" width="3.25" style="354" customWidth="1"/>
    <col min="8742" max="8742" width="2.625" style="354" customWidth="1"/>
    <col min="8743" max="8743" width="3.25" style="354" customWidth="1"/>
    <col min="8744" max="8744" width="2.625" style="354" customWidth="1"/>
    <col min="8745" max="8745" width="3.25" style="354" customWidth="1"/>
    <col min="8746" max="8746" width="2.625" style="354" customWidth="1"/>
    <col min="8747" max="8747" width="3.625" style="354" customWidth="1"/>
    <col min="8748" max="8749" width="2.625" style="354" customWidth="1"/>
    <col min="8750" max="8752" width="3.5" style="354" customWidth="1"/>
    <col min="8753" max="8960" width="5.625" style="354"/>
    <col min="8961" max="8962" width="4.125" style="354" customWidth="1"/>
    <col min="8963" max="8963" width="3.25" style="354" customWidth="1"/>
    <col min="8964" max="8964" width="2.625" style="354" customWidth="1"/>
    <col min="8965" max="8965" width="3.25" style="354" customWidth="1"/>
    <col min="8966" max="8966" width="2.625" style="354" customWidth="1"/>
    <col min="8967" max="8967" width="3.25" style="354" customWidth="1"/>
    <col min="8968" max="8968" width="2.625" style="354" customWidth="1"/>
    <col min="8969" max="8969" width="3.25" style="354" customWidth="1"/>
    <col min="8970" max="8970" width="2.625" style="354" customWidth="1"/>
    <col min="8971" max="8971" width="3.25" style="354" customWidth="1"/>
    <col min="8972" max="8972" width="2.625" style="354" customWidth="1"/>
    <col min="8973" max="8973" width="3.25" style="354" customWidth="1"/>
    <col min="8974" max="8974" width="2.625" style="354" customWidth="1"/>
    <col min="8975" max="8975" width="3.25" style="354" customWidth="1"/>
    <col min="8976" max="8976" width="2.625" style="354" customWidth="1"/>
    <col min="8977" max="8977" width="3.25" style="354" customWidth="1"/>
    <col min="8978" max="8978" width="2.625" style="354" customWidth="1"/>
    <col min="8979" max="8979" width="3.25" style="354" customWidth="1"/>
    <col min="8980" max="8980" width="2.625" style="354" customWidth="1"/>
    <col min="8981" max="8981" width="3.25" style="354" customWidth="1"/>
    <col min="8982" max="8982" width="2.625" style="354" customWidth="1"/>
    <col min="8983" max="8983" width="3.25" style="354" customWidth="1"/>
    <col min="8984" max="8984" width="2.625" style="354" customWidth="1"/>
    <col min="8985" max="8985" width="3.25" style="354" customWidth="1"/>
    <col min="8986" max="8986" width="2.625" style="354" customWidth="1"/>
    <col min="8987" max="8987" width="3.25" style="354" customWidth="1"/>
    <col min="8988" max="8988" width="2.625" style="354" customWidth="1"/>
    <col min="8989" max="8989" width="3.25" style="354" customWidth="1"/>
    <col min="8990" max="8990" width="2.625" style="354" customWidth="1"/>
    <col min="8991" max="8991" width="3.25" style="354" customWidth="1"/>
    <col min="8992" max="8992" width="2.625" style="354" customWidth="1"/>
    <col min="8993" max="8993" width="3.25" style="354" customWidth="1"/>
    <col min="8994" max="8994" width="2.75" style="354" customWidth="1"/>
    <col min="8995" max="8995" width="3.25" style="354" customWidth="1"/>
    <col min="8996" max="8996" width="2.625" style="354" customWidth="1"/>
    <col min="8997" max="8997" width="3.25" style="354" customWidth="1"/>
    <col min="8998" max="8998" width="2.625" style="354" customWidth="1"/>
    <col min="8999" max="8999" width="3.25" style="354" customWidth="1"/>
    <col min="9000" max="9000" width="2.625" style="354" customWidth="1"/>
    <col min="9001" max="9001" width="3.25" style="354" customWidth="1"/>
    <col min="9002" max="9002" width="2.625" style="354" customWidth="1"/>
    <col min="9003" max="9003" width="3.625" style="354" customWidth="1"/>
    <col min="9004" max="9005" width="2.625" style="354" customWidth="1"/>
    <col min="9006" max="9008" width="3.5" style="354" customWidth="1"/>
    <col min="9009" max="9216" width="5.625" style="354"/>
    <col min="9217" max="9218" width="4.125" style="354" customWidth="1"/>
    <col min="9219" max="9219" width="3.25" style="354" customWidth="1"/>
    <col min="9220" max="9220" width="2.625" style="354" customWidth="1"/>
    <col min="9221" max="9221" width="3.25" style="354" customWidth="1"/>
    <col min="9222" max="9222" width="2.625" style="354" customWidth="1"/>
    <col min="9223" max="9223" width="3.25" style="354" customWidth="1"/>
    <col min="9224" max="9224" width="2.625" style="354" customWidth="1"/>
    <col min="9225" max="9225" width="3.25" style="354" customWidth="1"/>
    <col min="9226" max="9226" width="2.625" style="354" customWidth="1"/>
    <col min="9227" max="9227" width="3.25" style="354" customWidth="1"/>
    <col min="9228" max="9228" width="2.625" style="354" customWidth="1"/>
    <col min="9229" max="9229" width="3.25" style="354" customWidth="1"/>
    <col min="9230" max="9230" width="2.625" style="354" customWidth="1"/>
    <col min="9231" max="9231" width="3.25" style="354" customWidth="1"/>
    <col min="9232" max="9232" width="2.625" style="354" customWidth="1"/>
    <col min="9233" max="9233" width="3.25" style="354" customWidth="1"/>
    <col min="9234" max="9234" width="2.625" style="354" customWidth="1"/>
    <col min="9235" max="9235" width="3.25" style="354" customWidth="1"/>
    <col min="9236" max="9236" width="2.625" style="354" customWidth="1"/>
    <col min="9237" max="9237" width="3.25" style="354" customWidth="1"/>
    <col min="9238" max="9238" width="2.625" style="354" customWidth="1"/>
    <col min="9239" max="9239" width="3.25" style="354" customWidth="1"/>
    <col min="9240" max="9240" width="2.625" style="354" customWidth="1"/>
    <col min="9241" max="9241" width="3.25" style="354" customWidth="1"/>
    <col min="9242" max="9242" width="2.625" style="354" customWidth="1"/>
    <col min="9243" max="9243" width="3.25" style="354" customWidth="1"/>
    <col min="9244" max="9244" width="2.625" style="354" customWidth="1"/>
    <col min="9245" max="9245" width="3.25" style="354" customWidth="1"/>
    <col min="9246" max="9246" width="2.625" style="354" customWidth="1"/>
    <col min="9247" max="9247" width="3.25" style="354" customWidth="1"/>
    <col min="9248" max="9248" width="2.625" style="354" customWidth="1"/>
    <col min="9249" max="9249" width="3.25" style="354" customWidth="1"/>
    <col min="9250" max="9250" width="2.75" style="354" customWidth="1"/>
    <col min="9251" max="9251" width="3.25" style="354" customWidth="1"/>
    <col min="9252" max="9252" width="2.625" style="354" customWidth="1"/>
    <col min="9253" max="9253" width="3.25" style="354" customWidth="1"/>
    <col min="9254" max="9254" width="2.625" style="354" customWidth="1"/>
    <col min="9255" max="9255" width="3.25" style="354" customWidth="1"/>
    <col min="9256" max="9256" width="2.625" style="354" customWidth="1"/>
    <col min="9257" max="9257" width="3.25" style="354" customWidth="1"/>
    <col min="9258" max="9258" width="2.625" style="354" customWidth="1"/>
    <col min="9259" max="9259" width="3.625" style="354" customWidth="1"/>
    <col min="9260" max="9261" width="2.625" style="354" customWidth="1"/>
    <col min="9262" max="9264" width="3.5" style="354" customWidth="1"/>
    <col min="9265" max="9472" width="5.625" style="354"/>
    <col min="9473" max="9474" width="4.125" style="354" customWidth="1"/>
    <col min="9475" max="9475" width="3.25" style="354" customWidth="1"/>
    <col min="9476" max="9476" width="2.625" style="354" customWidth="1"/>
    <col min="9477" max="9477" width="3.25" style="354" customWidth="1"/>
    <col min="9478" max="9478" width="2.625" style="354" customWidth="1"/>
    <col min="9479" max="9479" width="3.25" style="354" customWidth="1"/>
    <col min="9480" max="9480" width="2.625" style="354" customWidth="1"/>
    <col min="9481" max="9481" width="3.25" style="354" customWidth="1"/>
    <col min="9482" max="9482" width="2.625" style="354" customWidth="1"/>
    <col min="9483" max="9483" width="3.25" style="354" customWidth="1"/>
    <col min="9484" max="9484" width="2.625" style="354" customWidth="1"/>
    <col min="9485" max="9485" width="3.25" style="354" customWidth="1"/>
    <col min="9486" max="9486" width="2.625" style="354" customWidth="1"/>
    <col min="9487" max="9487" width="3.25" style="354" customWidth="1"/>
    <col min="9488" max="9488" width="2.625" style="354" customWidth="1"/>
    <col min="9489" max="9489" width="3.25" style="354" customWidth="1"/>
    <col min="9490" max="9490" width="2.625" style="354" customWidth="1"/>
    <col min="9491" max="9491" width="3.25" style="354" customWidth="1"/>
    <col min="9492" max="9492" width="2.625" style="354" customWidth="1"/>
    <col min="9493" max="9493" width="3.25" style="354" customWidth="1"/>
    <col min="9494" max="9494" width="2.625" style="354" customWidth="1"/>
    <col min="9495" max="9495" width="3.25" style="354" customWidth="1"/>
    <col min="9496" max="9496" width="2.625" style="354" customWidth="1"/>
    <col min="9497" max="9497" width="3.25" style="354" customWidth="1"/>
    <col min="9498" max="9498" width="2.625" style="354" customWidth="1"/>
    <col min="9499" max="9499" width="3.25" style="354" customWidth="1"/>
    <col min="9500" max="9500" width="2.625" style="354" customWidth="1"/>
    <col min="9501" max="9501" width="3.25" style="354" customWidth="1"/>
    <col min="9502" max="9502" width="2.625" style="354" customWidth="1"/>
    <col min="9503" max="9503" width="3.25" style="354" customWidth="1"/>
    <col min="9504" max="9504" width="2.625" style="354" customWidth="1"/>
    <col min="9505" max="9505" width="3.25" style="354" customWidth="1"/>
    <col min="9506" max="9506" width="2.75" style="354" customWidth="1"/>
    <col min="9507" max="9507" width="3.25" style="354" customWidth="1"/>
    <col min="9508" max="9508" width="2.625" style="354" customWidth="1"/>
    <col min="9509" max="9509" width="3.25" style="354" customWidth="1"/>
    <col min="9510" max="9510" width="2.625" style="354" customWidth="1"/>
    <col min="9511" max="9511" width="3.25" style="354" customWidth="1"/>
    <col min="9512" max="9512" width="2.625" style="354" customWidth="1"/>
    <col min="9513" max="9513" width="3.25" style="354" customWidth="1"/>
    <col min="9514" max="9514" width="2.625" style="354" customWidth="1"/>
    <col min="9515" max="9515" width="3.625" style="354" customWidth="1"/>
    <col min="9516" max="9517" width="2.625" style="354" customWidth="1"/>
    <col min="9518" max="9520" width="3.5" style="354" customWidth="1"/>
    <col min="9521" max="9728" width="5.625" style="354"/>
    <col min="9729" max="9730" width="4.125" style="354" customWidth="1"/>
    <col min="9731" max="9731" width="3.25" style="354" customWidth="1"/>
    <col min="9732" max="9732" width="2.625" style="354" customWidth="1"/>
    <col min="9733" max="9733" width="3.25" style="354" customWidth="1"/>
    <col min="9734" max="9734" width="2.625" style="354" customWidth="1"/>
    <col min="9735" max="9735" width="3.25" style="354" customWidth="1"/>
    <col min="9736" max="9736" width="2.625" style="354" customWidth="1"/>
    <col min="9737" max="9737" width="3.25" style="354" customWidth="1"/>
    <col min="9738" max="9738" width="2.625" style="354" customWidth="1"/>
    <col min="9739" max="9739" width="3.25" style="354" customWidth="1"/>
    <col min="9740" max="9740" width="2.625" style="354" customWidth="1"/>
    <col min="9741" max="9741" width="3.25" style="354" customWidth="1"/>
    <col min="9742" max="9742" width="2.625" style="354" customWidth="1"/>
    <col min="9743" max="9743" width="3.25" style="354" customWidth="1"/>
    <col min="9744" max="9744" width="2.625" style="354" customWidth="1"/>
    <col min="9745" max="9745" width="3.25" style="354" customWidth="1"/>
    <col min="9746" max="9746" width="2.625" style="354" customWidth="1"/>
    <col min="9747" max="9747" width="3.25" style="354" customWidth="1"/>
    <col min="9748" max="9748" width="2.625" style="354" customWidth="1"/>
    <col min="9749" max="9749" width="3.25" style="354" customWidth="1"/>
    <col min="9750" max="9750" width="2.625" style="354" customWidth="1"/>
    <col min="9751" max="9751" width="3.25" style="354" customWidth="1"/>
    <col min="9752" max="9752" width="2.625" style="354" customWidth="1"/>
    <col min="9753" max="9753" width="3.25" style="354" customWidth="1"/>
    <col min="9754" max="9754" width="2.625" style="354" customWidth="1"/>
    <col min="9755" max="9755" width="3.25" style="354" customWidth="1"/>
    <col min="9756" max="9756" width="2.625" style="354" customWidth="1"/>
    <col min="9757" max="9757" width="3.25" style="354" customWidth="1"/>
    <col min="9758" max="9758" width="2.625" style="354" customWidth="1"/>
    <col min="9759" max="9759" width="3.25" style="354" customWidth="1"/>
    <col min="9760" max="9760" width="2.625" style="354" customWidth="1"/>
    <col min="9761" max="9761" width="3.25" style="354" customWidth="1"/>
    <col min="9762" max="9762" width="2.75" style="354" customWidth="1"/>
    <col min="9763" max="9763" width="3.25" style="354" customWidth="1"/>
    <col min="9764" max="9764" width="2.625" style="354" customWidth="1"/>
    <col min="9765" max="9765" width="3.25" style="354" customWidth="1"/>
    <col min="9766" max="9766" width="2.625" style="354" customWidth="1"/>
    <col min="9767" max="9767" width="3.25" style="354" customWidth="1"/>
    <col min="9768" max="9768" width="2.625" style="354" customWidth="1"/>
    <col min="9769" max="9769" width="3.25" style="354" customWidth="1"/>
    <col min="9770" max="9770" width="2.625" style="354" customWidth="1"/>
    <col min="9771" max="9771" width="3.625" style="354" customWidth="1"/>
    <col min="9772" max="9773" width="2.625" style="354" customWidth="1"/>
    <col min="9774" max="9776" width="3.5" style="354" customWidth="1"/>
    <col min="9777" max="9984" width="5.625" style="354"/>
    <col min="9985" max="9986" width="4.125" style="354" customWidth="1"/>
    <col min="9987" max="9987" width="3.25" style="354" customWidth="1"/>
    <col min="9988" max="9988" width="2.625" style="354" customWidth="1"/>
    <col min="9989" max="9989" width="3.25" style="354" customWidth="1"/>
    <col min="9990" max="9990" width="2.625" style="354" customWidth="1"/>
    <col min="9991" max="9991" width="3.25" style="354" customWidth="1"/>
    <col min="9992" max="9992" width="2.625" style="354" customWidth="1"/>
    <col min="9993" max="9993" width="3.25" style="354" customWidth="1"/>
    <col min="9994" max="9994" width="2.625" style="354" customWidth="1"/>
    <col min="9995" max="9995" width="3.25" style="354" customWidth="1"/>
    <col min="9996" max="9996" width="2.625" style="354" customWidth="1"/>
    <col min="9997" max="9997" width="3.25" style="354" customWidth="1"/>
    <col min="9998" max="9998" width="2.625" style="354" customWidth="1"/>
    <col min="9999" max="9999" width="3.25" style="354" customWidth="1"/>
    <col min="10000" max="10000" width="2.625" style="354" customWidth="1"/>
    <col min="10001" max="10001" width="3.25" style="354" customWidth="1"/>
    <col min="10002" max="10002" width="2.625" style="354" customWidth="1"/>
    <col min="10003" max="10003" width="3.25" style="354" customWidth="1"/>
    <col min="10004" max="10004" width="2.625" style="354" customWidth="1"/>
    <col min="10005" max="10005" width="3.25" style="354" customWidth="1"/>
    <col min="10006" max="10006" width="2.625" style="354" customWidth="1"/>
    <col min="10007" max="10007" width="3.25" style="354" customWidth="1"/>
    <col min="10008" max="10008" width="2.625" style="354" customWidth="1"/>
    <col min="10009" max="10009" width="3.25" style="354" customWidth="1"/>
    <col min="10010" max="10010" width="2.625" style="354" customWidth="1"/>
    <col min="10011" max="10011" width="3.25" style="354" customWidth="1"/>
    <col min="10012" max="10012" width="2.625" style="354" customWidth="1"/>
    <col min="10013" max="10013" width="3.25" style="354" customWidth="1"/>
    <col min="10014" max="10014" width="2.625" style="354" customWidth="1"/>
    <col min="10015" max="10015" width="3.25" style="354" customWidth="1"/>
    <col min="10016" max="10016" width="2.625" style="354" customWidth="1"/>
    <col min="10017" max="10017" width="3.25" style="354" customWidth="1"/>
    <col min="10018" max="10018" width="2.75" style="354" customWidth="1"/>
    <col min="10019" max="10019" width="3.25" style="354" customWidth="1"/>
    <col min="10020" max="10020" width="2.625" style="354" customWidth="1"/>
    <col min="10021" max="10021" width="3.25" style="354" customWidth="1"/>
    <col min="10022" max="10022" width="2.625" style="354" customWidth="1"/>
    <col min="10023" max="10023" width="3.25" style="354" customWidth="1"/>
    <col min="10024" max="10024" width="2.625" style="354" customWidth="1"/>
    <col min="10025" max="10025" width="3.25" style="354" customWidth="1"/>
    <col min="10026" max="10026" width="2.625" style="354" customWidth="1"/>
    <col min="10027" max="10027" width="3.625" style="354" customWidth="1"/>
    <col min="10028" max="10029" width="2.625" style="354" customWidth="1"/>
    <col min="10030" max="10032" width="3.5" style="354" customWidth="1"/>
    <col min="10033" max="10240" width="5.625" style="354"/>
    <col min="10241" max="10242" width="4.125" style="354" customWidth="1"/>
    <col min="10243" max="10243" width="3.25" style="354" customWidth="1"/>
    <col min="10244" max="10244" width="2.625" style="354" customWidth="1"/>
    <col min="10245" max="10245" width="3.25" style="354" customWidth="1"/>
    <col min="10246" max="10246" width="2.625" style="354" customWidth="1"/>
    <col min="10247" max="10247" width="3.25" style="354" customWidth="1"/>
    <col min="10248" max="10248" width="2.625" style="354" customWidth="1"/>
    <col min="10249" max="10249" width="3.25" style="354" customWidth="1"/>
    <col min="10250" max="10250" width="2.625" style="354" customWidth="1"/>
    <col min="10251" max="10251" width="3.25" style="354" customWidth="1"/>
    <col min="10252" max="10252" width="2.625" style="354" customWidth="1"/>
    <col min="10253" max="10253" width="3.25" style="354" customWidth="1"/>
    <col min="10254" max="10254" width="2.625" style="354" customWidth="1"/>
    <col min="10255" max="10255" width="3.25" style="354" customWidth="1"/>
    <col min="10256" max="10256" width="2.625" style="354" customWidth="1"/>
    <col min="10257" max="10257" width="3.25" style="354" customWidth="1"/>
    <col min="10258" max="10258" width="2.625" style="354" customWidth="1"/>
    <col min="10259" max="10259" width="3.25" style="354" customWidth="1"/>
    <col min="10260" max="10260" width="2.625" style="354" customWidth="1"/>
    <col min="10261" max="10261" width="3.25" style="354" customWidth="1"/>
    <col min="10262" max="10262" width="2.625" style="354" customWidth="1"/>
    <col min="10263" max="10263" width="3.25" style="354" customWidth="1"/>
    <col min="10264" max="10264" width="2.625" style="354" customWidth="1"/>
    <col min="10265" max="10265" width="3.25" style="354" customWidth="1"/>
    <col min="10266" max="10266" width="2.625" style="354" customWidth="1"/>
    <col min="10267" max="10267" width="3.25" style="354" customWidth="1"/>
    <col min="10268" max="10268" width="2.625" style="354" customWidth="1"/>
    <col min="10269" max="10269" width="3.25" style="354" customWidth="1"/>
    <col min="10270" max="10270" width="2.625" style="354" customWidth="1"/>
    <col min="10271" max="10271" width="3.25" style="354" customWidth="1"/>
    <col min="10272" max="10272" width="2.625" style="354" customWidth="1"/>
    <col min="10273" max="10273" width="3.25" style="354" customWidth="1"/>
    <col min="10274" max="10274" width="2.75" style="354" customWidth="1"/>
    <col min="10275" max="10275" width="3.25" style="354" customWidth="1"/>
    <col min="10276" max="10276" width="2.625" style="354" customWidth="1"/>
    <col min="10277" max="10277" width="3.25" style="354" customWidth="1"/>
    <col min="10278" max="10278" width="2.625" style="354" customWidth="1"/>
    <col min="10279" max="10279" width="3.25" style="354" customWidth="1"/>
    <col min="10280" max="10280" width="2.625" style="354" customWidth="1"/>
    <col min="10281" max="10281" width="3.25" style="354" customWidth="1"/>
    <col min="10282" max="10282" width="2.625" style="354" customWidth="1"/>
    <col min="10283" max="10283" width="3.625" style="354" customWidth="1"/>
    <col min="10284" max="10285" width="2.625" style="354" customWidth="1"/>
    <col min="10286" max="10288" width="3.5" style="354" customWidth="1"/>
    <col min="10289" max="10496" width="5.625" style="354"/>
    <col min="10497" max="10498" width="4.125" style="354" customWidth="1"/>
    <col min="10499" max="10499" width="3.25" style="354" customWidth="1"/>
    <col min="10500" max="10500" width="2.625" style="354" customWidth="1"/>
    <col min="10501" max="10501" width="3.25" style="354" customWidth="1"/>
    <col min="10502" max="10502" width="2.625" style="354" customWidth="1"/>
    <col min="10503" max="10503" width="3.25" style="354" customWidth="1"/>
    <col min="10504" max="10504" width="2.625" style="354" customWidth="1"/>
    <col min="10505" max="10505" width="3.25" style="354" customWidth="1"/>
    <col min="10506" max="10506" width="2.625" style="354" customWidth="1"/>
    <col min="10507" max="10507" width="3.25" style="354" customWidth="1"/>
    <col min="10508" max="10508" width="2.625" style="354" customWidth="1"/>
    <col min="10509" max="10509" width="3.25" style="354" customWidth="1"/>
    <col min="10510" max="10510" width="2.625" style="354" customWidth="1"/>
    <col min="10511" max="10511" width="3.25" style="354" customWidth="1"/>
    <col min="10512" max="10512" width="2.625" style="354" customWidth="1"/>
    <col min="10513" max="10513" width="3.25" style="354" customWidth="1"/>
    <col min="10514" max="10514" width="2.625" style="354" customWidth="1"/>
    <col min="10515" max="10515" width="3.25" style="354" customWidth="1"/>
    <col min="10516" max="10516" width="2.625" style="354" customWidth="1"/>
    <col min="10517" max="10517" width="3.25" style="354" customWidth="1"/>
    <col min="10518" max="10518" width="2.625" style="354" customWidth="1"/>
    <col min="10519" max="10519" width="3.25" style="354" customWidth="1"/>
    <col min="10520" max="10520" width="2.625" style="354" customWidth="1"/>
    <col min="10521" max="10521" width="3.25" style="354" customWidth="1"/>
    <col min="10522" max="10522" width="2.625" style="354" customWidth="1"/>
    <col min="10523" max="10523" width="3.25" style="354" customWidth="1"/>
    <col min="10524" max="10524" width="2.625" style="354" customWidth="1"/>
    <col min="10525" max="10525" width="3.25" style="354" customWidth="1"/>
    <col min="10526" max="10526" width="2.625" style="354" customWidth="1"/>
    <col min="10527" max="10527" width="3.25" style="354" customWidth="1"/>
    <col min="10528" max="10528" width="2.625" style="354" customWidth="1"/>
    <col min="10529" max="10529" width="3.25" style="354" customWidth="1"/>
    <col min="10530" max="10530" width="2.75" style="354" customWidth="1"/>
    <col min="10531" max="10531" width="3.25" style="354" customWidth="1"/>
    <col min="10532" max="10532" width="2.625" style="354" customWidth="1"/>
    <col min="10533" max="10533" width="3.25" style="354" customWidth="1"/>
    <col min="10534" max="10534" width="2.625" style="354" customWidth="1"/>
    <col min="10535" max="10535" width="3.25" style="354" customWidth="1"/>
    <col min="10536" max="10536" width="2.625" style="354" customWidth="1"/>
    <col min="10537" max="10537" width="3.25" style="354" customWidth="1"/>
    <col min="10538" max="10538" width="2.625" style="354" customWidth="1"/>
    <col min="10539" max="10539" width="3.625" style="354" customWidth="1"/>
    <col min="10540" max="10541" width="2.625" style="354" customWidth="1"/>
    <col min="10542" max="10544" width="3.5" style="354" customWidth="1"/>
    <col min="10545" max="10752" width="5.625" style="354"/>
    <col min="10753" max="10754" width="4.125" style="354" customWidth="1"/>
    <col min="10755" max="10755" width="3.25" style="354" customWidth="1"/>
    <col min="10756" max="10756" width="2.625" style="354" customWidth="1"/>
    <col min="10757" max="10757" width="3.25" style="354" customWidth="1"/>
    <col min="10758" max="10758" width="2.625" style="354" customWidth="1"/>
    <col min="10759" max="10759" width="3.25" style="354" customWidth="1"/>
    <col min="10760" max="10760" width="2.625" style="354" customWidth="1"/>
    <col min="10761" max="10761" width="3.25" style="354" customWidth="1"/>
    <col min="10762" max="10762" width="2.625" style="354" customWidth="1"/>
    <col min="10763" max="10763" width="3.25" style="354" customWidth="1"/>
    <col min="10764" max="10764" width="2.625" style="354" customWidth="1"/>
    <col min="10765" max="10765" width="3.25" style="354" customWidth="1"/>
    <col min="10766" max="10766" width="2.625" style="354" customWidth="1"/>
    <col min="10767" max="10767" width="3.25" style="354" customWidth="1"/>
    <col min="10768" max="10768" width="2.625" style="354" customWidth="1"/>
    <col min="10769" max="10769" width="3.25" style="354" customWidth="1"/>
    <col min="10770" max="10770" width="2.625" style="354" customWidth="1"/>
    <col min="10771" max="10771" width="3.25" style="354" customWidth="1"/>
    <col min="10772" max="10772" width="2.625" style="354" customWidth="1"/>
    <col min="10773" max="10773" width="3.25" style="354" customWidth="1"/>
    <col min="10774" max="10774" width="2.625" style="354" customWidth="1"/>
    <col min="10775" max="10775" width="3.25" style="354" customWidth="1"/>
    <col min="10776" max="10776" width="2.625" style="354" customWidth="1"/>
    <col min="10777" max="10777" width="3.25" style="354" customWidth="1"/>
    <col min="10778" max="10778" width="2.625" style="354" customWidth="1"/>
    <col min="10779" max="10779" width="3.25" style="354" customWidth="1"/>
    <col min="10780" max="10780" width="2.625" style="354" customWidth="1"/>
    <col min="10781" max="10781" width="3.25" style="354" customWidth="1"/>
    <col min="10782" max="10782" width="2.625" style="354" customWidth="1"/>
    <col min="10783" max="10783" width="3.25" style="354" customWidth="1"/>
    <col min="10784" max="10784" width="2.625" style="354" customWidth="1"/>
    <col min="10785" max="10785" width="3.25" style="354" customWidth="1"/>
    <col min="10786" max="10786" width="2.75" style="354" customWidth="1"/>
    <col min="10787" max="10787" width="3.25" style="354" customWidth="1"/>
    <col min="10788" max="10788" width="2.625" style="354" customWidth="1"/>
    <col min="10789" max="10789" width="3.25" style="354" customWidth="1"/>
    <col min="10790" max="10790" width="2.625" style="354" customWidth="1"/>
    <col min="10791" max="10791" width="3.25" style="354" customWidth="1"/>
    <col min="10792" max="10792" width="2.625" style="354" customWidth="1"/>
    <col min="10793" max="10793" width="3.25" style="354" customWidth="1"/>
    <col min="10794" max="10794" width="2.625" style="354" customWidth="1"/>
    <col min="10795" max="10795" width="3.625" style="354" customWidth="1"/>
    <col min="10796" max="10797" width="2.625" style="354" customWidth="1"/>
    <col min="10798" max="10800" width="3.5" style="354" customWidth="1"/>
    <col min="10801" max="11008" width="5.625" style="354"/>
    <col min="11009" max="11010" width="4.125" style="354" customWidth="1"/>
    <col min="11011" max="11011" width="3.25" style="354" customWidth="1"/>
    <col min="11012" max="11012" width="2.625" style="354" customWidth="1"/>
    <col min="11013" max="11013" width="3.25" style="354" customWidth="1"/>
    <col min="11014" max="11014" width="2.625" style="354" customWidth="1"/>
    <col min="11015" max="11015" width="3.25" style="354" customWidth="1"/>
    <col min="11016" max="11016" width="2.625" style="354" customWidth="1"/>
    <col min="11017" max="11017" width="3.25" style="354" customWidth="1"/>
    <col min="11018" max="11018" width="2.625" style="354" customWidth="1"/>
    <col min="11019" max="11019" width="3.25" style="354" customWidth="1"/>
    <col min="11020" max="11020" width="2.625" style="354" customWidth="1"/>
    <col min="11021" max="11021" width="3.25" style="354" customWidth="1"/>
    <col min="11022" max="11022" width="2.625" style="354" customWidth="1"/>
    <col min="11023" max="11023" width="3.25" style="354" customWidth="1"/>
    <col min="11024" max="11024" width="2.625" style="354" customWidth="1"/>
    <col min="11025" max="11025" width="3.25" style="354" customWidth="1"/>
    <col min="11026" max="11026" width="2.625" style="354" customWidth="1"/>
    <col min="11027" max="11027" width="3.25" style="354" customWidth="1"/>
    <col min="11028" max="11028" width="2.625" style="354" customWidth="1"/>
    <col min="11029" max="11029" width="3.25" style="354" customWidth="1"/>
    <col min="11030" max="11030" width="2.625" style="354" customWidth="1"/>
    <col min="11031" max="11031" width="3.25" style="354" customWidth="1"/>
    <col min="11032" max="11032" width="2.625" style="354" customWidth="1"/>
    <col min="11033" max="11033" width="3.25" style="354" customWidth="1"/>
    <col min="11034" max="11034" width="2.625" style="354" customWidth="1"/>
    <col min="11035" max="11035" width="3.25" style="354" customWidth="1"/>
    <col min="11036" max="11036" width="2.625" style="354" customWidth="1"/>
    <col min="11037" max="11037" width="3.25" style="354" customWidth="1"/>
    <col min="11038" max="11038" width="2.625" style="354" customWidth="1"/>
    <col min="11039" max="11039" width="3.25" style="354" customWidth="1"/>
    <col min="11040" max="11040" width="2.625" style="354" customWidth="1"/>
    <col min="11041" max="11041" width="3.25" style="354" customWidth="1"/>
    <col min="11042" max="11042" width="2.75" style="354" customWidth="1"/>
    <col min="11043" max="11043" width="3.25" style="354" customWidth="1"/>
    <col min="11044" max="11044" width="2.625" style="354" customWidth="1"/>
    <col min="11045" max="11045" width="3.25" style="354" customWidth="1"/>
    <col min="11046" max="11046" width="2.625" style="354" customWidth="1"/>
    <col min="11047" max="11047" width="3.25" style="354" customWidth="1"/>
    <col min="11048" max="11048" width="2.625" style="354" customWidth="1"/>
    <col min="11049" max="11049" width="3.25" style="354" customWidth="1"/>
    <col min="11050" max="11050" width="2.625" style="354" customWidth="1"/>
    <col min="11051" max="11051" width="3.625" style="354" customWidth="1"/>
    <col min="11052" max="11053" width="2.625" style="354" customWidth="1"/>
    <col min="11054" max="11056" width="3.5" style="354" customWidth="1"/>
    <col min="11057" max="11264" width="5.625" style="354"/>
    <col min="11265" max="11266" width="4.125" style="354" customWidth="1"/>
    <col min="11267" max="11267" width="3.25" style="354" customWidth="1"/>
    <col min="11268" max="11268" width="2.625" style="354" customWidth="1"/>
    <col min="11269" max="11269" width="3.25" style="354" customWidth="1"/>
    <col min="11270" max="11270" width="2.625" style="354" customWidth="1"/>
    <col min="11271" max="11271" width="3.25" style="354" customWidth="1"/>
    <col min="11272" max="11272" width="2.625" style="354" customWidth="1"/>
    <col min="11273" max="11273" width="3.25" style="354" customWidth="1"/>
    <col min="11274" max="11274" width="2.625" style="354" customWidth="1"/>
    <col min="11275" max="11275" width="3.25" style="354" customWidth="1"/>
    <col min="11276" max="11276" width="2.625" style="354" customWidth="1"/>
    <col min="11277" max="11277" width="3.25" style="354" customWidth="1"/>
    <col min="11278" max="11278" width="2.625" style="354" customWidth="1"/>
    <col min="11279" max="11279" width="3.25" style="354" customWidth="1"/>
    <col min="11280" max="11280" width="2.625" style="354" customWidth="1"/>
    <col min="11281" max="11281" width="3.25" style="354" customWidth="1"/>
    <col min="11282" max="11282" width="2.625" style="354" customWidth="1"/>
    <col min="11283" max="11283" width="3.25" style="354" customWidth="1"/>
    <col min="11284" max="11284" width="2.625" style="354" customWidth="1"/>
    <col min="11285" max="11285" width="3.25" style="354" customWidth="1"/>
    <col min="11286" max="11286" width="2.625" style="354" customWidth="1"/>
    <col min="11287" max="11287" width="3.25" style="354" customWidth="1"/>
    <col min="11288" max="11288" width="2.625" style="354" customWidth="1"/>
    <col min="11289" max="11289" width="3.25" style="354" customWidth="1"/>
    <col min="11290" max="11290" width="2.625" style="354" customWidth="1"/>
    <col min="11291" max="11291" width="3.25" style="354" customWidth="1"/>
    <col min="11292" max="11292" width="2.625" style="354" customWidth="1"/>
    <col min="11293" max="11293" width="3.25" style="354" customWidth="1"/>
    <col min="11294" max="11294" width="2.625" style="354" customWidth="1"/>
    <col min="11295" max="11295" width="3.25" style="354" customWidth="1"/>
    <col min="11296" max="11296" width="2.625" style="354" customWidth="1"/>
    <col min="11297" max="11297" width="3.25" style="354" customWidth="1"/>
    <col min="11298" max="11298" width="2.75" style="354" customWidth="1"/>
    <col min="11299" max="11299" width="3.25" style="354" customWidth="1"/>
    <col min="11300" max="11300" width="2.625" style="354" customWidth="1"/>
    <col min="11301" max="11301" width="3.25" style="354" customWidth="1"/>
    <col min="11302" max="11302" width="2.625" style="354" customWidth="1"/>
    <col min="11303" max="11303" width="3.25" style="354" customWidth="1"/>
    <col min="11304" max="11304" width="2.625" style="354" customWidth="1"/>
    <col min="11305" max="11305" width="3.25" style="354" customWidth="1"/>
    <col min="11306" max="11306" width="2.625" style="354" customWidth="1"/>
    <col min="11307" max="11307" width="3.625" style="354" customWidth="1"/>
    <col min="11308" max="11309" width="2.625" style="354" customWidth="1"/>
    <col min="11310" max="11312" width="3.5" style="354" customWidth="1"/>
    <col min="11313" max="11520" width="5.625" style="354"/>
    <col min="11521" max="11522" width="4.125" style="354" customWidth="1"/>
    <col min="11523" max="11523" width="3.25" style="354" customWidth="1"/>
    <col min="11524" max="11524" width="2.625" style="354" customWidth="1"/>
    <col min="11525" max="11525" width="3.25" style="354" customWidth="1"/>
    <col min="11526" max="11526" width="2.625" style="354" customWidth="1"/>
    <col min="11527" max="11527" width="3.25" style="354" customWidth="1"/>
    <col min="11528" max="11528" width="2.625" style="354" customWidth="1"/>
    <col min="11529" max="11529" width="3.25" style="354" customWidth="1"/>
    <col min="11530" max="11530" width="2.625" style="354" customWidth="1"/>
    <col min="11531" max="11531" width="3.25" style="354" customWidth="1"/>
    <col min="11532" max="11532" width="2.625" style="354" customWidth="1"/>
    <col min="11533" max="11533" width="3.25" style="354" customWidth="1"/>
    <col min="11534" max="11534" width="2.625" style="354" customWidth="1"/>
    <col min="11535" max="11535" width="3.25" style="354" customWidth="1"/>
    <col min="11536" max="11536" width="2.625" style="354" customWidth="1"/>
    <col min="11537" max="11537" width="3.25" style="354" customWidth="1"/>
    <col min="11538" max="11538" width="2.625" style="354" customWidth="1"/>
    <col min="11539" max="11539" width="3.25" style="354" customWidth="1"/>
    <col min="11540" max="11540" width="2.625" style="354" customWidth="1"/>
    <col min="11541" max="11541" width="3.25" style="354" customWidth="1"/>
    <col min="11542" max="11542" width="2.625" style="354" customWidth="1"/>
    <col min="11543" max="11543" width="3.25" style="354" customWidth="1"/>
    <col min="11544" max="11544" width="2.625" style="354" customWidth="1"/>
    <col min="11545" max="11545" width="3.25" style="354" customWidth="1"/>
    <col min="11546" max="11546" width="2.625" style="354" customWidth="1"/>
    <col min="11547" max="11547" width="3.25" style="354" customWidth="1"/>
    <col min="11548" max="11548" width="2.625" style="354" customWidth="1"/>
    <col min="11549" max="11549" width="3.25" style="354" customWidth="1"/>
    <col min="11550" max="11550" width="2.625" style="354" customWidth="1"/>
    <col min="11551" max="11551" width="3.25" style="354" customWidth="1"/>
    <col min="11552" max="11552" width="2.625" style="354" customWidth="1"/>
    <col min="11553" max="11553" width="3.25" style="354" customWidth="1"/>
    <col min="11554" max="11554" width="2.75" style="354" customWidth="1"/>
    <col min="11555" max="11555" width="3.25" style="354" customWidth="1"/>
    <col min="11556" max="11556" width="2.625" style="354" customWidth="1"/>
    <col min="11557" max="11557" width="3.25" style="354" customWidth="1"/>
    <col min="11558" max="11558" width="2.625" style="354" customWidth="1"/>
    <col min="11559" max="11559" width="3.25" style="354" customWidth="1"/>
    <col min="11560" max="11560" width="2.625" style="354" customWidth="1"/>
    <col min="11561" max="11561" width="3.25" style="354" customWidth="1"/>
    <col min="11562" max="11562" width="2.625" style="354" customWidth="1"/>
    <col min="11563" max="11563" width="3.625" style="354" customWidth="1"/>
    <col min="11564" max="11565" width="2.625" style="354" customWidth="1"/>
    <col min="11566" max="11568" width="3.5" style="354" customWidth="1"/>
    <col min="11569" max="11776" width="5.625" style="354"/>
    <col min="11777" max="11778" width="4.125" style="354" customWidth="1"/>
    <col min="11779" max="11779" width="3.25" style="354" customWidth="1"/>
    <col min="11780" max="11780" width="2.625" style="354" customWidth="1"/>
    <col min="11781" max="11781" width="3.25" style="354" customWidth="1"/>
    <col min="11782" max="11782" width="2.625" style="354" customWidth="1"/>
    <col min="11783" max="11783" width="3.25" style="354" customWidth="1"/>
    <col min="11784" max="11784" width="2.625" style="354" customWidth="1"/>
    <col min="11785" max="11785" width="3.25" style="354" customWidth="1"/>
    <col min="11786" max="11786" width="2.625" style="354" customWidth="1"/>
    <col min="11787" max="11787" width="3.25" style="354" customWidth="1"/>
    <col min="11788" max="11788" width="2.625" style="354" customWidth="1"/>
    <col min="11789" max="11789" width="3.25" style="354" customWidth="1"/>
    <col min="11790" max="11790" width="2.625" style="354" customWidth="1"/>
    <col min="11791" max="11791" width="3.25" style="354" customWidth="1"/>
    <col min="11792" max="11792" width="2.625" style="354" customWidth="1"/>
    <col min="11793" max="11793" width="3.25" style="354" customWidth="1"/>
    <col min="11794" max="11794" width="2.625" style="354" customWidth="1"/>
    <col min="11795" max="11795" width="3.25" style="354" customWidth="1"/>
    <col min="11796" max="11796" width="2.625" style="354" customWidth="1"/>
    <col min="11797" max="11797" width="3.25" style="354" customWidth="1"/>
    <col min="11798" max="11798" width="2.625" style="354" customWidth="1"/>
    <col min="11799" max="11799" width="3.25" style="354" customWidth="1"/>
    <col min="11800" max="11800" width="2.625" style="354" customWidth="1"/>
    <col min="11801" max="11801" width="3.25" style="354" customWidth="1"/>
    <col min="11802" max="11802" width="2.625" style="354" customWidth="1"/>
    <col min="11803" max="11803" width="3.25" style="354" customWidth="1"/>
    <col min="11804" max="11804" width="2.625" style="354" customWidth="1"/>
    <col min="11805" max="11805" width="3.25" style="354" customWidth="1"/>
    <col min="11806" max="11806" width="2.625" style="354" customWidth="1"/>
    <col min="11807" max="11807" width="3.25" style="354" customWidth="1"/>
    <col min="11808" max="11808" width="2.625" style="354" customWidth="1"/>
    <col min="11809" max="11809" width="3.25" style="354" customWidth="1"/>
    <col min="11810" max="11810" width="2.75" style="354" customWidth="1"/>
    <col min="11811" max="11811" width="3.25" style="354" customWidth="1"/>
    <col min="11812" max="11812" width="2.625" style="354" customWidth="1"/>
    <col min="11813" max="11813" width="3.25" style="354" customWidth="1"/>
    <col min="11814" max="11814" width="2.625" style="354" customWidth="1"/>
    <col min="11815" max="11815" width="3.25" style="354" customWidth="1"/>
    <col min="11816" max="11816" width="2.625" style="354" customWidth="1"/>
    <col min="11817" max="11817" width="3.25" style="354" customWidth="1"/>
    <col min="11818" max="11818" width="2.625" style="354" customWidth="1"/>
    <col min="11819" max="11819" width="3.625" style="354" customWidth="1"/>
    <col min="11820" max="11821" width="2.625" style="354" customWidth="1"/>
    <col min="11822" max="11824" width="3.5" style="354" customWidth="1"/>
    <col min="11825" max="12032" width="5.625" style="354"/>
    <col min="12033" max="12034" width="4.125" style="354" customWidth="1"/>
    <col min="12035" max="12035" width="3.25" style="354" customWidth="1"/>
    <col min="12036" max="12036" width="2.625" style="354" customWidth="1"/>
    <col min="12037" max="12037" width="3.25" style="354" customWidth="1"/>
    <col min="12038" max="12038" width="2.625" style="354" customWidth="1"/>
    <col min="12039" max="12039" width="3.25" style="354" customWidth="1"/>
    <col min="12040" max="12040" width="2.625" style="354" customWidth="1"/>
    <col min="12041" max="12041" width="3.25" style="354" customWidth="1"/>
    <col min="12042" max="12042" width="2.625" style="354" customWidth="1"/>
    <col min="12043" max="12043" width="3.25" style="354" customWidth="1"/>
    <col min="12044" max="12044" width="2.625" style="354" customWidth="1"/>
    <col min="12045" max="12045" width="3.25" style="354" customWidth="1"/>
    <col min="12046" max="12046" width="2.625" style="354" customWidth="1"/>
    <col min="12047" max="12047" width="3.25" style="354" customWidth="1"/>
    <col min="12048" max="12048" width="2.625" style="354" customWidth="1"/>
    <col min="12049" max="12049" width="3.25" style="354" customWidth="1"/>
    <col min="12050" max="12050" width="2.625" style="354" customWidth="1"/>
    <col min="12051" max="12051" width="3.25" style="354" customWidth="1"/>
    <col min="12052" max="12052" width="2.625" style="354" customWidth="1"/>
    <col min="12053" max="12053" width="3.25" style="354" customWidth="1"/>
    <col min="12054" max="12054" width="2.625" style="354" customWidth="1"/>
    <col min="12055" max="12055" width="3.25" style="354" customWidth="1"/>
    <col min="12056" max="12056" width="2.625" style="354" customWidth="1"/>
    <col min="12057" max="12057" width="3.25" style="354" customWidth="1"/>
    <col min="12058" max="12058" width="2.625" style="354" customWidth="1"/>
    <col min="12059" max="12059" width="3.25" style="354" customWidth="1"/>
    <col min="12060" max="12060" width="2.625" style="354" customWidth="1"/>
    <col min="12061" max="12061" width="3.25" style="354" customWidth="1"/>
    <col min="12062" max="12062" width="2.625" style="354" customWidth="1"/>
    <col min="12063" max="12063" width="3.25" style="354" customWidth="1"/>
    <col min="12064" max="12064" width="2.625" style="354" customWidth="1"/>
    <col min="12065" max="12065" width="3.25" style="354" customWidth="1"/>
    <col min="12066" max="12066" width="2.75" style="354" customWidth="1"/>
    <col min="12067" max="12067" width="3.25" style="354" customWidth="1"/>
    <col min="12068" max="12068" width="2.625" style="354" customWidth="1"/>
    <col min="12069" max="12069" width="3.25" style="354" customWidth="1"/>
    <col min="12070" max="12070" width="2.625" style="354" customWidth="1"/>
    <col min="12071" max="12071" width="3.25" style="354" customWidth="1"/>
    <col min="12072" max="12072" width="2.625" style="354" customWidth="1"/>
    <col min="12073" max="12073" width="3.25" style="354" customWidth="1"/>
    <col min="12074" max="12074" width="2.625" style="354" customWidth="1"/>
    <col min="12075" max="12075" width="3.625" style="354" customWidth="1"/>
    <col min="12076" max="12077" width="2.625" style="354" customWidth="1"/>
    <col min="12078" max="12080" width="3.5" style="354" customWidth="1"/>
    <col min="12081" max="12288" width="5.625" style="354"/>
    <col min="12289" max="12290" width="4.125" style="354" customWidth="1"/>
    <col min="12291" max="12291" width="3.25" style="354" customWidth="1"/>
    <col min="12292" max="12292" width="2.625" style="354" customWidth="1"/>
    <col min="12293" max="12293" width="3.25" style="354" customWidth="1"/>
    <col min="12294" max="12294" width="2.625" style="354" customWidth="1"/>
    <col min="12295" max="12295" width="3.25" style="354" customWidth="1"/>
    <col min="12296" max="12296" width="2.625" style="354" customWidth="1"/>
    <col min="12297" max="12297" width="3.25" style="354" customWidth="1"/>
    <col min="12298" max="12298" width="2.625" style="354" customWidth="1"/>
    <col min="12299" max="12299" width="3.25" style="354" customWidth="1"/>
    <col min="12300" max="12300" width="2.625" style="354" customWidth="1"/>
    <col min="12301" max="12301" width="3.25" style="354" customWidth="1"/>
    <col min="12302" max="12302" width="2.625" style="354" customWidth="1"/>
    <col min="12303" max="12303" width="3.25" style="354" customWidth="1"/>
    <col min="12304" max="12304" width="2.625" style="354" customWidth="1"/>
    <col min="12305" max="12305" width="3.25" style="354" customWidth="1"/>
    <col min="12306" max="12306" width="2.625" style="354" customWidth="1"/>
    <col min="12307" max="12307" width="3.25" style="354" customWidth="1"/>
    <col min="12308" max="12308" width="2.625" style="354" customWidth="1"/>
    <col min="12309" max="12309" width="3.25" style="354" customWidth="1"/>
    <col min="12310" max="12310" width="2.625" style="354" customWidth="1"/>
    <col min="12311" max="12311" width="3.25" style="354" customWidth="1"/>
    <col min="12312" max="12312" width="2.625" style="354" customWidth="1"/>
    <col min="12313" max="12313" width="3.25" style="354" customWidth="1"/>
    <col min="12314" max="12314" width="2.625" style="354" customWidth="1"/>
    <col min="12315" max="12315" width="3.25" style="354" customWidth="1"/>
    <col min="12316" max="12316" width="2.625" style="354" customWidth="1"/>
    <col min="12317" max="12317" width="3.25" style="354" customWidth="1"/>
    <col min="12318" max="12318" width="2.625" style="354" customWidth="1"/>
    <col min="12319" max="12319" width="3.25" style="354" customWidth="1"/>
    <col min="12320" max="12320" width="2.625" style="354" customWidth="1"/>
    <col min="12321" max="12321" width="3.25" style="354" customWidth="1"/>
    <col min="12322" max="12322" width="2.75" style="354" customWidth="1"/>
    <col min="12323" max="12323" width="3.25" style="354" customWidth="1"/>
    <col min="12324" max="12324" width="2.625" style="354" customWidth="1"/>
    <col min="12325" max="12325" width="3.25" style="354" customWidth="1"/>
    <col min="12326" max="12326" width="2.625" style="354" customWidth="1"/>
    <col min="12327" max="12327" width="3.25" style="354" customWidth="1"/>
    <col min="12328" max="12328" width="2.625" style="354" customWidth="1"/>
    <col min="12329" max="12329" width="3.25" style="354" customWidth="1"/>
    <col min="12330" max="12330" width="2.625" style="354" customWidth="1"/>
    <col min="12331" max="12331" width="3.625" style="354" customWidth="1"/>
    <col min="12332" max="12333" width="2.625" style="354" customWidth="1"/>
    <col min="12334" max="12336" width="3.5" style="354" customWidth="1"/>
    <col min="12337" max="12544" width="5.625" style="354"/>
    <col min="12545" max="12546" width="4.125" style="354" customWidth="1"/>
    <col min="12547" max="12547" width="3.25" style="354" customWidth="1"/>
    <col min="12548" max="12548" width="2.625" style="354" customWidth="1"/>
    <col min="12549" max="12549" width="3.25" style="354" customWidth="1"/>
    <col min="12550" max="12550" width="2.625" style="354" customWidth="1"/>
    <col min="12551" max="12551" width="3.25" style="354" customWidth="1"/>
    <col min="12552" max="12552" width="2.625" style="354" customWidth="1"/>
    <col min="12553" max="12553" width="3.25" style="354" customWidth="1"/>
    <col min="12554" max="12554" width="2.625" style="354" customWidth="1"/>
    <col min="12555" max="12555" width="3.25" style="354" customWidth="1"/>
    <col min="12556" max="12556" width="2.625" style="354" customWidth="1"/>
    <col min="12557" max="12557" width="3.25" style="354" customWidth="1"/>
    <col min="12558" max="12558" width="2.625" style="354" customWidth="1"/>
    <col min="12559" max="12559" width="3.25" style="354" customWidth="1"/>
    <col min="12560" max="12560" width="2.625" style="354" customWidth="1"/>
    <col min="12561" max="12561" width="3.25" style="354" customWidth="1"/>
    <col min="12562" max="12562" width="2.625" style="354" customWidth="1"/>
    <col min="12563" max="12563" width="3.25" style="354" customWidth="1"/>
    <col min="12564" max="12564" width="2.625" style="354" customWidth="1"/>
    <col min="12565" max="12565" width="3.25" style="354" customWidth="1"/>
    <col min="12566" max="12566" width="2.625" style="354" customWidth="1"/>
    <col min="12567" max="12567" width="3.25" style="354" customWidth="1"/>
    <col min="12568" max="12568" width="2.625" style="354" customWidth="1"/>
    <col min="12569" max="12569" width="3.25" style="354" customWidth="1"/>
    <col min="12570" max="12570" width="2.625" style="354" customWidth="1"/>
    <col min="12571" max="12571" width="3.25" style="354" customWidth="1"/>
    <col min="12572" max="12572" width="2.625" style="354" customWidth="1"/>
    <col min="12573" max="12573" width="3.25" style="354" customWidth="1"/>
    <col min="12574" max="12574" width="2.625" style="354" customWidth="1"/>
    <col min="12575" max="12575" width="3.25" style="354" customWidth="1"/>
    <col min="12576" max="12576" width="2.625" style="354" customWidth="1"/>
    <col min="12577" max="12577" width="3.25" style="354" customWidth="1"/>
    <col min="12578" max="12578" width="2.75" style="354" customWidth="1"/>
    <col min="12579" max="12579" width="3.25" style="354" customWidth="1"/>
    <col min="12580" max="12580" width="2.625" style="354" customWidth="1"/>
    <col min="12581" max="12581" width="3.25" style="354" customWidth="1"/>
    <col min="12582" max="12582" width="2.625" style="354" customWidth="1"/>
    <col min="12583" max="12583" width="3.25" style="354" customWidth="1"/>
    <col min="12584" max="12584" width="2.625" style="354" customWidth="1"/>
    <col min="12585" max="12585" width="3.25" style="354" customWidth="1"/>
    <col min="12586" max="12586" width="2.625" style="354" customWidth="1"/>
    <col min="12587" max="12587" width="3.625" style="354" customWidth="1"/>
    <col min="12588" max="12589" width="2.625" style="354" customWidth="1"/>
    <col min="12590" max="12592" width="3.5" style="354" customWidth="1"/>
    <col min="12593" max="12800" width="5.625" style="354"/>
    <col min="12801" max="12802" width="4.125" style="354" customWidth="1"/>
    <col min="12803" max="12803" width="3.25" style="354" customWidth="1"/>
    <col min="12804" max="12804" width="2.625" style="354" customWidth="1"/>
    <col min="12805" max="12805" width="3.25" style="354" customWidth="1"/>
    <col min="12806" max="12806" width="2.625" style="354" customWidth="1"/>
    <col min="12807" max="12807" width="3.25" style="354" customWidth="1"/>
    <col min="12808" max="12808" width="2.625" style="354" customWidth="1"/>
    <col min="12809" max="12809" width="3.25" style="354" customWidth="1"/>
    <col min="12810" max="12810" width="2.625" style="354" customWidth="1"/>
    <col min="12811" max="12811" width="3.25" style="354" customWidth="1"/>
    <col min="12812" max="12812" width="2.625" style="354" customWidth="1"/>
    <col min="12813" max="12813" width="3.25" style="354" customWidth="1"/>
    <col min="12814" max="12814" width="2.625" style="354" customWidth="1"/>
    <col min="12815" max="12815" width="3.25" style="354" customWidth="1"/>
    <col min="12816" max="12816" width="2.625" style="354" customWidth="1"/>
    <col min="12817" max="12817" width="3.25" style="354" customWidth="1"/>
    <col min="12818" max="12818" width="2.625" style="354" customWidth="1"/>
    <col min="12819" max="12819" width="3.25" style="354" customWidth="1"/>
    <col min="12820" max="12820" width="2.625" style="354" customWidth="1"/>
    <col min="12821" max="12821" width="3.25" style="354" customWidth="1"/>
    <col min="12822" max="12822" width="2.625" style="354" customWidth="1"/>
    <col min="12823" max="12823" width="3.25" style="354" customWidth="1"/>
    <col min="12824" max="12824" width="2.625" style="354" customWidth="1"/>
    <col min="12825" max="12825" width="3.25" style="354" customWidth="1"/>
    <col min="12826" max="12826" width="2.625" style="354" customWidth="1"/>
    <col min="12827" max="12827" width="3.25" style="354" customWidth="1"/>
    <col min="12828" max="12828" width="2.625" style="354" customWidth="1"/>
    <col min="12829" max="12829" width="3.25" style="354" customWidth="1"/>
    <col min="12830" max="12830" width="2.625" style="354" customWidth="1"/>
    <col min="12831" max="12831" width="3.25" style="354" customWidth="1"/>
    <col min="12832" max="12832" width="2.625" style="354" customWidth="1"/>
    <col min="12833" max="12833" width="3.25" style="354" customWidth="1"/>
    <col min="12834" max="12834" width="2.75" style="354" customWidth="1"/>
    <col min="12835" max="12835" width="3.25" style="354" customWidth="1"/>
    <col min="12836" max="12836" width="2.625" style="354" customWidth="1"/>
    <col min="12837" max="12837" width="3.25" style="354" customWidth="1"/>
    <col min="12838" max="12838" width="2.625" style="354" customWidth="1"/>
    <col min="12839" max="12839" width="3.25" style="354" customWidth="1"/>
    <col min="12840" max="12840" width="2.625" style="354" customWidth="1"/>
    <col min="12841" max="12841" width="3.25" style="354" customWidth="1"/>
    <col min="12842" max="12842" width="2.625" style="354" customWidth="1"/>
    <col min="12843" max="12843" width="3.625" style="354" customWidth="1"/>
    <col min="12844" max="12845" width="2.625" style="354" customWidth="1"/>
    <col min="12846" max="12848" width="3.5" style="354" customWidth="1"/>
    <col min="12849" max="13056" width="5.625" style="354"/>
    <col min="13057" max="13058" width="4.125" style="354" customWidth="1"/>
    <col min="13059" max="13059" width="3.25" style="354" customWidth="1"/>
    <col min="13060" max="13060" width="2.625" style="354" customWidth="1"/>
    <col min="13061" max="13061" width="3.25" style="354" customWidth="1"/>
    <col min="13062" max="13062" width="2.625" style="354" customWidth="1"/>
    <col min="13063" max="13063" width="3.25" style="354" customWidth="1"/>
    <col min="13064" max="13064" width="2.625" style="354" customWidth="1"/>
    <col min="13065" max="13065" width="3.25" style="354" customWidth="1"/>
    <col min="13066" max="13066" width="2.625" style="354" customWidth="1"/>
    <col min="13067" max="13067" width="3.25" style="354" customWidth="1"/>
    <col min="13068" max="13068" width="2.625" style="354" customWidth="1"/>
    <col min="13069" max="13069" width="3.25" style="354" customWidth="1"/>
    <col min="13070" max="13070" width="2.625" style="354" customWidth="1"/>
    <col min="13071" max="13071" width="3.25" style="354" customWidth="1"/>
    <col min="13072" max="13072" width="2.625" style="354" customWidth="1"/>
    <col min="13073" max="13073" width="3.25" style="354" customWidth="1"/>
    <col min="13074" max="13074" width="2.625" style="354" customWidth="1"/>
    <col min="13075" max="13075" width="3.25" style="354" customWidth="1"/>
    <col min="13076" max="13076" width="2.625" style="354" customWidth="1"/>
    <col min="13077" max="13077" width="3.25" style="354" customWidth="1"/>
    <col min="13078" max="13078" width="2.625" style="354" customWidth="1"/>
    <col min="13079" max="13079" width="3.25" style="354" customWidth="1"/>
    <col min="13080" max="13080" width="2.625" style="354" customWidth="1"/>
    <col min="13081" max="13081" width="3.25" style="354" customWidth="1"/>
    <col min="13082" max="13082" width="2.625" style="354" customWidth="1"/>
    <col min="13083" max="13083" width="3.25" style="354" customWidth="1"/>
    <col min="13084" max="13084" width="2.625" style="354" customWidth="1"/>
    <col min="13085" max="13085" width="3.25" style="354" customWidth="1"/>
    <col min="13086" max="13086" width="2.625" style="354" customWidth="1"/>
    <col min="13087" max="13087" width="3.25" style="354" customWidth="1"/>
    <col min="13088" max="13088" width="2.625" style="354" customWidth="1"/>
    <col min="13089" max="13089" width="3.25" style="354" customWidth="1"/>
    <col min="13090" max="13090" width="2.75" style="354" customWidth="1"/>
    <col min="13091" max="13091" width="3.25" style="354" customWidth="1"/>
    <col min="13092" max="13092" width="2.625" style="354" customWidth="1"/>
    <col min="13093" max="13093" width="3.25" style="354" customWidth="1"/>
    <col min="13094" max="13094" width="2.625" style="354" customWidth="1"/>
    <col min="13095" max="13095" width="3.25" style="354" customWidth="1"/>
    <col min="13096" max="13096" width="2.625" style="354" customWidth="1"/>
    <col min="13097" max="13097" width="3.25" style="354" customWidth="1"/>
    <col min="13098" max="13098" width="2.625" style="354" customWidth="1"/>
    <col min="13099" max="13099" width="3.625" style="354" customWidth="1"/>
    <col min="13100" max="13101" width="2.625" style="354" customWidth="1"/>
    <col min="13102" max="13104" width="3.5" style="354" customWidth="1"/>
    <col min="13105" max="13312" width="5.625" style="354"/>
    <col min="13313" max="13314" width="4.125" style="354" customWidth="1"/>
    <col min="13315" max="13315" width="3.25" style="354" customWidth="1"/>
    <col min="13316" max="13316" width="2.625" style="354" customWidth="1"/>
    <col min="13317" max="13317" width="3.25" style="354" customWidth="1"/>
    <col min="13318" max="13318" width="2.625" style="354" customWidth="1"/>
    <col min="13319" max="13319" width="3.25" style="354" customWidth="1"/>
    <col min="13320" max="13320" width="2.625" style="354" customWidth="1"/>
    <col min="13321" max="13321" width="3.25" style="354" customWidth="1"/>
    <col min="13322" max="13322" width="2.625" style="354" customWidth="1"/>
    <col min="13323" max="13323" width="3.25" style="354" customWidth="1"/>
    <col min="13324" max="13324" width="2.625" style="354" customWidth="1"/>
    <col min="13325" max="13325" width="3.25" style="354" customWidth="1"/>
    <col min="13326" max="13326" width="2.625" style="354" customWidth="1"/>
    <col min="13327" max="13327" width="3.25" style="354" customWidth="1"/>
    <col min="13328" max="13328" width="2.625" style="354" customWidth="1"/>
    <col min="13329" max="13329" width="3.25" style="354" customWidth="1"/>
    <col min="13330" max="13330" width="2.625" style="354" customWidth="1"/>
    <col min="13331" max="13331" width="3.25" style="354" customWidth="1"/>
    <col min="13332" max="13332" width="2.625" style="354" customWidth="1"/>
    <col min="13333" max="13333" width="3.25" style="354" customWidth="1"/>
    <col min="13334" max="13334" width="2.625" style="354" customWidth="1"/>
    <col min="13335" max="13335" width="3.25" style="354" customWidth="1"/>
    <col min="13336" max="13336" width="2.625" style="354" customWidth="1"/>
    <col min="13337" max="13337" width="3.25" style="354" customWidth="1"/>
    <col min="13338" max="13338" width="2.625" style="354" customWidth="1"/>
    <col min="13339" max="13339" width="3.25" style="354" customWidth="1"/>
    <col min="13340" max="13340" width="2.625" style="354" customWidth="1"/>
    <col min="13341" max="13341" width="3.25" style="354" customWidth="1"/>
    <col min="13342" max="13342" width="2.625" style="354" customWidth="1"/>
    <col min="13343" max="13343" width="3.25" style="354" customWidth="1"/>
    <col min="13344" max="13344" width="2.625" style="354" customWidth="1"/>
    <col min="13345" max="13345" width="3.25" style="354" customWidth="1"/>
    <col min="13346" max="13346" width="2.75" style="354" customWidth="1"/>
    <col min="13347" max="13347" width="3.25" style="354" customWidth="1"/>
    <col min="13348" max="13348" width="2.625" style="354" customWidth="1"/>
    <col min="13349" max="13349" width="3.25" style="354" customWidth="1"/>
    <col min="13350" max="13350" width="2.625" style="354" customWidth="1"/>
    <col min="13351" max="13351" width="3.25" style="354" customWidth="1"/>
    <col min="13352" max="13352" width="2.625" style="354" customWidth="1"/>
    <col min="13353" max="13353" width="3.25" style="354" customWidth="1"/>
    <col min="13354" max="13354" width="2.625" style="354" customWidth="1"/>
    <col min="13355" max="13355" width="3.625" style="354" customWidth="1"/>
    <col min="13356" max="13357" width="2.625" style="354" customWidth="1"/>
    <col min="13358" max="13360" width="3.5" style="354" customWidth="1"/>
    <col min="13361" max="13568" width="5.625" style="354"/>
    <col min="13569" max="13570" width="4.125" style="354" customWidth="1"/>
    <col min="13571" max="13571" width="3.25" style="354" customWidth="1"/>
    <col min="13572" max="13572" width="2.625" style="354" customWidth="1"/>
    <col min="13573" max="13573" width="3.25" style="354" customWidth="1"/>
    <col min="13574" max="13574" width="2.625" style="354" customWidth="1"/>
    <col min="13575" max="13575" width="3.25" style="354" customWidth="1"/>
    <col min="13576" max="13576" width="2.625" style="354" customWidth="1"/>
    <col min="13577" max="13577" width="3.25" style="354" customWidth="1"/>
    <col min="13578" max="13578" width="2.625" style="354" customWidth="1"/>
    <col min="13579" max="13579" width="3.25" style="354" customWidth="1"/>
    <col min="13580" max="13580" width="2.625" style="354" customWidth="1"/>
    <col min="13581" max="13581" width="3.25" style="354" customWidth="1"/>
    <col min="13582" max="13582" width="2.625" style="354" customWidth="1"/>
    <col min="13583" max="13583" width="3.25" style="354" customWidth="1"/>
    <col min="13584" max="13584" width="2.625" style="354" customWidth="1"/>
    <col min="13585" max="13585" width="3.25" style="354" customWidth="1"/>
    <col min="13586" max="13586" width="2.625" style="354" customWidth="1"/>
    <col min="13587" max="13587" width="3.25" style="354" customWidth="1"/>
    <col min="13588" max="13588" width="2.625" style="354" customWidth="1"/>
    <col min="13589" max="13589" width="3.25" style="354" customWidth="1"/>
    <col min="13590" max="13590" width="2.625" style="354" customWidth="1"/>
    <col min="13591" max="13591" width="3.25" style="354" customWidth="1"/>
    <col min="13592" max="13592" width="2.625" style="354" customWidth="1"/>
    <col min="13593" max="13593" width="3.25" style="354" customWidth="1"/>
    <col min="13594" max="13594" width="2.625" style="354" customWidth="1"/>
    <col min="13595" max="13595" width="3.25" style="354" customWidth="1"/>
    <col min="13596" max="13596" width="2.625" style="354" customWidth="1"/>
    <col min="13597" max="13597" width="3.25" style="354" customWidth="1"/>
    <col min="13598" max="13598" width="2.625" style="354" customWidth="1"/>
    <col min="13599" max="13599" width="3.25" style="354" customWidth="1"/>
    <col min="13600" max="13600" width="2.625" style="354" customWidth="1"/>
    <col min="13601" max="13601" width="3.25" style="354" customWidth="1"/>
    <col min="13602" max="13602" width="2.75" style="354" customWidth="1"/>
    <col min="13603" max="13603" width="3.25" style="354" customWidth="1"/>
    <col min="13604" max="13604" width="2.625" style="354" customWidth="1"/>
    <col min="13605" max="13605" width="3.25" style="354" customWidth="1"/>
    <col min="13606" max="13606" width="2.625" style="354" customWidth="1"/>
    <col min="13607" max="13607" width="3.25" style="354" customWidth="1"/>
    <col min="13608" max="13608" width="2.625" style="354" customWidth="1"/>
    <col min="13609" max="13609" width="3.25" style="354" customWidth="1"/>
    <col min="13610" max="13610" width="2.625" style="354" customWidth="1"/>
    <col min="13611" max="13611" width="3.625" style="354" customWidth="1"/>
    <col min="13612" max="13613" width="2.625" style="354" customWidth="1"/>
    <col min="13614" max="13616" width="3.5" style="354" customWidth="1"/>
    <col min="13617" max="13824" width="5.625" style="354"/>
    <col min="13825" max="13826" width="4.125" style="354" customWidth="1"/>
    <col min="13827" max="13827" width="3.25" style="354" customWidth="1"/>
    <col min="13828" max="13828" width="2.625" style="354" customWidth="1"/>
    <col min="13829" max="13829" width="3.25" style="354" customWidth="1"/>
    <col min="13830" max="13830" width="2.625" style="354" customWidth="1"/>
    <col min="13831" max="13831" width="3.25" style="354" customWidth="1"/>
    <col min="13832" max="13832" width="2.625" style="354" customWidth="1"/>
    <col min="13833" max="13833" width="3.25" style="354" customWidth="1"/>
    <col min="13834" max="13834" width="2.625" style="354" customWidth="1"/>
    <col min="13835" max="13835" width="3.25" style="354" customWidth="1"/>
    <col min="13836" max="13836" width="2.625" style="354" customWidth="1"/>
    <col min="13837" max="13837" width="3.25" style="354" customWidth="1"/>
    <col min="13838" max="13838" width="2.625" style="354" customWidth="1"/>
    <col min="13839" max="13839" width="3.25" style="354" customWidth="1"/>
    <col min="13840" max="13840" width="2.625" style="354" customWidth="1"/>
    <col min="13841" max="13841" width="3.25" style="354" customWidth="1"/>
    <col min="13842" max="13842" width="2.625" style="354" customWidth="1"/>
    <col min="13843" max="13843" width="3.25" style="354" customWidth="1"/>
    <col min="13844" max="13844" width="2.625" style="354" customWidth="1"/>
    <col min="13845" max="13845" width="3.25" style="354" customWidth="1"/>
    <col min="13846" max="13846" width="2.625" style="354" customWidth="1"/>
    <col min="13847" max="13847" width="3.25" style="354" customWidth="1"/>
    <col min="13848" max="13848" width="2.625" style="354" customWidth="1"/>
    <col min="13849" max="13849" width="3.25" style="354" customWidth="1"/>
    <col min="13850" max="13850" width="2.625" style="354" customWidth="1"/>
    <col min="13851" max="13851" width="3.25" style="354" customWidth="1"/>
    <col min="13852" max="13852" width="2.625" style="354" customWidth="1"/>
    <col min="13853" max="13853" width="3.25" style="354" customWidth="1"/>
    <col min="13854" max="13854" width="2.625" style="354" customWidth="1"/>
    <col min="13855" max="13855" width="3.25" style="354" customWidth="1"/>
    <col min="13856" max="13856" width="2.625" style="354" customWidth="1"/>
    <col min="13857" max="13857" width="3.25" style="354" customWidth="1"/>
    <col min="13858" max="13858" width="2.75" style="354" customWidth="1"/>
    <col min="13859" max="13859" width="3.25" style="354" customWidth="1"/>
    <col min="13860" max="13860" width="2.625" style="354" customWidth="1"/>
    <col min="13861" max="13861" width="3.25" style="354" customWidth="1"/>
    <col min="13862" max="13862" width="2.625" style="354" customWidth="1"/>
    <col min="13863" max="13863" width="3.25" style="354" customWidth="1"/>
    <col min="13864" max="13864" width="2.625" style="354" customWidth="1"/>
    <col min="13865" max="13865" width="3.25" style="354" customWidth="1"/>
    <col min="13866" max="13866" width="2.625" style="354" customWidth="1"/>
    <col min="13867" max="13867" width="3.625" style="354" customWidth="1"/>
    <col min="13868" max="13869" width="2.625" style="354" customWidth="1"/>
    <col min="13870" max="13872" width="3.5" style="354" customWidth="1"/>
    <col min="13873" max="14080" width="5.625" style="354"/>
    <col min="14081" max="14082" width="4.125" style="354" customWidth="1"/>
    <col min="14083" max="14083" width="3.25" style="354" customWidth="1"/>
    <col min="14084" max="14084" width="2.625" style="354" customWidth="1"/>
    <col min="14085" max="14085" width="3.25" style="354" customWidth="1"/>
    <col min="14086" max="14086" width="2.625" style="354" customWidth="1"/>
    <col min="14087" max="14087" width="3.25" style="354" customWidth="1"/>
    <col min="14088" max="14088" width="2.625" style="354" customWidth="1"/>
    <col min="14089" max="14089" width="3.25" style="354" customWidth="1"/>
    <col min="14090" max="14090" width="2.625" style="354" customWidth="1"/>
    <col min="14091" max="14091" width="3.25" style="354" customWidth="1"/>
    <col min="14092" max="14092" width="2.625" style="354" customWidth="1"/>
    <col min="14093" max="14093" width="3.25" style="354" customWidth="1"/>
    <col min="14094" max="14094" width="2.625" style="354" customWidth="1"/>
    <col min="14095" max="14095" width="3.25" style="354" customWidth="1"/>
    <col min="14096" max="14096" width="2.625" style="354" customWidth="1"/>
    <col min="14097" max="14097" width="3.25" style="354" customWidth="1"/>
    <col min="14098" max="14098" width="2.625" style="354" customWidth="1"/>
    <col min="14099" max="14099" width="3.25" style="354" customWidth="1"/>
    <col min="14100" max="14100" width="2.625" style="354" customWidth="1"/>
    <col min="14101" max="14101" width="3.25" style="354" customWidth="1"/>
    <col min="14102" max="14102" width="2.625" style="354" customWidth="1"/>
    <col min="14103" max="14103" width="3.25" style="354" customWidth="1"/>
    <col min="14104" max="14104" width="2.625" style="354" customWidth="1"/>
    <col min="14105" max="14105" width="3.25" style="354" customWidth="1"/>
    <col min="14106" max="14106" width="2.625" style="354" customWidth="1"/>
    <col min="14107" max="14107" width="3.25" style="354" customWidth="1"/>
    <col min="14108" max="14108" width="2.625" style="354" customWidth="1"/>
    <col min="14109" max="14109" width="3.25" style="354" customWidth="1"/>
    <col min="14110" max="14110" width="2.625" style="354" customWidth="1"/>
    <col min="14111" max="14111" width="3.25" style="354" customWidth="1"/>
    <col min="14112" max="14112" width="2.625" style="354" customWidth="1"/>
    <col min="14113" max="14113" width="3.25" style="354" customWidth="1"/>
    <col min="14114" max="14114" width="2.75" style="354" customWidth="1"/>
    <col min="14115" max="14115" width="3.25" style="354" customWidth="1"/>
    <col min="14116" max="14116" width="2.625" style="354" customWidth="1"/>
    <col min="14117" max="14117" width="3.25" style="354" customWidth="1"/>
    <col min="14118" max="14118" width="2.625" style="354" customWidth="1"/>
    <col min="14119" max="14119" width="3.25" style="354" customWidth="1"/>
    <col min="14120" max="14120" width="2.625" style="354" customWidth="1"/>
    <col min="14121" max="14121" width="3.25" style="354" customWidth="1"/>
    <col min="14122" max="14122" width="2.625" style="354" customWidth="1"/>
    <col min="14123" max="14123" width="3.625" style="354" customWidth="1"/>
    <col min="14124" max="14125" width="2.625" style="354" customWidth="1"/>
    <col min="14126" max="14128" width="3.5" style="354" customWidth="1"/>
    <col min="14129" max="14336" width="5.625" style="354"/>
    <col min="14337" max="14338" width="4.125" style="354" customWidth="1"/>
    <col min="14339" max="14339" width="3.25" style="354" customWidth="1"/>
    <col min="14340" max="14340" width="2.625" style="354" customWidth="1"/>
    <col min="14341" max="14341" width="3.25" style="354" customWidth="1"/>
    <col min="14342" max="14342" width="2.625" style="354" customWidth="1"/>
    <col min="14343" max="14343" width="3.25" style="354" customWidth="1"/>
    <col min="14344" max="14344" width="2.625" style="354" customWidth="1"/>
    <col min="14345" max="14345" width="3.25" style="354" customWidth="1"/>
    <col min="14346" max="14346" width="2.625" style="354" customWidth="1"/>
    <col min="14347" max="14347" width="3.25" style="354" customWidth="1"/>
    <col min="14348" max="14348" width="2.625" style="354" customWidth="1"/>
    <col min="14349" max="14349" width="3.25" style="354" customWidth="1"/>
    <col min="14350" max="14350" width="2.625" style="354" customWidth="1"/>
    <col min="14351" max="14351" width="3.25" style="354" customWidth="1"/>
    <col min="14352" max="14352" width="2.625" style="354" customWidth="1"/>
    <col min="14353" max="14353" width="3.25" style="354" customWidth="1"/>
    <col min="14354" max="14354" width="2.625" style="354" customWidth="1"/>
    <col min="14355" max="14355" width="3.25" style="354" customWidth="1"/>
    <col min="14356" max="14356" width="2.625" style="354" customWidth="1"/>
    <col min="14357" max="14357" width="3.25" style="354" customWidth="1"/>
    <col min="14358" max="14358" width="2.625" style="354" customWidth="1"/>
    <col min="14359" max="14359" width="3.25" style="354" customWidth="1"/>
    <col min="14360" max="14360" width="2.625" style="354" customWidth="1"/>
    <col min="14361" max="14361" width="3.25" style="354" customWidth="1"/>
    <col min="14362" max="14362" width="2.625" style="354" customWidth="1"/>
    <col min="14363" max="14363" width="3.25" style="354" customWidth="1"/>
    <col min="14364" max="14364" width="2.625" style="354" customWidth="1"/>
    <col min="14365" max="14365" width="3.25" style="354" customWidth="1"/>
    <col min="14366" max="14366" width="2.625" style="354" customWidth="1"/>
    <col min="14367" max="14367" width="3.25" style="354" customWidth="1"/>
    <col min="14368" max="14368" width="2.625" style="354" customWidth="1"/>
    <col min="14369" max="14369" width="3.25" style="354" customWidth="1"/>
    <col min="14370" max="14370" width="2.75" style="354" customWidth="1"/>
    <col min="14371" max="14371" width="3.25" style="354" customWidth="1"/>
    <col min="14372" max="14372" width="2.625" style="354" customWidth="1"/>
    <col min="14373" max="14373" width="3.25" style="354" customWidth="1"/>
    <col min="14374" max="14374" width="2.625" style="354" customWidth="1"/>
    <col min="14375" max="14375" width="3.25" style="354" customWidth="1"/>
    <col min="14376" max="14376" width="2.625" style="354" customWidth="1"/>
    <col min="14377" max="14377" width="3.25" style="354" customWidth="1"/>
    <col min="14378" max="14378" width="2.625" style="354" customWidth="1"/>
    <col min="14379" max="14379" width="3.625" style="354" customWidth="1"/>
    <col min="14380" max="14381" width="2.625" style="354" customWidth="1"/>
    <col min="14382" max="14384" width="3.5" style="354" customWidth="1"/>
    <col min="14385" max="14592" width="5.625" style="354"/>
    <col min="14593" max="14594" width="4.125" style="354" customWidth="1"/>
    <col min="14595" max="14595" width="3.25" style="354" customWidth="1"/>
    <col min="14596" max="14596" width="2.625" style="354" customWidth="1"/>
    <col min="14597" max="14597" width="3.25" style="354" customWidth="1"/>
    <col min="14598" max="14598" width="2.625" style="354" customWidth="1"/>
    <col min="14599" max="14599" width="3.25" style="354" customWidth="1"/>
    <col min="14600" max="14600" width="2.625" style="354" customWidth="1"/>
    <col min="14601" max="14601" width="3.25" style="354" customWidth="1"/>
    <col min="14602" max="14602" width="2.625" style="354" customWidth="1"/>
    <col min="14603" max="14603" width="3.25" style="354" customWidth="1"/>
    <col min="14604" max="14604" width="2.625" style="354" customWidth="1"/>
    <col min="14605" max="14605" width="3.25" style="354" customWidth="1"/>
    <col min="14606" max="14606" width="2.625" style="354" customWidth="1"/>
    <col min="14607" max="14607" width="3.25" style="354" customWidth="1"/>
    <col min="14608" max="14608" width="2.625" style="354" customWidth="1"/>
    <col min="14609" max="14609" width="3.25" style="354" customWidth="1"/>
    <col min="14610" max="14610" width="2.625" style="354" customWidth="1"/>
    <col min="14611" max="14611" width="3.25" style="354" customWidth="1"/>
    <col min="14612" max="14612" width="2.625" style="354" customWidth="1"/>
    <col min="14613" max="14613" width="3.25" style="354" customWidth="1"/>
    <col min="14614" max="14614" width="2.625" style="354" customWidth="1"/>
    <col min="14615" max="14615" width="3.25" style="354" customWidth="1"/>
    <col min="14616" max="14616" width="2.625" style="354" customWidth="1"/>
    <col min="14617" max="14617" width="3.25" style="354" customWidth="1"/>
    <col min="14618" max="14618" width="2.625" style="354" customWidth="1"/>
    <col min="14619" max="14619" width="3.25" style="354" customWidth="1"/>
    <col min="14620" max="14620" width="2.625" style="354" customWidth="1"/>
    <col min="14621" max="14621" width="3.25" style="354" customWidth="1"/>
    <col min="14622" max="14622" width="2.625" style="354" customWidth="1"/>
    <col min="14623" max="14623" width="3.25" style="354" customWidth="1"/>
    <col min="14624" max="14624" width="2.625" style="354" customWidth="1"/>
    <col min="14625" max="14625" width="3.25" style="354" customWidth="1"/>
    <col min="14626" max="14626" width="2.75" style="354" customWidth="1"/>
    <col min="14627" max="14627" width="3.25" style="354" customWidth="1"/>
    <col min="14628" max="14628" width="2.625" style="354" customWidth="1"/>
    <col min="14629" max="14629" width="3.25" style="354" customWidth="1"/>
    <col min="14630" max="14630" width="2.625" style="354" customWidth="1"/>
    <col min="14631" max="14631" width="3.25" style="354" customWidth="1"/>
    <col min="14632" max="14632" width="2.625" style="354" customWidth="1"/>
    <col min="14633" max="14633" width="3.25" style="354" customWidth="1"/>
    <col min="14634" max="14634" width="2.625" style="354" customWidth="1"/>
    <col min="14635" max="14635" width="3.625" style="354" customWidth="1"/>
    <col min="14636" max="14637" width="2.625" style="354" customWidth="1"/>
    <col min="14638" max="14640" width="3.5" style="354" customWidth="1"/>
    <col min="14641" max="14848" width="5.625" style="354"/>
    <col min="14849" max="14850" width="4.125" style="354" customWidth="1"/>
    <col min="14851" max="14851" width="3.25" style="354" customWidth="1"/>
    <col min="14852" max="14852" width="2.625" style="354" customWidth="1"/>
    <col min="14853" max="14853" width="3.25" style="354" customWidth="1"/>
    <col min="14854" max="14854" width="2.625" style="354" customWidth="1"/>
    <col min="14855" max="14855" width="3.25" style="354" customWidth="1"/>
    <col min="14856" max="14856" width="2.625" style="354" customWidth="1"/>
    <col min="14857" max="14857" width="3.25" style="354" customWidth="1"/>
    <col min="14858" max="14858" width="2.625" style="354" customWidth="1"/>
    <col min="14859" max="14859" width="3.25" style="354" customWidth="1"/>
    <col min="14860" max="14860" width="2.625" style="354" customWidth="1"/>
    <col min="14861" max="14861" width="3.25" style="354" customWidth="1"/>
    <col min="14862" max="14862" width="2.625" style="354" customWidth="1"/>
    <col min="14863" max="14863" width="3.25" style="354" customWidth="1"/>
    <col min="14864" max="14864" width="2.625" style="354" customWidth="1"/>
    <col min="14865" max="14865" width="3.25" style="354" customWidth="1"/>
    <col min="14866" max="14866" width="2.625" style="354" customWidth="1"/>
    <col min="14867" max="14867" width="3.25" style="354" customWidth="1"/>
    <col min="14868" max="14868" width="2.625" style="354" customWidth="1"/>
    <col min="14869" max="14869" width="3.25" style="354" customWidth="1"/>
    <col min="14870" max="14870" width="2.625" style="354" customWidth="1"/>
    <col min="14871" max="14871" width="3.25" style="354" customWidth="1"/>
    <col min="14872" max="14872" width="2.625" style="354" customWidth="1"/>
    <col min="14873" max="14873" width="3.25" style="354" customWidth="1"/>
    <col min="14874" max="14874" width="2.625" style="354" customWidth="1"/>
    <col min="14875" max="14875" width="3.25" style="354" customWidth="1"/>
    <col min="14876" max="14876" width="2.625" style="354" customWidth="1"/>
    <col min="14877" max="14877" width="3.25" style="354" customWidth="1"/>
    <col min="14878" max="14878" width="2.625" style="354" customWidth="1"/>
    <col min="14879" max="14879" width="3.25" style="354" customWidth="1"/>
    <col min="14880" max="14880" width="2.625" style="354" customWidth="1"/>
    <col min="14881" max="14881" width="3.25" style="354" customWidth="1"/>
    <col min="14882" max="14882" width="2.75" style="354" customWidth="1"/>
    <col min="14883" max="14883" width="3.25" style="354" customWidth="1"/>
    <col min="14884" max="14884" width="2.625" style="354" customWidth="1"/>
    <col min="14885" max="14885" width="3.25" style="354" customWidth="1"/>
    <col min="14886" max="14886" width="2.625" style="354" customWidth="1"/>
    <col min="14887" max="14887" width="3.25" style="354" customWidth="1"/>
    <col min="14888" max="14888" width="2.625" style="354" customWidth="1"/>
    <col min="14889" max="14889" width="3.25" style="354" customWidth="1"/>
    <col min="14890" max="14890" width="2.625" style="354" customWidth="1"/>
    <col min="14891" max="14891" width="3.625" style="354" customWidth="1"/>
    <col min="14892" max="14893" width="2.625" style="354" customWidth="1"/>
    <col min="14894" max="14896" width="3.5" style="354" customWidth="1"/>
    <col min="14897" max="15104" width="5.625" style="354"/>
    <col min="15105" max="15106" width="4.125" style="354" customWidth="1"/>
    <col min="15107" max="15107" width="3.25" style="354" customWidth="1"/>
    <col min="15108" max="15108" width="2.625" style="354" customWidth="1"/>
    <col min="15109" max="15109" width="3.25" style="354" customWidth="1"/>
    <col min="15110" max="15110" width="2.625" style="354" customWidth="1"/>
    <col min="15111" max="15111" width="3.25" style="354" customWidth="1"/>
    <col min="15112" max="15112" width="2.625" style="354" customWidth="1"/>
    <col min="15113" max="15113" width="3.25" style="354" customWidth="1"/>
    <col min="15114" max="15114" width="2.625" style="354" customWidth="1"/>
    <col min="15115" max="15115" width="3.25" style="354" customWidth="1"/>
    <col min="15116" max="15116" width="2.625" style="354" customWidth="1"/>
    <col min="15117" max="15117" width="3.25" style="354" customWidth="1"/>
    <col min="15118" max="15118" width="2.625" style="354" customWidth="1"/>
    <col min="15119" max="15119" width="3.25" style="354" customWidth="1"/>
    <col min="15120" max="15120" width="2.625" style="354" customWidth="1"/>
    <col min="15121" max="15121" width="3.25" style="354" customWidth="1"/>
    <col min="15122" max="15122" width="2.625" style="354" customWidth="1"/>
    <col min="15123" max="15123" width="3.25" style="354" customWidth="1"/>
    <col min="15124" max="15124" width="2.625" style="354" customWidth="1"/>
    <col min="15125" max="15125" width="3.25" style="354" customWidth="1"/>
    <col min="15126" max="15126" width="2.625" style="354" customWidth="1"/>
    <col min="15127" max="15127" width="3.25" style="354" customWidth="1"/>
    <col min="15128" max="15128" width="2.625" style="354" customWidth="1"/>
    <col min="15129" max="15129" width="3.25" style="354" customWidth="1"/>
    <col min="15130" max="15130" width="2.625" style="354" customWidth="1"/>
    <col min="15131" max="15131" width="3.25" style="354" customWidth="1"/>
    <col min="15132" max="15132" width="2.625" style="354" customWidth="1"/>
    <col min="15133" max="15133" width="3.25" style="354" customWidth="1"/>
    <col min="15134" max="15134" width="2.625" style="354" customWidth="1"/>
    <col min="15135" max="15135" width="3.25" style="354" customWidth="1"/>
    <col min="15136" max="15136" width="2.625" style="354" customWidth="1"/>
    <col min="15137" max="15137" width="3.25" style="354" customWidth="1"/>
    <col min="15138" max="15138" width="2.75" style="354" customWidth="1"/>
    <col min="15139" max="15139" width="3.25" style="354" customWidth="1"/>
    <col min="15140" max="15140" width="2.625" style="354" customWidth="1"/>
    <col min="15141" max="15141" width="3.25" style="354" customWidth="1"/>
    <col min="15142" max="15142" width="2.625" style="354" customWidth="1"/>
    <col min="15143" max="15143" width="3.25" style="354" customWidth="1"/>
    <col min="15144" max="15144" width="2.625" style="354" customWidth="1"/>
    <col min="15145" max="15145" width="3.25" style="354" customWidth="1"/>
    <col min="15146" max="15146" width="2.625" style="354" customWidth="1"/>
    <col min="15147" max="15147" width="3.625" style="354" customWidth="1"/>
    <col min="15148" max="15149" width="2.625" style="354" customWidth="1"/>
    <col min="15150" max="15152" width="3.5" style="354" customWidth="1"/>
    <col min="15153" max="15360" width="5.625" style="354"/>
    <col min="15361" max="15362" width="4.125" style="354" customWidth="1"/>
    <col min="15363" max="15363" width="3.25" style="354" customWidth="1"/>
    <col min="15364" max="15364" width="2.625" style="354" customWidth="1"/>
    <col min="15365" max="15365" width="3.25" style="354" customWidth="1"/>
    <col min="15366" max="15366" width="2.625" style="354" customWidth="1"/>
    <col min="15367" max="15367" width="3.25" style="354" customWidth="1"/>
    <col min="15368" max="15368" width="2.625" style="354" customWidth="1"/>
    <col min="15369" max="15369" width="3.25" style="354" customWidth="1"/>
    <col min="15370" max="15370" width="2.625" style="354" customWidth="1"/>
    <col min="15371" max="15371" width="3.25" style="354" customWidth="1"/>
    <col min="15372" max="15372" width="2.625" style="354" customWidth="1"/>
    <col min="15373" max="15373" width="3.25" style="354" customWidth="1"/>
    <col min="15374" max="15374" width="2.625" style="354" customWidth="1"/>
    <col min="15375" max="15375" width="3.25" style="354" customWidth="1"/>
    <col min="15376" max="15376" width="2.625" style="354" customWidth="1"/>
    <col min="15377" max="15377" width="3.25" style="354" customWidth="1"/>
    <col min="15378" max="15378" width="2.625" style="354" customWidth="1"/>
    <col min="15379" max="15379" width="3.25" style="354" customWidth="1"/>
    <col min="15380" max="15380" width="2.625" style="354" customWidth="1"/>
    <col min="15381" max="15381" width="3.25" style="354" customWidth="1"/>
    <col min="15382" max="15382" width="2.625" style="354" customWidth="1"/>
    <col min="15383" max="15383" width="3.25" style="354" customWidth="1"/>
    <col min="15384" max="15384" width="2.625" style="354" customWidth="1"/>
    <col min="15385" max="15385" width="3.25" style="354" customWidth="1"/>
    <col min="15386" max="15386" width="2.625" style="354" customWidth="1"/>
    <col min="15387" max="15387" width="3.25" style="354" customWidth="1"/>
    <col min="15388" max="15388" width="2.625" style="354" customWidth="1"/>
    <col min="15389" max="15389" width="3.25" style="354" customWidth="1"/>
    <col min="15390" max="15390" width="2.625" style="354" customWidth="1"/>
    <col min="15391" max="15391" width="3.25" style="354" customWidth="1"/>
    <col min="15392" max="15392" width="2.625" style="354" customWidth="1"/>
    <col min="15393" max="15393" width="3.25" style="354" customWidth="1"/>
    <col min="15394" max="15394" width="2.75" style="354" customWidth="1"/>
    <col min="15395" max="15395" width="3.25" style="354" customWidth="1"/>
    <col min="15396" max="15396" width="2.625" style="354" customWidth="1"/>
    <col min="15397" max="15397" width="3.25" style="354" customWidth="1"/>
    <col min="15398" max="15398" width="2.625" style="354" customWidth="1"/>
    <col min="15399" max="15399" width="3.25" style="354" customWidth="1"/>
    <col min="15400" max="15400" width="2.625" style="354" customWidth="1"/>
    <col min="15401" max="15401" width="3.25" style="354" customWidth="1"/>
    <col min="15402" max="15402" width="2.625" style="354" customWidth="1"/>
    <col min="15403" max="15403" width="3.625" style="354" customWidth="1"/>
    <col min="15404" max="15405" width="2.625" style="354" customWidth="1"/>
    <col min="15406" max="15408" width="3.5" style="354" customWidth="1"/>
    <col min="15409" max="15616" width="5.625" style="354"/>
    <col min="15617" max="15618" width="4.125" style="354" customWidth="1"/>
    <col min="15619" max="15619" width="3.25" style="354" customWidth="1"/>
    <col min="15620" max="15620" width="2.625" style="354" customWidth="1"/>
    <col min="15621" max="15621" width="3.25" style="354" customWidth="1"/>
    <col min="15622" max="15622" width="2.625" style="354" customWidth="1"/>
    <col min="15623" max="15623" width="3.25" style="354" customWidth="1"/>
    <col min="15624" max="15624" width="2.625" style="354" customWidth="1"/>
    <col min="15625" max="15625" width="3.25" style="354" customWidth="1"/>
    <col min="15626" max="15626" width="2.625" style="354" customWidth="1"/>
    <col min="15627" max="15627" width="3.25" style="354" customWidth="1"/>
    <col min="15628" max="15628" width="2.625" style="354" customWidth="1"/>
    <col min="15629" max="15629" width="3.25" style="354" customWidth="1"/>
    <col min="15630" max="15630" width="2.625" style="354" customWidth="1"/>
    <col min="15631" max="15631" width="3.25" style="354" customWidth="1"/>
    <col min="15632" max="15632" width="2.625" style="354" customWidth="1"/>
    <col min="15633" max="15633" width="3.25" style="354" customWidth="1"/>
    <col min="15634" max="15634" width="2.625" style="354" customWidth="1"/>
    <col min="15635" max="15635" width="3.25" style="354" customWidth="1"/>
    <col min="15636" max="15636" width="2.625" style="354" customWidth="1"/>
    <col min="15637" max="15637" width="3.25" style="354" customWidth="1"/>
    <col min="15638" max="15638" width="2.625" style="354" customWidth="1"/>
    <col min="15639" max="15639" width="3.25" style="354" customWidth="1"/>
    <col min="15640" max="15640" width="2.625" style="354" customWidth="1"/>
    <col min="15641" max="15641" width="3.25" style="354" customWidth="1"/>
    <col min="15642" max="15642" width="2.625" style="354" customWidth="1"/>
    <col min="15643" max="15643" width="3.25" style="354" customWidth="1"/>
    <col min="15644" max="15644" width="2.625" style="354" customWidth="1"/>
    <col min="15645" max="15645" width="3.25" style="354" customWidth="1"/>
    <col min="15646" max="15646" width="2.625" style="354" customWidth="1"/>
    <col min="15647" max="15647" width="3.25" style="354" customWidth="1"/>
    <col min="15648" max="15648" width="2.625" style="354" customWidth="1"/>
    <col min="15649" max="15649" width="3.25" style="354" customWidth="1"/>
    <col min="15650" max="15650" width="2.75" style="354" customWidth="1"/>
    <col min="15651" max="15651" width="3.25" style="354" customWidth="1"/>
    <col min="15652" max="15652" width="2.625" style="354" customWidth="1"/>
    <col min="15653" max="15653" width="3.25" style="354" customWidth="1"/>
    <col min="15654" max="15654" width="2.625" style="354" customWidth="1"/>
    <col min="15655" max="15655" width="3.25" style="354" customWidth="1"/>
    <col min="15656" max="15656" width="2.625" style="354" customWidth="1"/>
    <col min="15657" max="15657" width="3.25" style="354" customWidth="1"/>
    <col min="15658" max="15658" width="2.625" style="354" customWidth="1"/>
    <col min="15659" max="15659" width="3.625" style="354" customWidth="1"/>
    <col min="15660" max="15661" width="2.625" style="354" customWidth="1"/>
    <col min="15662" max="15664" width="3.5" style="354" customWidth="1"/>
    <col min="15665" max="15872" width="5.625" style="354"/>
    <col min="15873" max="15874" width="4.125" style="354" customWidth="1"/>
    <col min="15875" max="15875" width="3.25" style="354" customWidth="1"/>
    <col min="15876" max="15876" width="2.625" style="354" customWidth="1"/>
    <col min="15877" max="15877" width="3.25" style="354" customWidth="1"/>
    <col min="15878" max="15878" width="2.625" style="354" customWidth="1"/>
    <col min="15879" max="15879" width="3.25" style="354" customWidth="1"/>
    <col min="15880" max="15880" width="2.625" style="354" customWidth="1"/>
    <col min="15881" max="15881" width="3.25" style="354" customWidth="1"/>
    <col min="15882" max="15882" width="2.625" style="354" customWidth="1"/>
    <col min="15883" max="15883" width="3.25" style="354" customWidth="1"/>
    <col min="15884" max="15884" width="2.625" style="354" customWidth="1"/>
    <col min="15885" max="15885" width="3.25" style="354" customWidth="1"/>
    <col min="15886" max="15886" width="2.625" style="354" customWidth="1"/>
    <col min="15887" max="15887" width="3.25" style="354" customWidth="1"/>
    <col min="15888" max="15888" width="2.625" style="354" customWidth="1"/>
    <col min="15889" max="15889" width="3.25" style="354" customWidth="1"/>
    <col min="15890" max="15890" width="2.625" style="354" customWidth="1"/>
    <col min="15891" max="15891" width="3.25" style="354" customWidth="1"/>
    <col min="15892" max="15892" width="2.625" style="354" customWidth="1"/>
    <col min="15893" max="15893" width="3.25" style="354" customWidth="1"/>
    <col min="15894" max="15894" width="2.625" style="354" customWidth="1"/>
    <col min="15895" max="15895" width="3.25" style="354" customWidth="1"/>
    <col min="15896" max="15896" width="2.625" style="354" customWidth="1"/>
    <col min="15897" max="15897" width="3.25" style="354" customWidth="1"/>
    <col min="15898" max="15898" width="2.625" style="354" customWidth="1"/>
    <col min="15899" max="15899" width="3.25" style="354" customWidth="1"/>
    <col min="15900" max="15900" width="2.625" style="354" customWidth="1"/>
    <col min="15901" max="15901" width="3.25" style="354" customWidth="1"/>
    <col min="15902" max="15902" width="2.625" style="354" customWidth="1"/>
    <col min="15903" max="15903" width="3.25" style="354" customWidth="1"/>
    <col min="15904" max="15904" width="2.625" style="354" customWidth="1"/>
    <col min="15905" max="15905" width="3.25" style="354" customWidth="1"/>
    <col min="15906" max="15906" width="2.75" style="354" customWidth="1"/>
    <col min="15907" max="15907" width="3.25" style="354" customWidth="1"/>
    <col min="15908" max="15908" width="2.625" style="354" customWidth="1"/>
    <col min="15909" max="15909" width="3.25" style="354" customWidth="1"/>
    <col min="15910" max="15910" width="2.625" style="354" customWidth="1"/>
    <col min="15911" max="15911" width="3.25" style="354" customWidth="1"/>
    <col min="15912" max="15912" width="2.625" style="354" customWidth="1"/>
    <col min="15913" max="15913" width="3.25" style="354" customWidth="1"/>
    <col min="15914" max="15914" width="2.625" style="354" customWidth="1"/>
    <col min="15915" max="15915" width="3.625" style="354" customWidth="1"/>
    <col min="15916" max="15917" width="2.625" style="354" customWidth="1"/>
    <col min="15918" max="15920" width="3.5" style="354" customWidth="1"/>
    <col min="15921" max="16128" width="5.625" style="354"/>
    <col min="16129" max="16130" width="4.125" style="354" customWidth="1"/>
    <col min="16131" max="16131" width="3.25" style="354" customWidth="1"/>
    <col min="16132" max="16132" width="2.625" style="354" customWidth="1"/>
    <col min="16133" max="16133" width="3.25" style="354" customWidth="1"/>
    <col min="16134" max="16134" width="2.625" style="354" customWidth="1"/>
    <col min="16135" max="16135" width="3.25" style="354" customWidth="1"/>
    <col min="16136" max="16136" width="2.625" style="354" customWidth="1"/>
    <col min="16137" max="16137" width="3.25" style="354" customWidth="1"/>
    <col min="16138" max="16138" width="2.625" style="354" customWidth="1"/>
    <col min="16139" max="16139" width="3.25" style="354" customWidth="1"/>
    <col min="16140" max="16140" width="2.625" style="354" customWidth="1"/>
    <col min="16141" max="16141" width="3.25" style="354" customWidth="1"/>
    <col min="16142" max="16142" width="2.625" style="354" customWidth="1"/>
    <col min="16143" max="16143" width="3.25" style="354" customWidth="1"/>
    <col min="16144" max="16144" width="2.625" style="354" customWidth="1"/>
    <col min="16145" max="16145" width="3.25" style="354" customWidth="1"/>
    <col min="16146" max="16146" width="2.625" style="354" customWidth="1"/>
    <col min="16147" max="16147" width="3.25" style="354" customWidth="1"/>
    <col min="16148" max="16148" width="2.625" style="354" customWidth="1"/>
    <col min="16149" max="16149" width="3.25" style="354" customWidth="1"/>
    <col min="16150" max="16150" width="2.625" style="354" customWidth="1"/>
    <col min="16151" max="16151" width="3.25" style="354" customWidth="1"/>
    <col min="16152" max="16152" width="2.625" style="354" customWidth="1"/>
    <col min="16153" max="16153" width="3.25" style="354" customWidth="1"/>
    <col min="16154" max="16154" width="2.625" style="354" customWidth="1"/>
    <col min="16155" max="16155" width="3.25" style="354" customWidth="1"/>
    <col min="16156" max="16156" width="2.625" style="354" customWidth="1"/>
    <col min="16157" max="16157" width="3.25" style="354" customWidth="1"/>
    <col min="16158" max="16158" width="2.625" style="354" customWidth="1"/>
    <col min="16159" max="16159" width="3.25" style="354" customWidth="1"/>
    <col min="16160" max="16160" width="2.625" style="354" customWidth="1"/>
    <col min="16161" max="16161" width="3.25" style="354" customWidth="1"/>
    <col min="16162" max="16162" width="2.75" style="354" customWidth="1"/>
    <col min="16163" max="16163" width="3.25" style="354" customWidth="1"/>
    <col min="16164" max="16164" width="2.625" style="354" customWidth="1"/>
    <col min="16165" max="16165" width="3.25" style="354" customWidth="1"/>
    <col min="16166" max="16166" width="2.625" style="354" customWidth="1"/>
    <col min="16167" max="16167" width="3.25" style="354" customWidth="1"/>
    <col min="16168" max="16168" width="2.625" style="354" customWidth="1"/>
    <col min="16169" max="16169" width="3.25" style="354" customWidth="1"/>
    <col min="16170" max="16170" width="2.625" style="354" customWidth="1"/>
    <col min="16171" max="16171" width="3.625" style="354" customWidth="1"/>
    <col min="16172" max="16173" width="2.625" style="354" customWidth="1"/>
    <col min="16174" max="16176" width="3.5" style="354" customWidth="1"/>
    <col min="16177" max="16384" width="5.625" style="354"/>
  </cols>
  <sheetData>
    <row r="1" spans="1:45" ht="15" customHeight="1">
      <c r="A1" s="550" t="s">
        <v>1198</v>
      </c>
      <c r="C1" s="533"/>
      <c r="D1" s="551"/>
      <c r="E1" s="551" t="s">
        <v>1114</v>
      </c>
      <c r="F1" s="551"/>
      <c r="AS1" s="1181" t="s">
        <v>1199</v>
      </c>
    </row>
    <row r="2" spans="1:45" ht="35.25" customHeight="1">
      <c r="A2" s="554"/>
      <c r="B2" s="554"/>
      <c r="C2" s="555"/>
      <c r="D2" s="556"/>
      <c r="E2" s="555"/>
      <c r="F2" s="556"/>
      <c r="G2" s="555"/>
      <c r="H2" s="556"/>
      <c r="I2" s="555"/>
      <c r="J2" s="556"/>
      <c r="K2" s="555"/>
      <c r="L2" s="556"/>
      <c r="M2" s="555"/>
      <c r="N2" s="556"/>
      <c r="O2" s="555"/>
      <c r="P2" s="556"/>
      <c r="Q2" s="555"/>
      <c r="R2" s="556"/>
      <c r="S2" s="555"/>
      <c r="T2" s="556"/>
      <c r="U2" s="555"/>
      <c r="V2" s="556"/>
      <c r="W2" s="555"/>
      <c r="X2" s="556"/>
      <c r="Y2" s="555"/>
      <c r="Z2" s="556"/>
      <c r="AA2" s="555"/>
      <c r="AB2" s="556"/>
      <c r="AC2" s="555"/>
      <c r="AD2" s="556"/>
      <c r="AE2" s="555"/>
      <c r="AF2" s="556"/>
      <c r="AG2" s="555"/>
      <c r="AH2" s="556"/>
      <c r="AI2" s="555"/>
      <c r="AJ2" s="556"/>
      <c r="AK2" s="555"/>
      <c r="AL2" s="556"/>
      <c r="AM2" s="555"/>
      <c r="AN2" s="556"/>
      <c r="AO2" s="555"/>
      <c r="AP2" s="556"/>
      <c r="AQ2" s="1258" t="s">
        <v>1115</v>
      </c>
      <c r="AR2" s="1181" t="s">
        <v>599</v>
      </c>
      <c r="AS2" s="1181"/>
    </row>
    <row r="3" spans="1:45" ht="35.25" customHeight="1">
      <c r="B3" s="557"/>
      <c r="C3" s="555"/>
      <c r="D3" s="556"/>
      <c r="E3" s="555"/>
      <c r="F3" s="556"/>
      <c r="G3" s="555"/>
      <c r="H3" s="556"/>
      <c r="I3" s="555"/>
      <c r="J3" s="556"/>
      <c r="K3" s="555"/>
      <c r="L3" s="556"/>
      <c r="M3" s="555"/>
      <c r="N3" s="556"/>
      <c r="O3" s="555"/>
      <c r="P3" s="556"/>
      <c r="Q3" s="555"/>
      <c r="R3" s="556"/>
      <c r="S3" s="555"/>
      <c r="T3" s="556"/>
      <c r="U3" s="555"/>
      <c r="V3" s="556"/>
      <c r="W3" s="555"/>
      <c r="X3" s="556"/>
      <c r="Y3" s="555"/>
      <c r="Z3" s="556"/>
      <c r="AA3" s="555"/>
      <c r="AB3" s="556"/>
      <c r="AC3" s="555"/>
      <c r="AD3" s="556"/>
      <c r="AE3" s="555"/>
      <c r="AF3" s="556"/>
      <c r="AG3" s="555"/>
      <c r="AH3" s="556"/>
      <c r="AI3" s="555"/>
      <c r="AJ3" s="556"/>
      <c r="AK3" s="555"/>
      <c r="AL3" s="556"/>
      <c r="AM3" s="555"/>
      <c r="AN3" s="556"/>
      <c r="AO3" s="555"/>
      <c r="AP3" s="556"/>
      <c r="AQ3" s="1258"/>
      <c r="AR3" s="1181"/>
      <c r="AS3" s="1181"/>
    </row>
    <row r="4" spans="1:45" ht="35.25" customHeight="1">
      <c r="A4" s="1158" t="s">
        <v>1116</v>
      </c>
      <c r="B4" s="1259" t="s">
        <v>593</v>
      </c>
      <c r="C4" s="555"/>
      <c r="D4" s="556"/>
      <c r="E4" s="555"/>
      <c r="F4" s="556"/>
      <c r="G4" s="555"/>
      <c r="H4" s="556"/>
      <c r="I4" s="555"/>
      <c r="J4" s="556"/>
      <c r="K4" s="555"/>
      <c r="L4" s="556"/>
      <c r="M4" s="555"/>
      <c r="N4" s="556"/>
      <c r="O4" s="555"/>
      <c r="P4" s="556"/>
      <c r="Q4" s="555"/>
      <c r="R4" s="556"/>
      <c r="S4" s="555"/>
      <c r="T4" s="556"/>
      <c r="U4" s="555"/>
      <c r="V4" s="556"/>
      <c r="W4" s="555"/>
      <c r="X4" s="556"/>
      <c r="Y4" s="555"/>
      <c r="Z4" s="556"/>
      <c r="AA4" s="555"/>
      <c r="AB4" s="556"/>
      <c r="AC4" s="555"/>
      <c r="AD4" s="556"/>
      <c r="AE4" s="555"/>
      <c r="AF4" s="556"/>
      <c r="AG4" s="555"/>
      <c r="AH4" s="556"/>
      <c r="AI4" s="555"/>
      <c r="AJ4" s="556"/>
      <c r="AK4" s="555"/>
      <c r="AL4" s="556"/>
      <c r="AM4" s="555"/>
      <c r="AN4" s="556"/>
      <c r="AO4" s="555"/>
      <c r="AP4" s="556"/>
      <c r="AQ4" s="1258"/>
      <c r="AR4" s="558"/>
      <c r="AS4" s="1181"/>
    </row>
    <row r="5" spans="1:45" ht="35.25" customHeight="1">
      <c r="A5" s="1158"/>
      <c r="B5" s="1259"/>
      <c r="C5" s="555"/>
      <c r="D5" s="556"/>
      <c r="E5" s="555"/>
      <c r="F5" s="556"/>
      <c r="G5" s="555"/>
      <c r="H5" s="556"/>
      <c r="I5" s="555"/>
      <c r="J5" s="556"/>
      <c r="K5" s="555"/>
      <c r="L5" s="556"/>
      <c r="M5" s="555"/>
      <c r="N5" s="556"/>
      <c r="O5" s="555"/>
      <c r="P5" s="556"/>
      <c r="Q5" s="555"/>
      <c r="R5" s="556"/>
      <c r="S5" s="555"/>
      <c r="T5" s="556"/>
      <c r="U5" s="555"/>
      <c r="V5" s="556"/>
      <c r="W5" s="555"/>
      <c r="X5" s="556"/>
      <c r="Y5" s="555"/>
      <c r="Z5" s="556"/>
      <c r="AA5" s="555"/>
      <c r="AB5" s="556"/>
      <c r="AC5" s="555"/>
      <c r="AD5" s="556"/>
      <c r="AE5" s="555"/>
      <c r="AF5" s="556"/>
      <c r="AG5" s="555"/>
      <c r="AH5" s="556"/>
      <c r="AI5" s="555"/>
      <c r="AJ5" s="556"/>
      <c r="AK5" s="555"/>
      <c r="AL5" s="556"/>
      <c r="AM5" s="555"/>
      <c r="AN5" s="556"/>
      <c r="AO5" s="555"/>
      <c r="AP5" s="556"/>
      <c r="AQ5" s="1258"/>
      <c r="AR5" s="558"/>
      <c r="AS5" s="1181"/>
    </row>
    <row r="6" spans="1:45" ht="35.25" customHeight="1">
      <c r="A6" s="1158"/>
      <c r="B6" s="1259"/>
      <c r="C6" s="555"/>
      <c r="D6" s="556"/>
      <c r="E6" s="555"/>
      <c r="F6" s="556"/>
      <c r="G6" s="555"/>
      <c r="H6" s="556"/>
      <c r="I6" s="555"/>
      <c r="J6" s="556"/>
      <c r="K6" s="555"/>
      <c r="L6" s="556"/>
      <c r="M6" s="555"/>
      <c r="N6" s="556"/>
      <c r="O6" s="555"/>
      <c r="P6" s="556"/>
      <c r="Q6" s="555"/>
      <c r="R6" s="556"/>
      <c r="S6" s="555"/>
      <c r="T6" s="556"/>
      <c r="U6" s="555"/>
      <c r="V6" s="556"/>
      <c r="W6" s="555"/>
      <c r="X6" s="556"/>
      <c r="Y6" s="555"/>
      <c r="Z6" s="556"/>
      <c r="AA6" s="555"/>
      <c r="AB6" s="556"/>
      <c r="AC6" s="555"/>
      <c r="AD6" s="556"/>
      <c r="AE6" s="555"/>
      <c r="AF6" s="556"/>
      <c r="AG6" s="555"/>
      <c r="AH6" s="556"/>
      <c r="AI6" s="555"/>
      <c r="AJ6" s="556"/>
      <c r="AK6" s="555"/>
      <c r="AL6" s="556"/>
      <c r="AM6" s="555"/>
      <c r="AN6" s="556"/>
      <c r="AO6" s="555"/>
      <c r="AP6" s="556"/>
      <c r="AQ6" s="1258"/>
      <c r="AR6" s="558"/>
      <c r="AS6" s="1181"/>
    </row>
    <row r="7" spans="1:45" ht="35.25" customHeight="1">
      <c r="A7" s="1158"/>
      <c r="B7" s="1259"/>
      <c r="C7" s="555"/>
      <c r="D7" s="556"/>
      <c r="E7" s="555"/>
      <c r="F7" s="556"/>
      <c r="G7" s="555"/>
      <c r="H7" s="556"/>
      <c r="I7" s="555"/>
      <c r="J7" s="556"/>
      <c r="K7" s="555"/>
      <c r="L7" s="556"/>
      <c r="M7" s="555"/>
      <c r="N7" s="556"/>
      <c r="O7" s="555"/>
      <c r="P7" s="556"/>
      <c r="Q7" s="555"/>
      <c r="R7" s="556"/>
      <c r="S7" s="555"/>
      <c r="T7" s="556"/>
      <c r="U7" s="555"/>
      <c r="V7" s="556"/>
      <c r="W7" s="555"/>
      <c r="X7" s="556"/>
      <c r="Y7" s="555"/>
      <c r="Z7" s="556"/>
      <c r="AA7" s="555"/>
      <c r="AB7" s="556"/>
      <c r="AC7" s="555"/>
      <c r="AD7" s="556"/>
      <c r="AE7" s="555"/>
      <c r="AF7" s="556"/>
      <c r="AG7" s="555"/>
      <c r="AH7" s="556"/>
      <c r="AI7" s="555"/>
      <c r="AJ7" s="556"/>
      <c r="AK7" s="555"/>
      <c r="AL7" s="556"/>
      <c r="AM7" s="555"/>
      <c r="AN7" s="556"/>
      <c r="AO7" s="555"/>
      <c r="AP7" s="556"/>
      <c r="AQ7" s="1258"/>
      <c r="AR7" s="558"/>
      <c r="AS7" s="1181"/>
    </row>
    <row r="8" spans="1:45" ht="35.25" customHeight="1">
      <c r="A8" s="1158"/>
      <c r="B8" s="1259"/>
      <c r="C8" s="555"/>
      <c r="D8" s="556"/>
      <c r="E8" s="555"/>
      <c r="F8" s="556"/>
      <c r="G8" s="555"/>
      <c r="H8" s="556"/>
      <c r="I8" s="555"/>
      <c r="J8" s="556"/>
      <c r="K8" s="555"/>
      <c r="L8" s="556"/>
      <c r="M8" s="555"/>
      <c r="N8" s="556"/>
      <c r="O8" s="555"/>
      <c r="P8" s="556"/>
      <c r="Q8" s="555"/>
      <c r="R8" s="556"/>
      <c r="S8" s="555"/>
      <c r="T8" s="556"/>
      <c r="U8" s="555"/>
      <c r="V8" s="556"/>
      <c r="W8" s="555"/>
      <c r="X8" s="556"/>
      <c r="Y8" s="555"/>
      <c r="Z8" s="556"/>
      <c r="AA8" s="555"/>
      <c r="AB8" s="556"/>
      <c r="AC8" s="555"/>
      <c r="AD8" s="556"/>
      <c r="AE8" s="555"/>
      <c r="AF8" s="556"/>
      <c r="AG8" s="555"/>
      <c r="AH8" s="556"/>
      <c r="AI8" s="555"/>
      <c r="AJ8" s="556"/>
      <c r="AK8" s="555"/>
      <c r="AL8" s="556"/>
      <c r="AM8" s="555"/>
      <c r="AN8" s="556"/>
      <c r="AO8" s="555"/>
      <c r="AP8" s="556"/>
      <c r="AQ8" s="1258"/>
      <c r="AR8" s="558"/>
      <c r="AS8" s="1181"/>
    </row>
    <row r="9" spans="1:45" ht="35.25" customHeight="1">
      <c r="A9" s="1260"/>
      <c r="B9" s="1261" t="str">
        <f>入力シート!E11</f>
        <v/>
      </c>
      <c r="C9" s="555"/>
      <c r="D9" s="556"/>
      <c r="E9" s="555"/>
      <c r="F9" s="556"/>
      <c r="G9" s="555"/>
      <c r="H9" s="556"/>
      <c r="I9" s="555"/>
      <c r="J9" s="556"/>
      <c r="K9" s="555"/>
      <c r="L9" s="556"/>
      <c r="M9" s="555"/>
      <c r="N9" s="556"/>
      <c r="O9" s="555"/>
      <c r="P9" s="556"/>
      <c r="Q9" s="555"/>
      <c r="R9" s="556"/>
      <c r="S9" s="555"/>
      <c r="T9" s="556"/>
      <c r="U9" s="555"/>
      <c r="V9" s="556"/>
      <c r="W9" s="555"/>
      <c r="X9" s="556"/>
      <c r="Y9" s="555"/>
      <c r="Z9" s="556"/>
      <c r="AA9" s="555"/>
      <c r="AB9" s="556"/>
      <c r="AC9" s="555"/>
      <c r="AD9" s="556"/>
      <c r="AE9" s="555"/>
      <c r="AF9" s="556"/>
      <c r="AG9" s="555"/>
      <c r="AH9" s="556"/>
      <c r="AI9" s="555"/>
      <c r="AJ9" s="556"/>
      <c r="AK9" s="555"/>
      <c r="AL9" s="556"/>
      <c r="AM9" s="555"/>
      <c r="AN9" s="556"/>
      <c r="AO9" s="555"/>
      <c r="AP9" s="556"/>
      <c r="AQ9" s="1258"/>
      <c r="AR9" s="558"/>
      <c r="AS9" s="1181"/>
    </row>
    <row r="10" spans="1:45" ht="35.25" customHeight="1">
      <c r="A10" s="1260"/>
      <c r="B10" s="1261"/>
      <c r="C10" s="555"/>
      <c r="D10" s="556"/>
      <c r="E10" s="555"/>
      <c r="F10" s="556"/>
      <c r="G10" s="555"/>
      <c r="H10" s="556"/>
      <c r="I10" s="555"/>
      <c r="J10" s="556"/>
      <c r="K10" s="555"/>
      <c r="L10" s="556"/>
      <c r="M10" s="555"/>
      <c r="N10" s="556"/>
      <c r="O10" s="555"/>
      <c r="P10" s="556"/>
      <c r="Q10" s="555"/>
      <c r="R10" s="556"/>
      <c r="S10" s="555"/>
      <c r="T10" s="556"/>
      <c r="U10" s="555"/>
      <c r="V10" s="556"/>
      <c r="W10" s="555"/>
      <c r="X10" s="556"/>
      <c r="Y10" s="555"/>
      <c r="Z10" s="556"/>
      <c r="AA10" s="555"/>
      <c r="AB10" s="556"/>
      <c r="AC10" s="555"/>
      <c r="AD10" s="556"/>
      <c r="AE10" s="555"/>
      <c r="AF10" s="556"/>
      <c r="AG10" s="555"/>
      <c r="AH10" s="556"/>
      <c r="AI10" s="555"/>
      <c r="AJ10" s="556"/>
      <c r="AK10" s="555"/>
      <c r="AL10" s="556"/>
      <c r="AM10" s="555"/>
      <c r="AN10" s="556"/>
      <c r="AO10" s="555"/>
      <c r="AP10" s="556"/>
      <c r="AQ10" s="1258"/>
      <c r="AR10" s="558"/>
      <c r="AS10" s="1181"/>
    </row>
    <row r="11" spans="1:45" ht="35.25" customHeight="1">
      <c r="A11" s="1260"/>
      <c r="B11" s="1261"/>
      <c r="C11" s="555"/>
      <c r="D11" s="556"/>
      <c r="E11" s="555"/>
      <c r="F11" s="556"/>
      <c r="G11" s="555"/>
      <c r="H11" s="556"/>
      <c r="I11" s="555"/>
      <c r="J11" s="556"/>
      <c r="K11" s="555"/>
      <c r="L11" s="556"/>
      <c r="M11" s="555"/>
      <c r="N11" s="556"/>
      <c r="O11" s="555"/>
      <c r="P11" s="556"/>
      <c r="Q11" s="555"/>
      <c r="R11" s="556"/>
      <c r="S11" s="555"/>
      <c r="T11" s="556"/>
      <c r="U11" s="555"/>
      <c r="V11" s="556"/>
      <c r="W11" s="555"/>
      <c r="X11" s="556"/>
      <c r="Y11" s="555"/>
      <c r="Z11" s="556"/>
      <c r="AA11" s="555"/>
      <c r="AB11" s="556"/>
      <c r="AC11" s="555"/>
      <c r="AD11" s="556"/>
      <c r="AE11" s="555"/>
      <c r="AF11" s="556"/>
      <c r="AG11" s="555"/>
      <c r="AH11" s="556"/>
      <c r="AI11" s="555"/>
      <c r="AJ11" s="556"/>
      <c r="AK11" s="555"/>
      <c r="AL11" s="556"/>
      <c r="AM11" s="555"/>
      <c r="AN11" s="556"/>
      <c r="AO11" s="555"/>
      <c r="AP11" s="556"/>
      <c r="AQ11" s="1258"/>
      <c r="AR11" s="558"/>
      <c r="AS11" s="1181"/>
    </row>
    <row r="12" spans="1:45" ht="35.25" customHeight="1">
      <c r="A12" s="1260"/>
      <c r="B12" s="1261"/>
      <c r="C12" s="555"/>
      <c r="D12" s="556"/>
      <c r="E12" s="555"/>
      <c r="F12" s="556"/>
      <c r="G12" s="555"/>
      <c r="H12" s="556"/>
      <c r="I12" s="555"/>
      <c r="J12" s="556"/>
      <c r="K12" s="555"/>
      <c r="L12" s="556"/>
      <c r="M12" s="555"/>
      <c r="N12" s="556"/>
      <c r="O12" s="555"/>
      <c r="P12" s="556"/>
      <c r="Q12" s="555"/>
      <c r="R12" s="556"/>
      <c r="S12" s="555"/>
      <c r="T12" s="556"/>
      <c r="U12" s="555"/>
      <c r="V12" s="556"/>
      <c r="W12" s="555"/>
      <c r="X12" s="556"/>
      <c r="Y12" s="555"/>
      <c r="Z12" s="556"/>
      <c r="AA12" s="555"/>
      <c r="AB12" s="556"/>
      <c r="AC12" s="555"/>
      <c r="AD12" s="556"/>
      <c r="AE12" s="555"/>
      <c r="AF12" s="556"/>
      <c r="AG12" s="555"/>
      <c r="AH12" s="556"/>
      <c r="AI12" s="555"/>
      <c r="AJ12" s="556"/>
      <c r="AK12" s="555"/>
      <c r="AL12" s="556"/>
      <c r="AM12" s="555"/>
      <c r="AN12" s="556"/>
      <c r="AO12" s="555"/>
      <c r="AP12" s="556"/>
      <c r="AQ12" s="1258"/>
      <c r="AR12" s="558"/>
      <c r="AS12" s="1181"/>
    </row>
    <row r="13" spans="1:45" ht="35.25" customHeight="1">
      <c r="A13" s="1260"/>
      <c r="B13" s="1261"/>
      <c r="C13" s="555"/>
      <c r="D13" s="556"/>
      <c r="E13" s="555"/>
      <c r="F13" s="556"/>
      <c r="G13" s="555"/>
      <c r="H13" s="556"/>
      <c r="I13" s="555"/>
      <c r="J13" s="556"/>
      <c r="K13" s="555"/>
      <c r="L13" s="556"/>
      <c r="M13" s="555"/>
      <c r="N13" s="556"/>
      <c r="O13" s="555"/>
      <c r="P13" s="556"/>
      <c r="Q13" s="555"/>
      <c r="R13" s="556"/>
      <c r="S13" s="555"/>
      <c r="T13" s="556"/>
      <c r="U13" s="555"/>
      <c r="V13" s="556"/>
      <c r="W13" s="555"/>
      <c r="X13" s="556"/>
      <c r="Y13" s="555"/>
      <c r="Z13" s="556"/>
      <c r="AA13" s="555"/>
      <c r="AB13" s="556"/>
      <c r="AC13" s="555"/>
      <c r="AD13" s="556"/>
      <c r="AE13" s="555"/>
      <c r="AF13" s="556"/>
      <c r="AG13" s="555"/>
      <c r="AH13" s="556"/>
      <c r="AI13" s="555"/>
      <c r="AJ13" s="556"/>
      <c r="AK13" s="555"/>
      <c r="AL13" s="556"/>
      <c r="AM13" s="555"/>
      <c r="AN13" s="556"/>
      <c r="AO13" s="555"/>
      <c r="AP13" s="556"/>
      <c r="AQ13" s="1258"/>
      <c r="AR13" s="558"/>
      <c r="AS13" s="1181"/>
    </row>
    <row r="14" spans="1:45" ht="35.25" customHeight="1">
      <c r="A14" s="1260"/>
      <c r="B14" s="1261"/>
      <c r="C14" s="555"/>
      <c r="D14" s="556"/>
      <c r="E14" s="555"/>
      <c r="F14" s="556"/>
      <c r="G14" s="555"/>
      <c r="H14" s="556"/>
      <c r="I14" s="555"/>
      <c r="J14" s="556"/>
      <c r="K14" s="555"/>
      <c r="L14" s="556"/>
      <c r="M14" s="555"/>
      <c r="N14" s="556"/>
      <c r="O14" s="555"/>
      <c r="P14" s="556"/>
      <c r="Q14" s="555"/>
      <c r="R14" s="556"/>
      <c r="S14" s="555"/>
      <c r="T14" s="556"/>
      <c r="U14" s="555"/>
      <c r="V14" s="556"/>
      <c r="W14" s="555"/>
      <c r="X14" s="556"/>
      <c r="Y14" s="555"/>
      <c r="Z14" s="556"/>
      <c r="AA14" s="555"/>
      <c r="AB14" s="556"/>
      <c r="AC14" s="555"/>
      <c r="AD14" s="556"/>
      <c r="AE14" s="555"/>
      <c r="AF14" s="556"/>
      <c r="AG14" s="555"/>
      <c r="AH14" s="556"/>
      <c r="AI14" s="555"/>
      <c r="AJ14" s="556"/>
      <c r="AK14" s="555"/>
      <c r="AL14" s="556"/>
      <c r="AM14" s="555"/>
      <c r="AN14" s="556"/>
      <c r="AO14" s="555"/>
      <c r="AP14" s="556"/>
      <c r="AQ14" s="1258"/>
      <c r="AR14" s="558"/>
      <c r="AS14" s="1181"/>
    </row>
    <row r="15" spans="1:45" ht="35.25" customHeight="1">
      <c r="A15" s="1260"/>
      <c r="B15" s="1261"/>
      <c r="C15" s="555"/>
      <c r="D15" s="556"/>
      <c r="E15" s="555"/>
      <c r="F15" s="556"/>
      <c r="G15" s="555"/>
      <c r="H15" s="556"/>
      <c r="I15" s="555"/>
      <c r="J15" s="556"/>
      <c r="K15" s="555"/>
      <c r="L15" s="556"/>
      <c r="M15" s="555"/>
      <c r="N15" s="556"/>
      <c r="O15" s="555"/>
      <c r="P15" s="556"/>
      <c r="Q15" s="555"/>
      <c r="R15" s="556"/>
      <c r="S15" s="555"/>
      <c r="T15" s="556"/>
      <c r="U15" s="555"/>
      <c r="V15" s="556"/>
      <c r="W15" s="555"/>
      <c r="X15" s="556"/>
      <c r="Y15" s="555"/>
      <c r="Z15" s="556"/>
      <c r="AA15" s="555"/>
      <c r="AB15" s="556"/>
      <c r="AC15" s="555"/>
      <c r="AD15" s="556"/>
      <c r="AE15" s="555"/>
      <c r="AF15" s="556"/>
      <c r="AG15" s="555"/>
      <c r="AH15" s="556"/>
      <c r="AI15" s="555"/>
      <c r="AJ15" s="556"/>
      <c r="AK15" s="555"/>
      <c r="AL15" s="556"/>
      <c r="AM15" s="555"/>
      <c r="AN15" s="556"/>
      <c r="AO15" s="555"/>
      <c r="AP15" s="556"/>
      <c r="AQ15" s="1258"/>
      <c r="AR15" s="558"/>
      <c r="AS15" s="1181"/>
    </row>
    <row r="16" spans="1:45" ht="35.25" customHeight="1">
      <c r="A16" s="1260"/>
      <c r="B16" s="1261"/>
      <c r="C16" s="555"/>
      <c r="D16" s="556"/>
      <c r="E16" s="555"/>
      <c r="F16" s="556"/>
      <c r="G16" s="555"/>
      <c r="H16" s="556"/>
      <c r="I16" s="555"/>
      <c r="J16" s="556"/>
      <c r="K16" s="555"/>
      <c r="L16" s="556"/>
      <c r="M16" s="555"/>
      <c r="N16" s="556"/>
      <c r="O16" s="555"/>
      <c r="P16" s="556"/>
      <c r="Q16" s="555"/>
      <c r="R16" s="556"/>
      <c r="S16" s="555"/>
      <c r="T16" s="556"/>
      <c r="U16" s="555"/>
      <c r="V16" s="556"/>
      <c r="W16" s="555"/>
      <c r="X16" s="556"/>
      <c r="Y16" s="555"/>
      <c r="Z16" s="556"/>
      <c r="AA16" s="555"/>
      <c r="AB16" s="556"/>
      <c r="AC16" s="555"/>
      <c r="AD16" s="556"/>
      <c r="AE16" s="555"/>
      <c r="AF16" s="556"/>
      <c r="AG16" s="555"/>
      <c r="AH16" s="556"/>
      <c r="AI16" s="555"/>
      <c r="AJ16" s="556"/>
      <c r="AK16" s="555"/>
      <c r="AL16" s="556"/>
      <c r="AM16" s="555"/>
      <c r="AN16" s="556"/>
      <c r="AO16" s="555"/>
      <c r="AP16" s="556"/>
      <c r="AQ16" s="1258"/>
      <c r="AR16" s="558"/>
      <c r="AS16" s="1181"/>
    </row>
    <row r="17" spans="1:45" ht="15" customHeight="1">
      <c r="A17" s="550" t="s">
        <v>1198</v>
      </c>
      <c r="C17" s="533"/>
      <c r="D17" s="551"/>
      <c r="E17" s="551" t="s">
        <v>1117</v>
      </c>
      <c r="AS17" s="1181" t="s">
        <v>1199</v>
      </c>
    </row>
    <row r="18" spans="1:45" ht="35.25" customHeight="1">
      <c r="A18" s="554"/>
      <c r="B18" s="554"/>
      <c r="C18" s="555"/>
      <c r="D18" s="556"/>
      <c r="E18" s="555"/>
      <c r="F18" s="556"/>
      <c r="G18" s="555"/>
      <c r="H18" s="556"/>
      <c r="I18" s="555"/>
      <c r="J18" s="556"/>
      <c r="K18" s="555"/>
      <c r="L18" s="556"/>
      <c r="M18" s="555"/>
      <c r="N18" s="556"/>
      <c r="O18" s="555"/>
      <c r="P18" s="556"/>
      <c r="Q18" s="555"/>
      <c r="R18" s="556"/>
      <c r="S18" s="555"/>
      <c r="T18" s="556"/>
      <c r="U18" s="555"/>
      <c r="V18" s="556"/>
      <c r="W18" s="555"/>
      <c r="X18" s="556"/>
      <c r="Y18" s="555"/>
      <c r="Z18" s="556"/>
      <c r="AA18" s="555"/>
      <c r="AB18" s="556"/>
      <c r="AC18" s="555"/>
      <c r="AD18" s="556"/>
      <c r="AE18" s="555"/>
      <c r="AF18" s="556"/>
      <c r="AG18" s="555"/>
      <c r="AH18" s="556"/>
      <c r="AI18" s="555"/>
      <c r="AJ18" s="556"/>
      <c r="AK18" s="555"/>
      <c r="AL18" s="556"/>
      <c r="AM18" s="555"/>
      <c r="AN18" s="556"/>
      <c r="AO18" s="555"/>
      <c r="AP18" s="556"/>
      <c r="AQ18" s="1258" t="s">
        <v>1115</v>
      </c>
      <c r="AR18" s="1181" t="s">
        <v>599</v>
      </c>
      <c r="AS18" s="1181"/>
    </row>
    <row r="19" spans="1:45" ht="35.25" customHeight="1">
      <c r="B19" s="557"/>
      <c r="C19" s="555"/>
      <c r="D19" s="556"/>
      <c r="E19" s="555"/>
      <c r="F19" s="556"/>
      <c r="G19" s="555"/>
      <c r="H19" s="556"/>
      <c r="I19" s="555"/>
      <c r="J19" s="556"/>
      <c r="K19" s="555"/>
      <c r="L19" s="556"/>
      <c r="M19" s="555"/>
      <c r="N19" s="556"/>
      <c r="O19" s="555"/>
      <c r="P19" s="556"/>
      <c r="Q19" s="555"/>
      <c r="R19" s="556"/>
      <c r="S19" s="555"/>
      <c r="T19" s="556"/>
      <c r="U19" s="555"/>
      <c r="V19" s="556"/>
      <c r="W19" s="555"/>
      <c r="X19" s="556"/>
      <c r="Y19" s="555"/>
      <c r="Z19" s="556"/>
      <c r="AA19" s="555"/>
      <c r="AB19" s="556"/>
      <c r="AC19" s="555"/>
      <c r="AD19" s="556"/>
      <c r="AE19" s="555"/>
      <c r="AF19" s="556"/>
      <c r="AG19" s="555"/>
      <c r="AH19" s="556"/>
      <c r="AI19" s="555"/>
      <c r="AJ19" s="556"/>
      <c r="AK19" s="555"/>
      <c r="AL19" s="556"/>
      <c r="AM19" s="555"/>
      <c r="AN19" s="556"/>
      <c r="AO19" s="555"/>
      <c r="AP19" s="556"/>
      <c r="AQ19" s="1258"/>
      <c r="AR19" s="1181"/>
      <c r="AS19" s="1181"/>
    </row>
    <row r="20" spans="1:45" ht="35.25" customHeight="1">
      <c r="A20" s="1158" t="s">
        <v>1116</v>
      </c>
      <c r="B20" s="1259" t="s">
        <v>593</v>
      </c>
      <c r="C20" s="555"/>
      <c r="D20" s="556"/>
      <c r="E20" s="555"/>
      <c r="F20" s="556"/>
      <c r="G20" s="555"/>
      <c r="H20" s="556"/>
      <c r="I20" s="555"/>
      <c r="J20" s="556"/>
      <c r="K20" s="555"/>
      <c r="L20" s="556"/>
      <c r="M20" s="555"/>
      <c r="N20" s="556"/>
      <c r="O20" s="555"/>
      <c r="P20" s="556"/>
      <c r="Q20" s="555"/>
      <c r="R20" s="556"/>
      <c r="S20" s="555"/>
      <c r="T20" s="556"/>
      <c r="U20" s="555"/>
      <c r="V20" s="556"/>
      <c r="W20" s="555"/>
      <c r="X20" s="556"/>
      <c r="Y20" s="555"/>
      <c r="Z20" s="556"/>
      <c r="AA20" s="555"/>
      <c r="AB20" s="556"/>
      <c r="AC20" s="555"/>
      <c r="AD20" s="556"/>
      <c r="AE20" s="555"/>
      <c r="AF20" s="556"/>
      <c r="AG20" s="555"/>
      <c r="AH20" s="556"/>
      <c r="AI20" s="555"/>
      <c r="AJ20" s="556"/>
      <c r="AK20" s="555"/>
      <c r="AL20" s="556"/>
      <c r="AM20" s="555"/>
      <c r="AN20" s="556"/>
      <c r="AO20" s="555"/>
      <c r="AP20" s="556"/>
      <c r="AQ20" s="1258"/>
      <c r="AR20" s="558"/>
      <c r="AS20" s="1181"/>
    </row>
    <row r="21" spans="1:45" ht="35.25" customHeight="1">
      <c r="A21" s="1158"/>
      <c r="B21" s="1259"/>
      <c r="C21" s="555"/>
      <c r="D21" s="556"/>
      <c r="E21" s="555"/>
      <c r="F21" s="556"/>
      <c r="G21" s="555"/>
      <c r="H21" s="556"/>
      <c r="I21" s="555"/>
      <c r="J21" s="556"/>
      <c r="K21" s="555"/>
      <c r="L21" s="556"/>
      <c r="M21" s="555"/>
      <c r="N21" s="556"/>
      <c r="O21" s="555"/>
      <c r="P21" s="556"/>
      <c r="Q21" s="555"/>
      <c r="R21" s="556"/>
      <c r="S21" s="555"/>
      <c r="T21" s="556"/>
      <c r="U21" s="555"/>
      <c r="V21" s="556"/>
      <c r="W21" s="555"/>
      <c r="X21" s="556"/>
      <c r="Y21" s="555"/>
      <c r="Z21" s="556"/>
      <c r="AA21" s="555"/>
      <c r="AB21" s="556"/>
      <c r="AC21" s="555"/>
      <c r="AD21" s="556"/>
      <c r="AE21" s="555"/>
      <c r="AF21" s="556"/>
      <c r="AG21" s="555"/>
      <c r="AH21" s="556"/>
      <c r="AI21" s="555"/>
      <c r="AJ21" s="556"/>
      <c r="AK21" s="555"/>
      <c r="AL21" s="556"/>
      <c r="AM21" s="555"/>
      <c r="AN21" s="556"/>
      <c r="AO21" s="555"/>
      <c r="AP21" s="556"/>
      <c r="AQ21" s="1258"/>
      <c r="AR21" s="558"/>
      <c r="AS21" s="1181"/>
    </row>
    <row r="22" spans="1:45" ht="35.25" customHeight="1">
      <c r="A22" s="1158"/>
      <c r="B22" s="1259"/>
      <c r="C22" s="555"/>
      <c r="D22" s="556"/>
      <c r="E22" s="555"/>
      <c r="F22" s="556"/>
      <c r="G22" s="555"/>
      <c r="H22" s="556"/>
      <c r="I22" s="555"/>
      <c r="J22" s="556"/>
      <c r="K22" s="555"/>
      <c r="L22" s="556"/>
      <c r="M22" s="555"/>
      <c r="N22" s="556"/>
      <c r="O22" s="555"/>
      <c r="P22" s="556"/>
      <c r="Q22" s="555"/>
      <c r="R22" s="556"/>
      <c r="S22" s="555"/>
      <c r="T22" s="556"/>
      <c r="U22" s="555"/>
      <c r="V22" s="556"/>
      <c r="W22" s="555"/>
      <c r="X22" s="556"/>
      <c r="Y22" s="555"/>
      <c r="Z22" s="556"/>
      <c r="AA22" s="555"/>
      <c r="AB22" s="556"/>
      <c r="AC22" s="555"/>
      <c r="AD22" s="556"/>
      <c r="AE22" s="555"/>
      <c r="AF22" s="556"/>
      <c r="AG22" s="555"/>
      <c r="AH22" s="556"/>
      <c r="AI22" s="555"/>
      <c r="AJ22" s="556"/>
      <c r="AK22" s="555"/>
      <c r="AL22" s="556"/>
      <c r="AM22" s="555"/>
      <c r="AN22" s="556"/>
      <c r="AO22" s="555"/>
      <c r="AP22" s="556"/>
      <c r="AQ22" s="1258"/>
      <c r="AR22" s="558"/>
      <c r="AS22" s="1181"/>
    </row>
    <row r="23" spans="1:45" ht="35.25" customHeight="1">
      <c r="A23" s="1158"/>
      <c r="B23" s="1259"/>
      <c r="C23" s="555"/>
      <c r="D23" s="556"/>
      <c r="E23" s="555"/>
      <c r="F23" s="556"/>
      <c r="G23" s="555"/>
      <c r="H23" s="556"/>
      <c r="I23" s="555"/>
      <c r="J23" s="556"/>
      <c r="K23" s="555"/>
      <c r="L23" s="556"/>
      <c r="M23" s="555"/>
      <c r="N23" s="556"/>
      <c r="O23" s="555"/>
      <c r="P23" s="556"/>
      <c r="Q23" s="555"/>
      <c r="R23" s="556"/>
      <c r="S23" s="555"/>
      <c r="T23" s="556"/>
      <c r="U23" s="555"/>
      <c r="V23" s="556"/>
      <c r="W23" s="555"/>
      <c r="X23" s="556"/>
      <c r="Y23" s="555"/>
      <c r="Z23" s="556"/>
      <c r="AA23" s="555"/>
      <c r="AB23" s="556"/>
      <c r="AC23" s="555"/>
      <c r="AD23" s="556"/>
      <c r="AE23" s="555"/>
      <c r="AF23" s="556"/>
      <c r="AG23" s="555"/>
      <c r="AH23" s="556"/>
      <c r="AI23" s="555"/>
      <c r="AJ23" s="556"/>
      <c r="AK23" s="555"/>
      <c r="AL23" s="556"/>
      <c r="AM23" s="555"/>
      <c r="AN23" s="556"/>
      <c r="AO23" s="555"/>
      <c r="AP23" s="556"/>
      <c r="AQ23" s="1258"/>
      <c r="AR23" s="558"/>
      <c r="AS23" s="1181"/>
    </row>
    <row r="24" spans="1:45" ht="35.25" customHeight="1">
      <c r="A24" s="1158"/>
      <c r="B24" s="1259"/>
      <c r="C24" s="555"/>
      <c r="D24" s="556"/>
      <c r="E24" s="555"/>
      <c r="F24" s="556"/>
      <c r="G24" s="555"/>
      <c r="H24" s="556"/>
      <c r="I24" s="555"/>
      <c r="J24" s="556"/>
      <c r="K24" s="555"/>
      <c r="L24" s="556"/>
      <c r="M24" s="555"/>
      <c r="N24" s="556"/>
      <c r="O24" s="555"/>
      <c r="P24" s="556"/>
      <c r="Q24" s="555"/>
      <c r="R24" s="556"/>
      <c r="S24" s="555"/>
      <c r="T24" s="556"/>
      <c r="U24" s="555"/>
      <c r="V24" s="556"/>
      <c r="W24" s="555"/>
      <c r="X24" s="556"/>
      <c r="Y24" s="555"/>
      <c r="Z24" s="556"/>
      <c r="AA24" s="555"/>
      <c r="AB24" s="556"/>
      <c r="AC24" s="555"/>
      <c r="AD24" s="556"/>
      <c r="AE24" s="555"/>
      <c r="AF24" s="556"/>
      <c r="AG24" s="555"/>
      <c r="AH24" s="556"/>
      <c r="AI24" s="555"/>
      <c r="AJ24" s="556"/>
      <c r="AK24" s="555"/>
      <c r="AL24" s="556"/>
      <c r="AM24" s="555"/>
      <c r="AN24" s="556"/>
      <c r="AO24" s="555"/>
      <c r="AP24" s="556"/>
      <c r="AQ24" s="1258"/>
      <c r="AR24" s="558"/>
      <c r="AS24" s="1181"/>
    </row>
    <row r="25" spans="1:45" ht="35.25" customHeight="1">
      <c r="A25" s="1260"/>
      <c r="B25" s="1261" t="str">
        <f>入力シート!E11</f>
        <v/>
      </c>
      <c r="C25" s="555"/>
      <c r="D25" s="556"/>
      <c r="E25" s="555"/>
      <c r="F25" s="556"/>
      <c r="G25" s="555"/>
      <c r="H25" s="556"/>
      <c r="I25" s="555"/>
      <c r="J25" s="556"/>
      <c r="K25" s="555"/>
      <c r="L25" s="556"/>
      <c r="M25" s="555"/>
      <c r="N25" s="556"/>
      <c r="O25" s="555"/>
      <c r="P25" s="556"/>
      <c r="Q25" s="555"/>
      <c r="R25" s="556"/>
      <c r="S25" s="555"/>
      <c r="T25" s="556"/>
      <c r="U25" s="555"/>
      <c r="V25" s="556"/>
      <c r="W25" s="555"/>
      <c r="X25" s="556"/>
      <c r="Y25" s="555"/>
      <c r="Z25" s="556"/>
      <c r="AA25" s="555"/>
      <c r="AB25" s="556"/>
      <c r="AC25" s="555"/>
      <c r="AD25" s="556"/>
      <c r="AE25" s="555"/>
      <c r="AF25" s="556"/>
      <c r="AG25" s="555"/>
      <c r="AH25" s="556"/>
      <c r="AI25" s="555"/>
      <c r="AJ25" s="556"/>
      <c r="AK25" s="555"/>
      <c r="AL25" s="556"/>
      <c r="AM25" s="555"/>
      <c r="AN25" s="556"/>
      <c r="AO25" s="555"/>
      <c r="AP25" s="556"/>
      <c r="AQ25" s="1258"/>
      <c r="AR25" s="558"/>
      <c r="AS25" s="1181"/>
    </row>
    <row r="26" spans="1:45" ht="35.25" customHeight="1">
      <c r="A26" s="1260"/>
      <c r="B26" s="1261"/>
      <c r="C26" s="555"/>
      <c r="D26" s="556"/>
      <c r="E26" s="555"/>
      <c r="F26" s="556"/>
      <c r="G26" s="555"/>
      <c r="H26" s="556"/>
      <c r="I26" s="555"/>
      <c r="J26" s="556"/>
      <c r="K26" s="555"/>
      <c r="L26" s="556"/>
      <c r="M26" s="555"/>
      <c r="N26" s="556"/>
      <c r="O26" s="555"/>
      <c r="P26" s="556"/>
      <c r="Q26" s="555"/>
      <c r="R26" s="556"/>
      <c r="S26" s="555"/>
      <c r="T26" s="556"/>
      <c r="U26" s="555"/>
      <c r="V26" s="556"/>
      <c r="W26" s="555"/>
      <c r="X26" s="556"/>
      <c r="Y26" s="555"/>
      <c r="Z26" s="556"/>
      <c r="AA26" s="555"/>
      <c r="AB26" s="556"/>
      <c r="AC26" s="555"/>
      <c r="AD26" s="556"/>
      <c r="AE26" s="555"/>
      <c r="AF26" s="556"/>
      <c r="AG26" s="555"/>
      <c r="AH26" s="556"/>
      <c r="AI26" s="555"/>
      <c r="AJ26" s="556"/>
      <c r="AK26" s="555"/>
      <c r="AL26" s="556"/>
      <c r="AM26" s="555"/>
      <c r="AN26" s="556"/>
      <c r="AO26" s="555"/>
      <c r="AP26" s="556"/>
      <c r="AQ26" s="1258"/>
      <c r="AR26" s="558"/>
      <c r="AS26" s="1181"/>
    </row>
    <row r="27" spans="1:45" ht="35.25" customHeight="1">
      <c r="A27" s="1260"/>
      <c r="B27" s="1261"/>
      <c r="C27" s="555"/>
      <c r="D27" s="556"/>
      <c r="E27" s="555"/>
      <c r="F27" s="556"/>
      <c r="G27" s="555"/>
      <c r="H27" s="556"/>
      <c r="I27" s="555"/>
      <c r="J27" s="556"/>
      <c r="K27" s="555"/>
      <c r="L27" s="556"/>
      <c r="M27" s="555"/>
      <c r="N27" s="556"/>
      <c r="O27" s="555"/>
      <c r="P27" s="556"/>
      <c r="Q27" s="555"/>
      <c r="R27" s="556"/>
      <c r="S27" s="555"/>
      <c r="T27" s="556"/>
      <c r="U27" s="555"/>
      <c r="V27" s="556"/>
      <c r="W27" s="555"/>
      <c r="X27" s="556"/>
      <c r="Y27" s="555"/>
      <c r="Z27" s="556"/>
      <c r="AA27" s="555"/>
      <c r="AB27" s="556"/>
      <c r="AC27" s="555"/>
      <c r="AD27" s="556"/>
      <c r="AE27" s="555"/>
      <c r="AF27" s="556"/>
      <c r="AG27" s="555"/>
      <c r="AH27" s="556"/>
      <c r="AI27" s="555"/>
      <c r="AJ27" s="556"/>
      <c r="AK27" s="555"/>
      <c r="AL27" s="556"/>
      <c r="AM27" s="555"/>
      <c r="AN27" s="556"/>
      <c r="AO27" s="555"/>
      <c r="AP27" s="556"/>
      <c r="AQ27" s="1258"/>
      <c r="AR27" s="558"/>
      <c r="AS27" s="1181"/>
    </row>
    <row r="28" spans="1:45" ht="35.25" customHeight="1">
      <c r="A28" s="1260"/>
      <c r="B28" s="1261"/>
      <c r="C28" s="555"/>
      <c r="D28" s="556"/>
      <c r="E28" s="555"/>
      <c r="F28" s="556"/>
      <c r="G28" s="555"/>
      <c r="H28" s="556"/>
      <c r="I28" s="555"/>
      <c r="J28" s="556"/>
      <c r="K28" s="555"/>
      <c r="L28" s="556"/>
      <c r="M28" s="555"/>
      <c r="N28" s="556"/>
      <c r="O28" s="555"/>
      <c r="P28" s="556"/>
      <c r="Q28" s="555"/>
      <c r="R28" s="556"/>
      <c r="S28" s="555"/>
      <c r="T28" s="556"/>
      <c r="U28" s="555"/>
      <c r="V28" s="556"/>
      <c r="W28" s="555"/>
      <c r="X28" s="556"/>
      <c r="Y28" s="555"/>
      <c r="Z28" s="556"/>
      <c r="AA28" s="555"/>
      <c r="AB28" s="556"/>
      <c r="AC28" s="555"/>
      <c r="AD28" s="556"/>
      <c r="AE28" s="555"/>
      <c r="AF28" s="556"/>
      <c r="AG28" s="555"/>
      <c r="AH28" s="556"/>
      <c r="AI28" s="555"/>
      <c r="AJ28" s="556"/>
      <c r="AK28" s="555"/>
      <c r="AL28" s="556"/>
      <c r="AM28" s="555"/>
      <c r="AN28" s="556"/>
      <c r="AO28" s="555"/>
      <c r="AP28" s="556"/>
      <c r="AQ28" s="1258"/>
      <c r="AR28" s="558"/>
      <c r="AS28" s="1181"/>
    </row>
    <row r="29" spans="1:45" ht="35.25" customHeight="1">
      <c r="A29" s="1260"/>
      <c r="B29" s="1261"/>
      <c r="C29" s="555"/>
      <c r="D29" s="556"/>
      <c r="E29" s="555"/>
      <c r="F29" s="556"/>
      <c r="G29" s="555"/>
      <c r="H29" s="556"/>
      <c r="I29" s="555"/>
      <c r="J29" s="556"/>
      <c r="K29" s="555"/>
      <c r="L29" s="556"/>
      <c r="M29" s="555"/>
      <c r="N29" s="556"/>
      <c r="O29" s="555"/>
      <c r="P29" s="556"/>
      <c r="Q29" s="555"/>
      <c r="R29" s="556"/>
      <c r="S29" s="555"/>
      <c r="T29" s="556"/>
      <c r="U29" s="555"/>
      <c r="V29" s="556"/>
      <c r="W29" s="555"/>
      <c r="X29" s="556"/>
      <c r="Y29" s="555"/>
      <c r="Z29" s="556"/>
      <c r="AA29" s="555"/>
      <c r="AB29" s="556"/>
      <c r="AC29" s="555"/>
      <c r="AD29" s="556"/>
      <c r="AE29" s="555"/>
      <c r="AF29" s="556"/>
      <c r="AG29" s="555"/>
      <c r="AH29" s="556"/>
      <c r="AI29" s="555"/>
      <c r="AJ29" s="556"/>
      <c r="AK29" s="555"/>
      <c r="AL29" s="556"/>
      <c r="AM29" s="555"/>
      <c r="AN29" s="556"/>
      <c r="AO29" s="555"/>
      <c r="AP29" s="556"/>
      <c r="AQ29" s="1258"/>
      <c r="AR29" s="558"/>
      <c r="AS29" s="1181"/>
    </row>
    <row r="30" spans="1:45" ht="35.25" customHeight="1">
      <c r="A30" s="1260"/>
      <c r="B30" s="1261"/>
      <c r="C30" s="555"/>
      <c r="D30" s="556"/>
      <c r="E30" s="555"/>
      <c r="F30" s="556"/>
      <c r="G30" s="555"/>
      <c r="H30" s="556"/>
      <c r="I30" s="555"/>
      <c r="J30" s="556"/>
      <c r="K30" s="555"/>
      <c r="L30" s="556"/>
      <c r="M30" s="555"/>
      <c r="N30" s="556"/>
      <c r="O30" s="555"/>
      <c r="P30" s="556"/>
      <c r="Q30" s="555"/>
      <c r="R30" s="556"/>
      <c r="S30" s="555"/>
      <c r="T30" s="556"/>
      <c r="U30" s="555"/>
      <c r="V30" s="556"/>
      <c r="W30" s="555"/>
      <c r="X30" s="556"/>
      <c r="Y30" s="555"/>
      <c r="Z30" s="556"/>
      <c r="AA30" s="555"/>
      <c r="AB30" s="556"/>
      <c r="AC30" s="555"/>
      <c r="AD30" s="556"/>
      <c r="AE30" s="555"/>
      <c r="AF30" s="556"/>
      <c r="AG30" s="555"/>
      <c r="AH30" s="556"/>
      <c r="AI30" s="555"/>
      <c r="AJ30" s="556"/>
      <c r="AK30" s="555"/>
      <c r="AL30" s="556"/>
      <c r="AM30" s="555"/>
      <c r="AN30" s="556"/>
      <c r="AO30" s="555"/>
      <c r="AP30" s="556"/>
      <c r="AQ30" s="1258"/>
      <c r="AR30" s="558"/>
      <c r="AS30" s="1181"/>
    </row>
    <row r="31" spans="1:45" ht="35.25" customHeight="1">
      <c r="A31" s="1260"/>
      <c r="B31" s="1261"/>
      <c r="C31" s="555"/>
      <c r="D31" s="556"/>
      <c r="E31" s="555"/>
      <c r="F31" s="556"/>
      <c r="G31" s="555"/>
      <c r="H31" s="556"/>
      <c r="I31" s="555"/>
      <c r="J31" s="556"/>
      <c r="K31" s="555"/>
      <c r="L31" s="556"/>
      <c r="M31" s="555"/>
      <c r="N31" s="556"/>
      <c r="O31" s="555"/>
      <c r="P31" s="556"/>
      <c r="Q31" s="555"/>
      <c r="R31" s="556"/>
      <c r="S31" s="555"/>
      <c r="T31" s="556"/>
      <c r="U31" s="555"/>
      <c r="V31" s="556"/>
      <c r="W31" s="555"/>
      <c r="X31" s="556"/>
      <c r="Y31" s="555"/>
      <c r="Z31" s="556"/>
      <c r="AA31" s="555"/>
      <c r="AB31" s="556"/>
      <c r="AC31" s="555"/>
      <c r="AD31" s="556"/>
      <c r="AE31" s="555"/>
      <c r="AF31" s="556"/>
      <c r="AG31" s="555"/>
      <c r="AH31" s="556"/>
      <c r="AI31" s="555"/>
      <c r="AJ31" s="556"/>
      <c r="AK31" s="555"/>
      <c r="AL31" s="556"/>
      <c r="AM31" s="555"/>
      <c r="AN31" s="556"/>
      <c r="AO31" s="555"/>
      <c r="AP31" s="556"/>
      <c r="AQ31" s="1258"/>
      <c r="AR31" s="558"/>
      <c r="AS31" s="1181"/>
    </row>
    <row r="32" spans="1:45" ht="35.25" customHeight="1">
      <c r="A32" s="1260"/>
      <c r="B32" s="1261"/>
      <c r="C32" s="555"/>
      <c r="D32" s="556"/>
      <c r="E32" s="555"/>
      <c r="F32" s="556"/>
      <c r="G32" s="555"/>
      <c r="H32" s="556"/>
      <c r="I32" s="555"/>
      <c r="J32" s="556"/>
      <c r="K32" s="555"/>
      <c r="L32" s="556"/>
      <c r="M32" s="555"/>
      <c r="N32" s="556"/>
      <c r="O32" s="555"/>
      <c r="P32" s="556"/>
      <c r="Q32" s="555"/>
      <c r="R32" s="556"/>
      <c r="S32" s="555"/>
      <c r="T32" s="556"/>
      <c r="U32" s="555"/>
      <c r="V32" s="556"/>
      <c r="W32" s="555"/>
      <c r="X32" s="556"/>
      <c r="Y32" s="555"/>
      <c r="Z32" s="556"/>
      <c r="AA32" s="555"/>
      <c r="AB32" s="556"/>
      <c r="AC32" s="555"/>
      <c r="AD32" s="556"/>
      <c r="AE32" s="555"/>
      <c r="AF32" s="556"/>
      <c r="AG32" s="555"/>
      <c r="AH32" s="556"/>
      <c r="AI32" s="555"/>
      <c r="AJ32" s="556"/>
      <c r="AK32" s="555"/>
      <c r="AL32" s="556"/>
      <c r="AM32" s="555"/>
      <c r="AN32" s="556"/>
      <c r="AO32" s="555"/>
      <c r="AP32" s="556"/>
      <c r="AQ32" s="1258"/>
      <c r="AR32" s="558"/>
      <c r="AS32" s="1181"/>
    </row>
    <row r="33" spans="1:45" ht="15" customHeight="1">
      <c r="A33" s="550" t="s">
        <v>1198</v>
      </c>
      <c r="C33" s="533"/>
      <c r="D33" s="551"/>
      <c r="E33" s="551" t="s">
        <v>1118</v>
      </c>
      <c r="AS33" s="1181" t="s">
        <v>1199</v>
      </c>
    </row>
    <row r="34" spans="1:45" ht="35.25" customHeight="1">
      <c r="A34" s="554"/>
      <c r="B34" s="554"/>
      <c r="C34" s="555"/>
      <c r="D34" s="556"/>
      <c r="E34" s="555"/>
      <c r="F34" s="556"/>
      <c r="G34" s="555"/>
      <c r="H34" s="556"/>
      <c r="I34" s="555"/>
      <c r="J34" s="556"/>
      <c r="K34" s="555"/>
      <c r="L34" s="556"/>
      <c r="M34" s="555"/>
      <c r="N34" s="556"/>
      <c r="O34" s="555"/>
      <c r="P34" s="556"/>
      <c r="Q34" s="555"/>
      <c r="R34" s="556"/>
      <c r="S34" s="555"/>
      <c r="T34" s="556"/>
      <c r="U34" s="555"/>
      <c r="V34" s="556"/>
      <c r="W34" s="555"/>
      <c r="X34" s="556"/>
      <c r="Y34" s="555"/>
      <c r="Z34" s="556"/>
      <c r="AA34" s="555"/>
      <c r="AB34" s="556"/>
      <c r="AC34" s="555"/>
      <c r="AD34" s="556"/>
      <c r="AE34" s="555"/>
      <c r="AF34" s="556"/>
      <c r="AG34" s="555"/>
      <c r="AH34" s="556"/>
      <c r="AI34" s="555"/>
      <c r="AJ34" s="556"/>
      <c r="AK34" s="555"/>
      <c r="AL34" s="556"/>
      <c r="AM34" s="555"/>
      <c r="AN34" s="556"/>
      <c r="AO34" s="555"/>
      <c r="AP34" s="556"/>
      <c r="AQ34" s="1258" t="s">
        <v>1115</v>
      </c>
      <c r="AR34" s="1181" t="s">
        <v>599</v>
      </c>
      <c r="AS34" s="1181"/>
    </row>
    <row r="35" spans="1:45" ht="35.25" customHeight="1">
      <c r="B35" s="557"/>
      <c r="C35" s="555"/>
      <c r="D35" s="556"/>
      <c r="E35" s="555"/>
      <c r="F35" s="556"/>
      <c r="G35" s="555"/>
      <c r="H35" s="556"/>
      <c r="I35" s="555"/>
      <c r="J35" s="556"/>
      <c r="K35" s="555"/>
      <c r="L35" s="556"/>
      <c r="M35" s="555"/>
      <c r="N35" s="556"/>
      <c r="O35" s="555"/>
      <c r="P35" s="556"/>
      <c r="Q35" s="555"/>
      <c r="R35" s="556"/>
      <c r="S35" s="555"/>
      <c r="T35" s="556"/>
      <c r="U35" s="555"/>
      <c r="V35" s="556"/>
      <c r="W35" s="555"/>
      <c r="X35" s="556"/>
      <c r="Y35" s="555"/>
      <c r="Z35" s="556"/>
      <c r="AA35" s="555"/>
      <c r="AB35" s="556"/>
      <c r="AC35" s="555"/>
      <c r="AD35" s="556"/>
      <c r="AE35" s="555"/>
      <c r="AF35" s="556"/>
      <c r="AG35" s="555"/>
      <c r="AH35" s="556"/>
      <c r="AI35" s="555"/>
      <c r="AJ35" s="556"/>
      <c r="AK35" s="555"/>
      <c r="AL35" s="556"/>
      <c r="AM35" s="555"/>
      <c r="AN35" s="556"/>
      <c r="AO35" s="555"/>
      <c r="AP35" s="556"/>
      <c r="AQ35" s="1258"/>
      <c r="AR35" s="1181"/>
      <c r="AS35" s="1181"/>
    </row>
    <row r="36" spans="1:45" ht="35.25" customHeight="1">
      <c r="A36" s="1158" t="s">
        <v>1116</v>
      </c>
      <c r="B36" s="1259" t="s">
        <v>593</v>
      </c>
      <c r="C36" s="555"/>
      <c r="D36" s="556"/>
      <c r="E36" s="555"/>
      <c r="F36" s="556"/>
      <c r="G36" s="555"/>
      <c r="H36" s="556"/>
      <c r="I36" s="555"/>
      <c r="J36" s="556"/>
      <c r="K36" s="555"/>
      <c r="L36" s="556"/>
      <c r="M36" s="555"/>
      <c r="N36" s="556"/>
      <c r="O36" s="555"/>
      <c r="P36" s="556"/>
      <c r="Q36" s="555"/>
      <c r="R36" s="556"/>
      <c r="S36" s="555"/>
      <c r="T36" s="556"/>
      <c r="U36" s="555"/>
      <c r="V36" s="556"/>
      <c r="W36" s="555"/>
      <c r="X36" s="556"/>
      <c r="Y36" s="555"/>
      <c r="Z36" s="556"/>
      <c r="AA36" s="555"/>
      <c r="AB36" s="556"/>
      <c r="AC36" s="555"/>
      <c r="AD36" s="556"/>
      <c r="AE36" s="555"/>
      <c r="AF36" s="556"/>
      <c r="AG36" s="555"/>
      <c r="AH36" s="556"/>
      <c r="AI36" s="555"/>
      <c r="AJ36" s="556"/>
      <c r="AK36" s="555"/>
      <c r="AL36" s="556"/>
      <c r="AM36" s="555"/>
      <c r="AN36" s="556"/>
      <c r="AO36" s="555"/>
      <c r="AP36" s="556"/>
      <c r="AQ36" s="1258"/>
      <c r="AR36" s="558"/>
      <c r="AS36" s="1181"/>
    </row>
    <row r="37" spans="1:45" ht="35.25" customHeight="1">
      <c r="A37" s="1158"/>
      <c r="B37" s="1259"/>
      <c r="C37" s="555"/>
      <c r="D37" s="556"/>
      <c r="E37" s="555"/>
      <c r="F37" s="556"/>
      <c r="G37" s="555"/>
      <c r="H37" s="556"/>
      <c r="I37" s="555"/>
      <c r="J37" s="556"/>
      <c r="K37" s="555"/>
      <c r="L37" s="556"/>
      <c r="M37" s="555"/>
      <c r="N37" s="556"/>
      <c r="O37" s="555"/>
      <c r="P37" s="556"/>
      <c r="Q37" s="555"/>
      <c r="R37" s="556"/>
      <c r="S37" s="555"/>
      <c r="T37" s="556"/>
      <c r="U37" s="555"/>
      <c r="V37" s="556"/>
      <c r="W37" s="555"/>
      <c r="X37" s="556"/>
      <c r="Y37" s="555"/>
      <c r="Z37" s="556"/>
      <c r="AA37" s="555"/>
      <c r="AB37" s="556"/>
      <c r="AC37" s="555"/>
      <c r="AD37" s="556"/>
      <c r="AE37" s="555"/>
      <c r="AF37" s="556"/>
      <c r="AG37" s="555"/>
      <c r="AH37" s="556"/>
      <c r="AI37" s="555"/>
      <c r="AJ37" s="556"/>
      <c r="AK37" s="555"/>
      <c r="AL37" s="556"/>
      <c r="AM37" s="555"/>
      <c r="AN37" s="556"/>
      <c r="AO37" s="555"/>
      <c r="AP37" s="556"/>
      <c r="AQ37" s="1258"/>
      <c r="AR37" s="558"/>
      <c r="AS37" s="1181"/>
    </row>
    <row r="38" spans="1:45" ht="35.25" customHeight="1">
      <c r="A38" s="1158"/>
      <c r="B38" s="1259"/>
      <c r="C38" s="555"/>
      <c r="D38" s="556"/>
      <c r="E38" s="555"/>
      <c r="F38" s="556"/>
      <c r="G38" s="555"/>
      <c r="H38" s="556"/>
      <c r="I38" s="555"/>
      <c r="J38" s="556"/>
      <c r="K38" s="555"/>
      <c r="L38" s="556"/>
      <c r="M38" s="555"/>
      <c r="N38" s="556"/>
      <c r="O38" s="555"/>
      <c r="P38" s="556"/>
      <c r="Q38" s="555"/>
      <c r="R38" s="556"/>
      <c r="S38" s="555"/>
      <c r="T38" s="556"/>
      <c r="U38" s="555"/>
      <c r="V38" s="556"/>
      <c r="W38" s="555"/>
      <c r="X38" s="556"/>
      <c r="Y38" s="555"/>
      <c r="Z38" s="556"/>
      <c r="AA38" s="555"/>
      <c r="AB38" s="556"/>
      <c r="AC38" s="555"/>
      <c r="AD38" s="556"/>
      <c r="AE38" s="555"/>
      <c r="AF38" s="556"/>
      <c r="AG38" s="555"/>
      <c r="AH38" s="556"/>
      <c r="AI38" s="555"/>
      <c r="AJ38" s="556"/>
      <c r="AK38" s="555"/>
      <c r="AL38" s="556"/>
      <c r="AM38" s="555"/>
      <c r="AN38" s="556"/>
      <c r="AO38" s="555"/>
      <c r="AP38" s="556"/>
      <c r="AQ38" s="1258"/>
      <c r="AR38" s="558"/>
      <c r="AS38" s="1181"/>
    </row>
    <row r="39" spans="1:45" ht="35.25" customHeight="1">
      <c r="A39" s="1158"/>
      <c r="B39" s="1259"/>
      <c r="C39" s="555"/>
      <c r="D39" s="556"/>
      <c r="E39" s="555"/>
      <c r="F39" s="556"/>
      <c r="G39" s="555"/>
      <c r="H39" s="556"/>
      <c r="I39" s="555"/>
      <c r="J39" s="556"/>
      <c r="K39" s="555"/>
      <c r="L39" s="556"/>
      <c r="M39" s="555"/>
      <c r="N39" s="556"/>
      <c r="O39" s="555"/>
      <c r="P39" s="556"/>
      <c r="Q39" s="555"/>
      <c r="R39" s="556"/>
      <c r="S39" s="555"/>
      <c r="T39" s="556"/>
      <c r="U39" s="555"/>
      <c r="V39" s="556"/>
      <c r="W39" s="555"/>
      <c r="X39" s="556"/>
      <c r="Y39" s="555"/>
      <c r="Z39" s="556"/>
      <c r="AA39" s="555"/>
      <c r="AB39" s="556"/>
      <c r="AC39" s="555"/>
      <c r="AD39" s="556"/>
      <c r="AE39" s="555"/>
      <c r="AF39" s="556"/>
      <c r="AG39" s="555"/>
      <c r="AH39" s="556"/>
      <c r="AI39" s="555"/>
      <c r="AJ39" s="556"/>
      <c r="AK39" s="555"/>
      <c r="AL39" s="556"/>
      <c r="AM39" s="555"/>
      <c r="AN39" s="556"/>
      <c r="AO39" s="555"/>
      <c r="AP39" s="556"/>
      <c r="AQ39" s="1258"/>
      <c r="AR39" s="558"/>
      <c r="AS39" s="1181"/>
    </row>
    <row r="40" spans="1:45" ht="35.25" customHeight="1">
      <c r="A40" s="1158"/>
      <c r="B40" s="1259"/>
      <c r="C40" s="555"/>
      <c r="D40" s="556"/>
      <c r="E40" s="555"/>
      <c r="F40" s="556"/>
      <c r="G40" s="555"/>
      <c r="H40" s="556"/>
      <c r="I40" s="555"/>
      <c r="J40" s="556"/>
      <c r="K40" s="555"/>
      <c r="L40" s="556"/>
      <c r="M40" s="555"/>
      <c r="N40" s="556"/>
      <c r="O40" s="555"/>
      <c r="P40" s="556"/>
      <c r="Q40" s="555"/>
      <c r="R40" s="556"/>
      <c r="S40" s="555"/>
      <c r="T40" s="556"/>
      <c r="U40" s="555"/>
      <c r="V40" s="556"/>
      <c r="W40" s="555"/>
      <c r="X40" s="556"/>
      <c r="Y40" s="555"/>
      <c r="Z40" s="556"/>
      <c r="AA40" s="555"/>
      <c r="AB40" s="556"/>
      <c r="AC40" s="555"/>
      <c r="AD40" s="556"/>
      <c r="AE40" s="555"/>
      <c r="AF40" s="556"/>
      <c r="AG40" s="555"/>
      <c r="AH40" s="556"/>
      <c r="AI40" s="555"/>
      <c r="AJ40" s="556"/>
      <c r="AK40" s="555"/>
      <c r="AL40" s="556"/>
      <c r="AM40" s="555"/>
      <c r="AN40" s="556"/>
      <c r="AO40" s="555"/>
      <c r="AP40" s="556"/>
      <c r="AQ40" s="1258"/>
      <c r="AR40" s="558"/>
      <c r="AS40" s="1181"/>
    </row>
    <row r="41" spans="1:45" ht="35.25" customHeight="1">
      <c r="A41" s="1260"/>
      <c r="B41" s="1261" t="str">
        <f>入力シート!E11</f>
        <v/>
      </c>
      <c r="C41" s="555"/>
      <c r="D41" s="556"/>
      <c r="E41" s="555"/>
      <c r="F41" s="556"/>
      <c r="G41" s="555"/>
      <c r="H41" s="556"/>
      <c r="I41" s="555"/>
      <c r="J41" s="556"/>
      <c r="K41" s="555"/>
      <c r="L41" s="556"/>
      <c r="M41" s="555"/>
      <c r="N41" s="556"/>
      <c r="O41" s="555"/>
      <c r="P41" s="556"/>
      <c r="Q41" s="555"/>
      <c r="R41" s="556"/>
      <c r="S41" s="555"/>
      <c r="T41" s="556"/>
      <c r="U41" s="555"/>
      <c r="V41" s="556"/>
      <c r="W41" s="555"/>
      <c r="X41" s="556"/>
      <c r="Y41" s="555"/>
      <c r="Z41" s="556"/>
      <c r="AA41" s="555"/>
      <c r="AB41" s="556"/>
      <c r="AC41" s="555"/>
      <c r="AD41" s="556"/>
      <c r="AE41" s="555"/>
      <c r="AF41" s="556"/>
      <c r="AG41" s="555"/>
      <c r="AH41" s="556"/>
      <c r="AI41" s="555"/>
      <c r="AJ41" s="556"/>
      <c r="AK41" s="555"/>
      <c r="AL41" s="556"/>
      <c r="AM41" s="555"/>
      <c r="AN41" s="556"/>
      <c r="AO41" s="555"/>
      <c r="AP41" s="556"/>
      <c r="AQ41" s="1258"/>
      <c r="AR41" s="558"/>
      <c r="AS41" s="1181"/>
    </row>
    <row r="42" spans="1:45" ht="35.25" customHeight="1">
      <c r="A42" s="1260"/>
      <c r="B42" s="1261"/>
      <c r="C42" s="555"/>
      <c r="D42" s="556"/>
      <c r="E42" s="555"/>
      <c r="F42" s="556"/>
      <c r="G42" s="555"/>
      <c r="H42" s="556"/>
      <c r="I42" s="555"/>
      <c r="J42" s="556"/>
      <c r="K42" s="555"/>
      <c r="L42" s="556"/>
      <c r="M42" s="555"/>
      <c r="N42" s="556"/>
      <c r="O42" s="555"/>
      <c r="P42" s="556"/>
      <c r="Q42" s="555"/>
      <c r="R42" s="556"/>
      <c r="S42" s="555"/>
      <c r="T42" s="556"/>
      <c r="U42" s="555"/>
      <c r="V42" s="556"/>
      <c r="W42" s="555"/>
      <c r="X42" s="556"/>
      <c r="Y42" s="555"/>
      <c r="Z42" s="556"/>
      <c r="AA42" s="555"/>
      <c r="AB42" s="556"/>
      <c r="AC42" s="555"/>
      <c r="AD42" s="556"/>
      <c r="AE42" s="555"/>
      <c r="AF42" s="556"/>
      <c r="AG42" s="555"/>
      <c r="AH42" s="556"/>
      <c r="AI42" s="555"/>
      <c r="AJ42" s="556"/>
      <c r="AK42" s="555"/>
      <c r="AL42" s="556"/>
      <c r="AM42" s="555"/>
      <c r="AN42" s="556"/>
      <c r="AO42" s="555"/>
      <c r="AP42" s="556"/>
      <c r="AQ42" s="1258"/>
      <c r="AR42" s="558"/>
      <c r="AS42" s="1181"/>
    </row>
    <row r="43" spans="1:45" ht="35.25" customHeight="1">
      <c r="A43" s="1260"/>
      <c r="B43" s="1261"/>
      <c r="C43" s="555"/>
      <c r="D43" s="556"/>
      <c r="E43" s="555"/>
      <c r="F43" s="556"/>
      <c r="G43" s="555"/>
      <c r="H43" s="556"/>
      <c r="I43" s="555"/>
      <c r="J43" s="556"/>
      <c r="K43" s="555"/>
      <c r="L43" s="556"/>
      <c r="M43" s="555"/>
      <c r="N43" s="556"/>
      <c r="O43" s="555"/>
      <c r="P43" s="556"/>
      <c r="Q43" s="555"/>
      <c r="R43" s="556"/>
      <c r="S43" s="555"/>
      <c r="T43" s="556"/>
      <c r="U43" s="555"/>
      <c r="V43" s="556"/>
      <c r="W43" s="555"/>
      <c r="X43" s="556"/>
      <c r="Y43" s="555"/>
      <c r="Z43" s="556"/>
      <c r="AA43" s="555"/>
      <c r="AB43" s="556"/>
      <c r="AC43" s="555"/>
      <c r="AD43" s="556"/>
      <c r="AE43" s="555"/>
      <c r="AF43" s="556"/>
      <c r="AG43" s="555"/>
      <c r="AH43" s="556"/>
      <c r="AI43" s="555"/>
      <c r="AJ43" s="556"/>
      <c r="AK43" s="555"/>
      <c r="AL43" s="556"/>
      <c r="AM43" s="555"/>
      <c r="AN43" s="556"/>
      <c r="AO43" s="555"/>
      <c r="AP43" s="556"/>
      <c r="AQ43" s="1258"/>
      <c r="AR43" s="558"/>
      <c r="AS43" s="1181"/>
    </row>
    <row r="44" spans="1:45" ht="35.25" customHeight="1">
      <c r="A44" s="1260"/>
      <c r="B44" s="1261"/>
      <c r="C44" s="555"/>
      <c r="D44" s="556"/>
      <c r="E44" s="555"/>
      <c r="F44" s="556"/>
      <c r="G44" s="555"/>
      <c r="H44" s="556"/>
      <c r="I44" s="555"/>
      <c r="J44" s="556"/>
      <c r="K44" s="555"/>
      <c r="L44" s="556"/>
      <c r="M44" s="555"/>
      <c r="N44" s="556"/>
      <c r="O44" s="555"/>
      <c r="P44" s="556"/>
      <c r="Q44" s="555"/>
      <c r="R44" s="556"/>
      <c r="S44" s="555"/>
      <c r="T44" s="556"/>
      <c r="U44" s="555"/>
      <c r="V44" s="556"/>
      <c r="W44" s="555"/>
      <c r="X44" s="556"/>
      <c r="Y44" s="555"/>
      <c r="Z44" s="556"/>
      <c r="AA44" s="555"/>
      <c r="AB44" s="556"/>
      <c r="AC44" s="555"/>
      <c r="AD44" s="556"/>
      <c r="AE44" s="555"/>
      <c r="AF44" s="556"/>
      <c r="AG44" s="555"/>
      <c r="AH44" s="556"/>
      <c r="AI44" s="555"/>
      <c r="AJ44" s="556"/>
      <c r="AK44" s="555"/>
      <c r="AL44" s="556"/>
      <c r="AM44" s="555"/>
      <c r="AN44" s="556"/>
      <c r="AO44" s="555"/>
      <c r="AP44" s="556"/>
      <c r="AQ44" s="1258"/>
      <c r="AR44" s="558"/>
      <c r="AS44" s="1181"/>
    </row>
    <row r="45" spans="1:45" ht="35.25" customHeight="1">
      <c r="A45" s="1260"/>
      <c r="B45" s="1261"/>
      <c r="C45" s="555"/>
      <c r="D45" s="556"/>
      <c r="E45" s="555"/>
      <c r="F45" s="556"/>
      <c r="G45" s="555"/>
      <c r="H45" s="556"/>
      <c r="I45" s="555"/>
      <c r="J45" s="556"/>
      <c r="K45" s="555"/>
      <c r="L45" s="556"/>
      <c r="M45" s="555"/>
      <c r="N45" s="556"/>
      <c r="O45" s="555"/>
      <c r="P45" s="556"/>
      <c r="Q45" s="555"/>
      <c r="R45" s="556"/>
      <c r="S45" s="555"/>
      <c r="T45" s="556"/>
      <c r="U45" s="555"/>
      <c r="V45" s="556"/>
      <c r="W45" s="555"/>
      <c r="X45" s="556"/>
      <c r="Y45" s="555"/>
      <c r="Z45" s="556"/>
      <c r="AA45" s="555"/>
      <c r="AB45" s="556"/>
      <c r="AC45" s="555"/>
      <c r="AD45" s="556"/>
      <c r="AE45" s="555"/>
      <c r="AF45" s="556"/>
      <c r="AG45" s="555"/>
      <c r="AH45" s="556"/>
      <c r="AI45" s="555"/>
      <c r="AJ45" s="556"/>
      <c r="AK45" s="555"/>
      <c r="AL45" s="556"/>
      <c r="AM45" s="555"/>
      <c r="AN45" s="556"/>
      <c r="AO45" s="555"/>
      <c r="AP45" s="556"/>
      <c r="AQ45" s="1258"/>
      <c r="AR45" s="558"/>
      <c r="AS45" s="1181"/>
    </row>
    <row r="46" spans="1:45" ht="35.25" customHeight="1">
      <c r="A46" s="1260"/>
      <c r="B46" s="1261"/>
      <c r="C46" s="555"/>
      <c r="D46" s="556"/>
      <c r="E46" s="555"/>
      <c r="F46" s="556"/>
      <c r="G46" s="555"/>
      <c r="H46" s="556"/>
      <c r="I46" s="555"/>
      <c r="J46" s="556"/>
      <c r="K46" s="555"/>
      <c r="L46" s="556"/>
      <c r="M46" s="555"/>
      <c r="N46" s="556"/>
      <c r="O46" s="555"/>
      <c r="P46" s="556"/>
      <c r="Q46" s="555"/>
      <c r="R46" s="556"/>
      <c r="S46" s="555"/>
      <c r="T46" s="556"/>
      <c r="U46" s="555"/>
      <c r="V46" s="556"/>
      <c r="W46" s="555"/>
      <c r="X46" s="556"/>
      <c r="Y46" s="555"/>
      <c r="Z46" s="556"/>
      <c r="AA46" s="555"/>
      <c r="AB46" s="556"/>
      <c r="AC46" s="555"/>
      <c r="AD46" s="556"/>
      <c r="AE46" s="555"/>
      <c r="AF46" s="556"/>
      <c r="AG46" s="555"/>
      <c r="AH46" s="556"/>
      <c r="AI46" s="555"/>
      <c r="AJ46" s="556"/>
      <c r="AK46" s="555"/>
      <c r="AL46" s="556"/>
      <c r="AM46" s="555"/>
      <c r="AN46" s="556"/>
      <c r="AO46" s="555"/>
      <c r="AP46" s="556"/>
      <c r="AQ46" s="1258"/>
      <c r="AR46" s="558"/>
      <c r="AS46" s="1181"/>
    </row>
    <row r="47" spans="1:45" ht="35.25" customHeight="1">
      <c r="A47" s="1260"/>
      <c r="B47" s="1261"/>
      <c r="C47" s="555"/>
      <c r="D47" s="556"/>
      <c r="E47" s="555"/>
      <c r="F47" s="556"/>
      <c r="G47" s="555"/>
      <c r="H47" s="556"/>
      <c r="I47" s="555"/>
      <c r="J47" s="556"/>
      <c r="K47" s="555"/>
      <c r="L47" s="556"/>
      <c r="M47" s="555"/>
      <c r="N47" s="556"/>
      <c r="O47" s="555"/>
      <c r="P47" s="556"/>
      <c r="Q47" s="555"/>
      <c r="R47" s="556"/>
      <c r="S47" s="555"/>
      <c r="T47" s="556"/>
      <c r="U47" s="555"/>
      <c r="V47" s="556"/>
      <c r="W47" s="555"/>
      <c r="X47" s="556"/>
      <c r="Y47" s="555"/>
      <c r="Z47" s="556"/>
      <c r="AA47" s="555"/>
      <c r="AB47" s="556"/>
      <c r="AC47" s="555"/>
      <c r="AD47" s="556"/>
      <c r="AE47" s="555"/>
      <c r="AF47" s="556"/>
      <c r="AG47" s="555"/>
      <c r="AH47" s="556"/>
      <c r="AI47" s="555"/>
      <c r="AJ47" s="556"/>
      <c r="AK47" s="555"/>
      <c r="AL47" s="556"/>
      <c r="AM47" s="555"/>
      <c r="AN47" s="556"/>
      <c r="AO47" s="555"/>
      <c r="AP47" s="556"/>
      <c r="AQ47" s="1258"/>
      <c r="AR47" s="558"/>
      <c r="AS47" s="1181"/>
    </row>
    <row r="48" spans="1:45" ht="35.25" customHeight="1">
      <c r="A48" s="1260"/>
      <c r="B48" s="1261"/>
      <c r="C48" s="555"/>
      <c r="D48" s="556"/>
      <c r="E48" s="555"/>
      <c r="F48" s="556"/>
      <c r="G48" s="555"/>
      <c r="H48" s="556"/>
      <c r="I48" s="555"/>
      <c r="J48" s="556"/>
      <c r="K48" s="555"/>
      <c r="L48" s="556"/>
      <c r="M48" s="555"/>
      <c r="N48" s="556"/>
      <c r="O48" s="555"/>
      <c r="P48" s="556"/>
      <c r="Q48" s="555"/>
      <c r="R48" s="556"/>
      <c r="S48" s="555"/>
      <c r="T48" s="556"/>
      <c r="U48" s="555"/>
      <c r="V48" s="556"/>
      <c r="W48" s="555"/>
      <c r="X48" s="556"/>
      <c r="Y48" s="555"/>
      <c r="Z48" s="556"/>
      <c r="AA48" s="555"/>
      <c r="AB48" s="556"/>
      <c r="AC48" s="555"/>
      <c r="AD48" s="556"/>
      <c r="AE48" s="555"/>
      <c r="AF48" s="556"/>
      <c r="AG48" s="555"/>
      <c r="AH48" s="556"/>
      <c r="AI48" s="555"/>
      <c r="AJ48" s="556"/>
      <c r="AK48" s="555"/>
      <c r="AL48" s="556"/>
      <c r="AM48" s="555"/>
      <c r="AN48" s="556"/>
      <c r="AO48" s="555"/>
      <c r="AP48" s="556"/>
      <c r="AQ48" s="1258"/>
      <c r="AR48" s="558"/>
      <c r="AS48" s="1181"/>
    </row>
    <row r="49" spans="1:45" ht="15" customHeight="1">
      <c r="A49" s="550" t="s">
        <v>1198</v>
      </c>
      <c r="C49" s="533"/>
      <c r="D49" s="551"/>
      <c r="E49" s="551" t="s">
        <v>1200</v>
      </c>
      <c r="AS49" s="1181" t="s">
        <v>1199</v>
      </c>
    </row>
    <row r="50" spans="1:45" ht="35.25" customHeight="1">
      <c r="A50" s="554"/>
      <c r="B50" s="554"/>
      <c r="C50" s="555"/>
      <c r="D50" s="556"/>
      <c r="E50" s="555"/>
      <c r="F50" s="556"/>
      <c r="G50" s="555"/>
      <c r="H50" s="556"/>
      <c r="I50" s="555"/>
      <c r="J50" s="556"/>
      <c r="K50" s="555"/>
      <c r="L50" s="556"/>
      <c r="M50" s="555"/>
      <c r="N50" s="556"/>
      <c r="O50" s="555"/>
      <c r="P50" s="556"/>
      <c r="Q50" s="555"/>
      <c r="R50" s="556"/>
      <c r="S50" s="555"/>
      <c r="T50" s="556"/>
      <c r="U50" s="555"/>
      <c r="V50" s="556"/>
      <c r="W50" s="555"/>
      <c r="X50" s="556"/>
      <c r="Y50" s="555"/>
      <c r="Z50" s="556"/>
      <c r="AA50" s="555"/>
      <c r="AB50" s="556"/>
      <c r="AC50" s="555"/>
      <c r="AD50" s="556"/>
      <c r="AE50" s="555"/>
      <c r="AF50" s="556"/>
      <c r="AG50" s="555"/>
      <c r="AH50" s="556"/>
      <c r="AI50" s="555"/>
      <c r="AJ50" s="556"/>
      <c r="AK50" s="555"/>
      <c r="AL50" s="556"/>
      <c r="AM50" s="555"/>
      <c r="AN50" s="556"/>
      <c r="AO50" s="555"/>
      <c r="AP50" s="556"/>
      <c r="AQ50" s="1258" t="s">
        <v>1115</v>
      </c>
      <c r="AR50" s="1181" t="s">
        <v>599</v>
      </c>
      <c r="AS50" s="1181"/>
    </row>
    <row r="51" spans="1:45" ht="35.25" customHeight="1">
      <c r="B51" s="557"/>
      <c r="C51" s="555"/>
      <c r="D51" s="556"/>
      <c r="E51" s="555"/>
      <c r="F51" s="556"/>
      <c r="G51" s="555"/>
      <c r="H51" s="556"/>
      <c r="I51" s="555"/>
      <c r="J51" s="556"/>
      <c r="K51" s="555"/>
      <c r="L51" s="556"/>
      <c r="M51" s="555"/>
      <c r="N51" s="556"/>
      <c r="O51" s="555"/>
      <c r="P51" s="556"/>
      <c r="Q51" s="555"/>
      <c r="R51" s="556"/>
      <c r="S51" s="555"/>
      <c r="T51" s="556"/>
      <c r="U51" s="555"/>
      <c r="V51" s="556"/>
      <c r="W51" s="555"/>
      <c r="X51" s="556"/>
      <c r="Y51" s="555"/>
      <c r="Z51" s="556"/>
      <c r="AA51" s="555"/>
      <c r="AB51" s="556"/>
      <c r="AC51" s="555"/>
      <c r="AD51" s="556"/>
      <c r="AE51" s="555"/>
      <c r="AF51" s="556"/>
      <c r="AG51" s="555"/>
      <c r="AH51" s="556"/>
      <c r="AI51" s="555"/>
      <c r="AJ51" s="556"/>
      <c r="AK51" s="555"/>
      <c r="AL51" s="556"/>
      <c r="AM51" s="555"/>
      <c r="AN51" s="556"/>
      <c r="AO51" s="555"/>
      <c r="AP51" s="556"/>
      <c r="AQ51" s="1258"/>
      <c r="AR51" s="1181"/>
      <c r="AS51" s="1181"/>
    </row>
    <row r="52" spans="1:45" ht="35.25" customHeight="1">
      <c r="A52" s="1158" t="s">
        <v>1116</v>
      </c>
      <c r="B52" s="1259" t="s">
        <v>593</v>
      </c>
      <c r="C52" s="555"/>
      <c r="D52" s="556"/>
      <c r="E52" s="555"/>
      <c r="F52" s="556"/>
      <c r="G52" s="555"/>
      <c r="H52" s="556"/>
      <c r="I52" s="555"/>
      <c r="J52" s="556"/>
      <c r="K52" s="555"/>
      <c r="L52" s="556"/>
      <c r="M52" s="555"/>
      <c r="N52" s="556"/>
      <c r="O52" s="555"/>
      <c r="P52" s="556"/>
      <c r="Q52" s="555"/>
      <c r="R52" s="556"/>
      <c r="S52" s="555"/>
      <c r="T52" s="556"/>
      <c r="U52" s="555"/>
      <c r="V52" s="556"/>
      <c r="W52" s="555"/>
      <c r="X52" s="556"/>
      <c r="Y52" s="555"/>
      <c r="Z52" s="556"/>
      <c r="AA52" s="555"/>
      <c r="AB52" s="556"/>
      <c r="AC52" s="555"/>
      <c r="AD52" s="556"/>
      <c r="AE52" s="555"/>
      <c r="AF52" s="556"/>
      <c r="AG52" s="555"/>
      <c r="AH52" s="556"/>
      <c r="AI52" s="555"/>
      <c r="AJ52" s="556"/>
      <c r="AK52" s="555"/>
      <c r="AL52" s="556"/>
      <c r="AM52" s="555"/>
      <c r="AN52" s="556"/>
      <c r="AO52" s="555"/>
      <c r="AP52" s="556"/>
      <c r="AQ52" s="1258"/>
      <c r="AR52" s="558"/>
      <c r="AS52" s="1181"/>
    </row>
    <row r="53" spans="1:45" ht="35.25" customHeight="1">
      <c r="A53" s="1158"/>
      <c r="B53" s="1259"/>
      <c r="C53" s="555"/>
      <c r="D53" s="556"/>
      <c r="E53" s="555"/>
      <c r="F53" s="556"/>
      <c r="G53" s="555"/>
      <c r="H53" s="556"/>
      <c r="I53" s="555"/>
      <c r="J53" s="556"/>
      <c r="K53" s="555"/>
      <c r="L53" s="556"/>
      <c r="M53" s="555"/>
      <c r="N53" s="556"/>
      <c r="O53" s="555"/>
      <c r="P53" s="556"/>
      <c r="Q53" s="555"/>
      <c r="R53" s="556"/>
      <c r="S53" s="555"/>
      <c r="T53" s="556"/>
      <c r="U53" s="555"/>
      <c r="V53" s="556"/>
      <c r="W53" s="555"/>
      <c r="X53" s="556"/>
      <c r="Y53" s="555"/>
      <c r="Z53" s="556"/>
      <c r="AA53" s="555"/>
      <c r="AB53" s="556"/>
      <c r="AC53" s="555"/>
      <c r="AD53" s="556"/>
      <c r="AE53" s="555"/>
      <c r="AF53" s="556"/>
      <c r="AG53" s="555"/>
      <c r="AH53" s="556"/>
      <c r="AI53" s="555"/>
      <c r="AJ53" s="556"/>
      <c r="AK53" s="555"/>
      <c r="AL53" s="556"/>
      <c r="AM53" s="555"/>
      <c r="AN53" s="556"/>
      <c r="AO53" s="555"/>
      <c r="AP53" s="556"/>
      <c r="AQ53" s="1258"/>
      <c r="AR53" s="558"/>
      <c r="AS53" s="1181"/>
    </row>
    <row r="54" spans="1:45" ht="35.25" customHeight="1">
      <c r="A54" s="1158"/>
      <c r="B54" s="1259"/>
      <c r="C54" s="555"/>
      <c r="D54" s="556"/>
      <c r="E54" s="555"/>
      <c r="F54" s="556"/>
      <c r="G54" s="555"/>
      <c r="H54" s="556"/>
      <c r="I54" s="555"/>
      <c r="J54" s="556"/>
      <c r="K54" s="555"/>
      <c r="L54" s="556"/>
      <c r="M54" s="555"/>
      <c r="N54" s="556"/>
      <c r="O54" s="555"/>
      <c r="P54" s="556"/>
      <c r="Q54" s="555"/>
      <c r="R54" s="556"/>
      <c r="S54" s="555"/>
      <c r="T54" s="556"/>
      <c r="U54" s="555"/>
      <c r="V54" s="556"/>
      <c r="W54" s="555"/>
      <c r="X54" s="556"/>
      <c r="Y54" s="555"/>
      <c r="Z54" s="556"/>
      <c r="AA54" s="555"/>
      <c r="AB54" s="556"/>
      <c r="AC54" s="555"/>
      <c r="AD54" s="556"/>
      <c r="AE54" s="555"/>
      <c r="AF54" s="556"/>
      <c r="AG54" s="555"/>
      <c r="AH54" s="556"/>
      <c r="AI54" s="555"/>
      <c r="AJ54" s="556"/>
      <c r="AK54" s="555"/>
      <c r="AL54" s="556"/>
      <c r="AM54" s="555"/>
      <c r="AN54" s="556"/>
      <c r="AO54" s="555"/>
      <c r="AP54" s="556"/>
      <c r="AQ54" s="1258"/>
      <c r="AR54" s="558"/>
      <c r="AS54" s="1181"/>
    </row>
    <row r="55" spans="1:45" ht="35.25" customHeight="1">
      <c r="A55" s="1158"/>
      <c r="B55" s="1259"/>
      <c r="C55" s="555"/>
      <c r="D55" s="556"/>
      <c r="E55" s="555"/>
      <c r="F55" s="556"/>
      <c r="G55" s="555"/>
      <c r="H55" s="556"/>
      <c r="I55" s="555"/>
      <c r="J55" s="556"/>
      <c r="K55" s="555"/>
      <c r="L55" s="556"/>
      <c r="M55" s="555"/>
      <c r="N55" s="556"/>
      <c r="O55" s="555"/>
      <c r="P55" s="556"/>
      <c r="Q55" s="555"/>
      <c r="R55" s="556"/>
      <c r="S55" s="555"/>
      <c r="T55" s="556"/>
      <c r="U55" s="555"/>
      <c r="V55" s="556"/>
      <c r="W55" s="555"/>
      <c r="X55" s="556"/>
      <c r="Y55" s="555"/>
      <c r="Z55" s="556"/>
      <c r="AA55" s="555"/>
      <c r="AB55" s="556"/>
      <c r="AC55" s="555"/>
      <c r="AD55" s="556"/>
      <c r="AE55" s="555"/>
      <c r="AF55" s="556"/>
      <c r="AG55" s="555"/>
      <c r="AH55" s="556"/>
      <c r="AI55" s="555"/>
      <c r="AJ55" s="556"/>
      <c r="AK55" s="555"/>
      <c r="AL55" s="556"/>
      <c r="AM55" s="555"/>
      <c r="AN55" s="556"/>
      <c r="AO55" s="555"/>
      <c r="AP55" s="556"/>
      <c r="AQ55" s="1258"/>
      <c r="AR55" s="558"/>
      <c r="AS55" s="1181"/>
    </row>
    <row r="56" spans="1:45" ht="35.25" customHeight="1">
      <c r="A56" s="1158"/>
      <c r="B56" s="1259"/>
      <c r="C56" s="555"/>
      <c r="D56" s="556"/>
      <c r="E56" s="555"/>
      <c r="F56" s="556"/>
      <c r="G56" s="555"/>
      <c r="H56" s="556"/>
      <c r="I56" s="555"/>
      <c r="J56" s="556"/>
      <c r="K56" s="555"/>
      <c r="L56" s="556"/>
      <c r="M56" s="555"/>
      <c r="N56" s="556"/>
      <c r="O56" s="555"/>
      <c r="P56" s="556"/>
      <c r="Q56" s="555"/>
      <c r="R56" s="556"/>
      <c r="S56" s="555"/>
      <c r="T56" s="556"/>
      <c r="U56" s="555"/>
      <c r="V56" s="556"/>
      <c r="W56" s="555"/>
      <c r="X56" s="556"/>
      <c r="Y56" s="555"/>
      <c r="Z56" s="556"/>
      <c r="AA56" s="555"/>
      <c r="AB56" s="556"/>
      <c r="AC56" s="555"/>
      <c r="AD56" s="556"/>
      <c r="AE56" s="555"/>
      <c r="AF56" s="556"/>
      <c r="AG56" s="555"/>
      <c r="AH56" s="556"/>
      <c r="AI56" s="555"/>
      <c r="AJ56" s="556"/>
      <c r="AK56" s="555"/>
      <c r="AL56" s="556"/>
      <c r="AM56" s="555"/>
      <c r="AN56" s="556"/>
      <c r="AO56" s="555"/>
      <c r="AP56" s="556"/>
      <c r="AQ56" s="1258"/>
      <c r="AR56" s="558"/>
      <c r="AS56" s="1181"/>
    </row>
    <row r="57" spans="1:45" ht="35.25" customHeight="1">
      <c r="A57" s="1260"/>
      <c r="B57" s="1261" t="str">
        <f>入力シート!E11</f>
        <v/>
      </c>
      <c r="C57" s="555"/>
      <c r="D57" s="556"/>
      <c r="E57" s="555"/>
      <c r="F57" s="556"/>
      <c r="G57" s="555"/>
      <c r="H57" s="556"/>
      <c r="I57" s="555"/>
      <c r="J57" s="556"/>
      <c r="K57" s="555"/>
      <c r="L57" s="556"/>
      <c r="M57" s="555"/>
      <c r="N57" s="556"/>
      <c r="O57" s="555"/>
      <c r="P57" s="556"/>
      <c r="Q57" s="555"/>
      <c r="R57" s="556"/>
      <c r="S57" s="555"/>
      <c r="T57" s="556"/>
      <c r="U57" s="555"/>
      <c r="V57" s="556"/>
      <c r="W57" s="555"/>
      <c r="X57" s="556"/>
      <c r="Y57" s="555"/>
      <c r="Z57" s="556"/>
      <c r="AA57" s="555"/>
      <c r="AB57" s="556"/>
      <c r="AC57" s="555"/>
      <c r="AD57" s="556"/>
      <c r="AE57" s="555"/>
      <c r="AF57" s="556"/>
      <c r="AG57" s="555"/>
      <c r="AH57" s="556"/>
      <c r="AI57" s="555"/>
      <c r="AJ57" s="556"/>
      <c r="AK57" s="555"/>
      <c r="AL57" s="556"/>
      <c r="AM57" s="555"/>
      <c r="AN57" s="556"/>
      <c r="AO57" s="555"/>
      <c r="AP57" s="556"/>
      <c r="AQ57" s="1258"/>
      <c r="AR57" s="558"/>
      <c r="AS57" s="1181"/>
    </row>
    <row r="58" spans="1:45" ht="35.25" customHeight="1">
      <c r="A58" s="1260"/>
      <c r="B58" s="1261"/>
      <c r="C58" s="555"/>
      <c r="D58" s="556"/>
      <c r="E58" s="555"/>
      <c r="F58" s="556"/>
      <c r="G58" s="555"/>
      <c r="H58" s="556"/>
      <c r="I58" s="555"/>
      <c r="J58" s="556"/>
      <c r="K58" s="555"/>
      <c r="L58" s="556"/>
      <c r="M58" s="555"/>
      <c r="N58" s="556"/>
      <c r="O58" s="555"/>
      <c r="P58" s="556"/>
      <c r="Q58" s="555"/>
      <c r="R58" s="556"/>
      <c r="S58" s="555"/>
      <c r="T58" s="556"/>
      <c r="U58" s="555"/>
      <c r="V58" s="556"/>
      <c r="W58" s="555"/>
      <c r="X58" s="556"/>
      <c r="Y58" s="555"/>
      <c r="Z58" s="556"/>
      <c r="AA58" s="555"/>
      <c r="AB58" s="556"/>
      <c r="AC58" s="555"/>
      <c r="AD58" s="556"/>
      <c r="AE58" s="555"/>
      <c r="AF58" s="556"/>
      <c r="AG58" s="555"/>
      <c r="AH58" s="556"/>
      <c r="AI58" s="555"/>
      <c r="AJ58" s="556"/>
      <c r="AK58" s="555"/>
      <c r="AL58" s="556"/>
      <c r="AM58" s="555"/>
      <c r="AN58" s="556"/>
      <c r="AO58" s="555"/>
      <c r="AP58" s="556"/>
      <c r="AQ58" s="1258"/>
      <c r="AR58" s="558"/>
      <c r="AS58" s="1181"/>
    </row>
    <row r="59" spans="1:45" ht="35.25" customHeight="1">
      <c r="A59" s="1260"/>
      <c r="B59" s="1261"/>
      <c r="C59" s="555"/>
      <c r="D59" s="556"/>
      <c r="E59" s="555"/>
      <c r="F59" s="556"/>
      <c r="G59" s="555"/>
      <c r="H59" s="556"/>
      <c r="I59" s="555"/>
      <c r="J59" s="556"/>
      <c r="K59" s="555"/>
      <c r="L59" s="556"/>
      <c r="M59" s="555"/>
      <c r="N59" s="556"/>
      <c r="O59" s="555"/>
      <c r="P59" s="556"/>
      <c r="Q59" s="555"/>
      <c r="R59" s="556"/>
      <c r="S59" s="555"/>
      <c r="T59" s="556"/>
      <c r="U59" s="555"/>
      <c r="V59" s="556"/>
      <c r="W59" s="555"/>
      <c r="X59" s="556"/>
      <c r="Y59" s="555"/>
      <c r="Z59" s="556"/>
      <c r="AA59" s="555"/>
      <c r="AB59" s="556"/>
      <c r="AC59" s="555"/>
      <c r="AD59" s="556"/>
      <c r="AE59" s="555"/>
      <c r="AF59" s="556"/>
      <c r="AG59" s="555"/>
      <c r="AH59" s="556"/>
      <c r="AI59" s="555"/>
      <c r="AJ59" s="556"/>
      <c r="AK59" s="555"/>
      <c r="AL59" s="556"/>
      <c r="AM59" s="555"/>
      <c r="AN59" s="556"/>
      <c r="AO59" s="555"/>
      <c r="AP59" s="556"/>
      <c r="AQ59" s="1258"/>
      <c r="AR59" s="558"/>
      <c r="AS59" s="1181"/>
    </row>
    <row r="60" spans="1:45" ht="35.25" customHeight="1">
      <c r="A60" s="1260"/>
      <c r="B60" s="1261"/>
      <c r="C60" s="555"/>
      <c r="D60" s="556"/>
      <c r="E60" s="555"/>
      <c r="F60" s="556"/>
      <c r="G60" s="555"/>
      <c r="H60" s="556"/>
      <c r="I60" s="555"/>
      <c r="J60" s="556"/>
      <c r="K60" s="555"/>
      <c r="L60" s="556"/>
      <c r="M60" s="555"/>
      <c r="N60" s="556"/>
      <c r="O60" s="555"/>
      <c r="P60" s="556"/>
      <c r="Q60" s="555"/>
      <c r="R60" s="556"/>
      <c r="S60" s="555"/>
      <c r="T60" s="556"/>
      <c r="U60" s="555"/>
      <c r="V60" s="556"/>
      <c r="W60" s="555"/>
      <c r="X60" s="556"/>
      <c r="Y60" s="555"/>
      <c r="Z60" s="556"/>
      <c r="AA60" s="555"/>
      <c r="AB60" s="556"/>
      <c r="AC60" s="555"/>
      <c r="AD60" s="556"/>
      <c r="AE60" s="555"/>
      <c r="AF60" s="556"/>
      <c r="AG60" s="555"/>
      <c r="AH60" s="556"/>
      <c r="AI60" s="555"/>
      <c r="AJ60" s="556"/>
      <c r="AK60" s="555"/>
      <c r="AL60" s="556"/>
      <c r="AM60" s="555"/>
      <c r="AN60" s="556"/>
      <c r="AO60" s="555"/>
      <c r="AP60" s="556"/>
      <c r="AQ60" s="1258"/>
      <c r="AR60" s="558"/>
      <c r="AS60" s="1181"/>
    </row>
    <row r="61" spans="1:45" ht="35.25" customHeight="1">
      <c r="A61" s="1260"/>
      <c r="B61" s="1261"/>
      <c r="C61" s="555"/>
      <c r="D61" s="556"/>
      <c r="E61" s="555"/>
      <c r="F61" s="556"/>
      <c r="G61" s="555"/>
      <c r="H61" s="556"/>
      <c r="I61" s="555"/>
      <c r="J61" s="556"/>
      <c r="K61" s="555"/>
      <c r="L61" s="556"/>
      <c r="M61" s="555"/>
      <c r="N61" s="556"/>
      <c r="O61" s="555"/>
      <c r="P61" s="556"/>
      <c r="Q61" s="555"/>
      <c r="R61" s="556"/>
      <c r="S61" s="555"/>
      <c r="T61" s="556"/>
      <c r="U61" s="555"/>
      <c r="V61" s="556"/>
      <c r="W61" s="555"/>
      <c r="X61" s="556"/>
      <c r="Y61" s="555"/>
      <c r="Z61" s="556"/>
      <c r="AA61" s="555"/>
      <c r="AB61" s="556"/>
      <c r="AC61" s="555"/>
      <c r="AD61" s="556"/>
      <c r="AE61" s="555"/>
      <c r="AF61" s="556"/>
      <c r="AG61" s="555"/>
      <c r="AH61" s="556"/>
      <c r="AI61" s="555"/>
      <c r="AJ61" s="556"/>
      <c r="AK61" s="555"/>
      <c r="AL61" s="556"/>
      <c r="AM61" s="555"/>
      <c r="AN61" s="556"/>
      <c r="AO61" s="555"/>
      <c r="AP61" s="556"/>
      <c r="AQ61" s="1258"/>
      <c r="AR61" s="558"/>
      <c r="AS61" s="1181"/>
    </row>
    <row r="62" spans="1:45" ht="35.25" customHeight="1">
      <c r="A62" s="1260"/>
      <c r="B62" s="1261"/>
      <c r="C62" s="555"/>
      <c r="D62" s="556"/>
      <c r="E62" s="555"/>
      <c r="F62" s="556"/>
      <c r="G62" s="555"/>
      <c r="H62" s="556"/>
      <c r="I62" s="555"/>
      <c r="J62" s="556"/>
      <c r="K62" s="555"/>
      <c r="L62" s="556"/>
      <c r="M62" s="555"/>
      <c r="N62" s="556"/>
      <c r="O62" s="555"/>
      <c r="P62" s="556"/>
      <c r="Q62" s="555"/>
      <c r="R62" s="556"/>
      <c r="S62" s="555"/>
      <c r="T62" s="556"/>
      <c r="U62" s="555"/>
      <c r="V62" s="556"/>
      <c r="W62" s="555"/>
      <c r="X62" s="556"/>
      <c r="Y62" s="555"/>
      <c r="Z62" s="556"/>
      <c r="AA62" s="555"/>
      <c r="AB62" s="556"/>
      <c r="AC62" s="555"/>
      <c r="AD62" s="556"/>
      <c r="AE62" s="555"/>
      <c r="AF62" s="556"/>
      <c r="AG62" s="555"/>
      <c r="AH62" s="556"/>
      <c r="AI62" s="555"/>
      <c r="AJ62" s="556"/>
      <c r="AK62" s="555"/>
      <c r="AL62" s="556"/>
      <c r="AM62" s="555"/>
      <c r="AN62" s="556"/>
      <c r="AO62" s="555"/>
      <c r="AP62" s="556"/>
      <c r="AQ62" s="1258"/>
      <c r="AR62" s="558"/>
      <c r="AS62" s="1181"/>
    </row>
    <row r="63" spans="1:45" ht="35.25" customHeight="1">
      <c r="A63" s="1260"/>
      <c r="B63" s="1261"/>
      <c r="C63" s="555"/>
      <c r="D63" s="556"/>
      <c r="E63" s="555"/>
      <c r="F63" s="556"/>
      <c r="G63" s="555"/>
      <c r="H63" s="556"/>
      <c r="I63" s="555"/>
      <c r="J63" s="556"/>
      <c r="K63" s="555"/>
      <c r="L63" s="556"/>
      <c r="M63" s="555"/>
      <c r="N63" s="556"/>
      <c r="O63" s="555"/>
      <c r="P63" s="556"/>
      <c r="Q63" s="555"/>
      <c r="R63" s="556"/>
      <c r="S63" s="555"/>
      <c r="T63" s="556"/>
      <c r="U63" s="555"/>
      <c r="V63" s="556"/>
      <c r="W63" s="555"/>
      <c r="X63" s="556"/>
      <c r="Y63" s="555"/>
      <c r="Z63" s="556"/>
      <c r="AA63" s="555"/>
      <c r="AB63" s="556"/>
      <c r="AC63" s="555"/>
      <c r="AD63" s="556"/>
      <c r="AE63" s="555"/>
      <c r="AF63" s="556"/>
      <c r="AG63" s="555"/>
      <c r="AH63" s="556"/>
      <c r="AI63" s="555"/>
      <c r="AJ63" s="556"/>
      <c r="AK63" s="555"/>
      <c r="AL63" s="556"/>
      <c r="AM63" s="555"/>
      <c r="AN63" s="556"/>
      <c r="AO63" s="555"/>
      <c r="AP63" s="556"/>
      <c r="AQ63" s="1258"/>
      <c r="AR63" s="558"/>
      <c r="AS63" s="1181"/>
    </row>
    <row r="64" spans="1:45" ht="35.25" customHeight="1">
      <c r="A64" s="1260"/>
      <c r="B64" s="1261"/>
      <c r="C64" s="555"/>
      <c r="D64" s="556"/>
      <c r="E64" s="555"/>
      <c r="F64" s="556"/>
      <c r="G64" s="555"/>
      <c r="H64" s="556"/>
      <c r="I64" s="555"/>
      <c r="J64" s="556"/>
      <c r="K64" s="555"/>
      <c r="L64" s="556"/>
      <c r="M64" s="555"/>
      <c r="N64" s="556"/>
      <c r="O64" s="555"/>
      <c r="P64" s="556"/>
      <c r="Q64" s="555"/>
      <c r="R64" s="556"/>
      <c r="S64" s="555"/>
      <c r="T64" s="556"/>
      <c r="U64" s="555"/>
      <c r="V64" s="556"/>
      <c r="W64" s="555"/>
      <c r="X64" s="556"/>
      <c r="Y64" s="555"/>
      <c r="Z64" s="556"/>
      <c r="AA64" s="555"/>
      <c r="AB64" s="556"/>
      <c r="AC64" s="555"/>
      <c r="AD64" s="556"/>
      <c r="AE64" s="555"/>
      <c r="AF64" s="556"/>
      <c r="AG64" s="555"/>
      <c r="AH64" s="556"/>
      <c r="AI64" s="555"/>
      <c r="AJ64" s="556"/>
      <c r="AK64" s="555"/>
      <c r="AL64" s="556"/>
      <c r="AM64" s="555"/>
      <c r="AN64" s="556"/>
      <c r="AO64" s="555"/>
      <c r="AP64" s="556"/>
      <c r="AQ64" s="1258"/>
      <c r="AR64" s="558"/>
      <c r="AS64" s="1181"/>
    </row>
    <row r="65" spans="1:45" ht="15" customHeight="1">
      <c r="A65" s="550" t="s">
        <v>1198</v>
      </c>
      <c r="C65" s="533"/>
      <c r="D65" s="551"/>
      <c r="E65" s="551" t="s">
        <v>1201</v>
      </c>
      <c r="AS65" s="1181" t="s">
        <v>1199</v>
      </c>
    </row>
    <row r="66" spans="1:45" ht="35.25" customHeight="1">
      <c r="A66" s="554"/>
      <c r="B66" s="554"/>
      <c r="C66" s="555"/>
      <c r="D66" s="556"/>
      <c r="E66" s="555"/>
      <c r="F66" s="556"/>
      <c r="G66" s="555"/>
      <c r="H66" s="556"/>
      <c r="I66" s="555"/>
      <c r="J66" s="556"/>
      <c r="K66" s="555"/>
      <c r="L66" s="556"/>
      <c r="M66" s="555"/>
      <c r="N66" s="556"/>
      <c r="O66" s="555"/>
      <c r="P66" s="556"/>
      <c r="Q66" s="555"/>
      <c r="R66" s="556"/>
      <c r="S66" s="555"/>
      <c r="T66" s="556"/>
      <c r="U66" s="555"/>
      <c r="V66" s="556"/>
      <c r="W66" s="555"/>
      <c r="X66" s="556"/>
      <c r="Y66" s="555"/>
      <c r="Z66" s="556"/>
      <c r="AA66" s="555"/>
      <c r="AB66" s="556"/>
      <c r="AC66" s="555"/>
      <c r="AD66" s="556"/>
      <c r="AE66" s="555"/>
      <c r="AF66" s="556"/>
      <c r="AG66" s="555"/>
      <c r="AH66" s="556"/>
      <c r="AI66" s="555"/>
      <c r="AJ66" s="556"/>
      <c r="AK66" s="555"/>
      <c r="AL66" s="556"/>
      <c r="AM66" s="555"/>
      <c r="AN66" s="556"/>
      <c r="AO66" s="555"/>
      <c r="AP66" s="556"/>
      <c r="AQ66" s="1258" t="s">
        <v>1115</v>
      </c>
      <c r="AR66" s="1181" t="s">
        <v>599</v>
      </c>
      <c r="AS66" s="1181"/>
    </row>
    <row r="67" spans="1:45" ht="35.25" customHeight="1">
      <c r="B67" s="557"/>
      <c r="C67" s="555"/>
      <c r="D67" s="556"/>
      <c r="E67" s="555"/>
      <c r="F67" s="556"/>
      <c r="G67" s="555"/>
      <c r="H67" s="556"/>
      <c r="I67" s="555"/>
      <c r="J67" s="556"/>
      <c r="K67" s="555"/>
      <c r="L67" s="556"/>
      <c r="M67" s="555"/>
      <c r="N67" s="556"/>
      <c r="O67" s="555"/>
      <c r="P67" s="556"/>
      <c r="Q67" s="555"/>
      <c r="R67" s="556"/>
      <c r="S67" s="555"/>
      <c r="T67" s="556"/>
      <c r="U67" s="555"/>
      <c r="V67" s="556"/>
      <c r="W67" s="555"/>
      <c r="X67" s="556"/>
      <c r="Y67" s="555"/>
      <c r="Z67" s="556"/>
      <c r="AA67" s="555"/>
      <c r="AB67" s="556"/>
      <c r="AC67" s="555"/>
      <c r="AD67" s="556"/>
      <c r="AE67" s="555"/>
      <c r="AF67" s="556"/>
      <c r="AG67" s="555"/>
      <c r="AH67" s="556"/>
      <c r="AI67" s="555"/>
      <c r="AJ67" s="556"/>
      <c r="AK67" s="555"/>
      <c r="AL67" s="556"/>
      <c r="AM67" s="555"/>
      <c r="AN67" s="556"/>
      <c r="AO67" s="555"/>
      <c r="AP67" s="556"/>
      <c r="AQ67" s="1258"/>
      <c r="AR67" s="1181"/>
      <c r="AS67" s="1181"/>
    </row>
    <row r="68" spans="1:45" ht="35.25" customHeight="1">
      <c r="A68" s="1158" t="s">
        <v>1116</v>
      </c>
      <c r="B68" s="1259" t="s">
        <v>593</v>
      </c>
      <c r="C68" s="555"/>
      <c r="D68" s="556"/>
      <c r="E68" s="555"/>
      <c r="F68" s="556"/>
      <c r="G68" s="555"/>
      <c r="H68" s="556"/>
      <c r="I68" s="555"/>
      <c r="J68" s="556"/>
      <c r="K68" s="555"/>
      <c r="L68" s="556"/>
      <c r="M68" s="555"/>
      <c r="N68" s="556"/>
      <c r="O68" s="555"/>
      <c r="P68" s="556"/>
      <c r="Q68" s="555"/>
      <c r="R68" s="556"/>
      <c r="S68" s="555"/>
      <c r="T68" s="556"/>
      <c r="U68" s="555"/>
      <c r="V68" s="556"/>
      <c r="W68" s="555"/>
      <c r="X68" s="556"/>
      <c r="Y68" s="555"/>
      <c r="Z68" s="556"/>
      <c r="AA68" s="555"/>
      <c r="AB68" s="556"/>
      <c r="AC68" s="555"/>
      <c r="AD68" s="556"/>
      <c r="AE68" s="555"/>
      <c r="AF68" s="556"/>
      <c r="AG68" s="555"/>
      <c r="AH68" s="556"/>
      <c r="AI68" s="555"/>
      <c r="AJ68" s="556"/>
      <c r="AK68" s="555"/>
      <c r="AL68" s="556"/>
      <c r="AM68" s="555"/>
      <c r="AN68" s="556"/>
      <c r="AO68" s="555"/>
      <c r="AP68" s="556"/>
      <c r="AQ68" s="1258"/>
      <c r="AR68" s="558"/>
      <c r="AS68" s="1181"/>
    </row>
    <row r="69" spans="1:45" ht="35.25" customHeight="1">
      <c r="A69" s="1158"/>
      <c r="B69" s="1259"/>
      <c r="C69" s="555"/>
      <c r="D69" s="556"/>
      <c r="E69" s="555"/>
      <c r="F69" s="556"/>
      <c r="G69" s="555"/>
      <c r="H69" s="556"/>
      <c r="I69" s="555"/>
      <c r="J69" s="556"/>
      <c r="K69" s="555"/>
      <c r="L69" s="556"/>
      <c r="M69" s="555"/>
      <c r="N69" s="556"/>
      <c r="O69" s="555"/>
      <c r="P69" s="556"/>
      <c r="Q69" s="555"/>
      <c r="R69" s="556"/>
      <c r="S69" s="555"/>
      <c r="T69" s="556"/>
      <c r="U69" s="555"/>
      <c r="V69" s="556"/>
      <c r="W69" s="555"/>
      <c r="X69" s="556"/>
      <c r="Y69" s="555"/>
      <c r="Z69" s="556"/>
      <c r="AA69" s="555"/>
      <c r="AB69" s="556"/>
      <c r="AC69" s="555"/>
      <c r="AD69" s="556"/>
      <c r="AE69" s="555"/>
      <c r="AF69" s="556"/>
      <c r="AG69" s="555"/>
      <c r="AH69" s="556"/>
      <c r="AI69" s="555"/>
      <c r="AJ69" s="556"/>
      <c r="AK69" s="555"/>
      <c r="AL69" s="556"/>
      <c r="AM69" s="555"/>
      <c r="AN69" s="556"/>
      <c r="AO69" s="555"/>
      <c r="AP69" s="556"/>
      <c r="AQ69" s="1258"/>
      <c r="AR69" s="558"/>
      <c r="AS69" s="1181"/>
    </row>
    <row r="70" spans="1:45" ht="35.25" customHeight="1">
      <c r="A70" s="1158"/>
      <c r="B70" s="1259"/>
      <c r="C70" s="555"/>
      <c r="D70" s="556"/>
      <c r="E70" s="555"/>
      <c r="F70" s="556"/>
      <c r="G70" s="555"/>
      <c r="H70" s="556"/>
      <c r="I70" s="555"/>
      <c r="J70" s="556"/>
      <c r="K70" s="555"/>
      <c r="L70" s="556"/>
      <c r="M70" s="555"/>
      <c r="N70" s="556"/>
      <c r="O70" s="555"/>
      <c r="P70" s="556"/>
      <c r="Q70" s="555"/>
      <c r="R70" s="556"/>
      <c r="S70" s="555"/>
      <c r="T70" s="556"/>
      <c r="U70" s="555"/>
      <c r="V70" s="556"/>
      <c r="W70" s="555"/>
      <c r="X70" s="556"/>
      <c r="Y70" s="555"/>
      <c r="Z70" s="556"/>
      <c r="AA70" s="555"/>
      <c r="AB70" s="556"/>
      <c r="AC70" s="555"/>
      <c r="AD70" s="556"/>
      <c r="AE70" s="555"/>
      <c r="AF70" s="556"/>
      <c r="AG70" s="555"/>
      <c r="AH70" s="556"/>
      <c r="AI70" s="555"/>
      <c r="AJ70" s="556"/>
      <c r="AK70" s="555"/>
      <c r="AL70" s="556"/>
      <c r="AM70" s="555"/>
      <c r="AN70" s="556"/>
      <c r="AO70" s="555"/>
      <c r="AP70" s="556"/>
      <c r="AQ70" s="1258"/>
      <c r="AR70" s="558"/>
      <c r="AS70" s="1181"/>
    </row>
    <row r="71" spans="1:45" ht="35.25" customHeight="1">
      <c r="A71" s="1158"/>
      <c r="B71" s="1259"/>
      <c r="C71" s="555"/>
      <c r="D71" s="556"/>
      <c r="E71" s="555"/>
      <c r="F71" s="556"/>
      <c r="G71" s="555"/>
      <c r="H71" s="556"/>
      <c r="I71" s="555"/>
      <c r="J71" s="556"/>
      <c r="K71" s="555"/>
      <c r="L71" s="556"/>
      <c r="M71" s="555"/>
      <c r="N71" s="556"/>
      <c r="O71" s="555"/>
      <c r="P71" s="556"/>
      <c r="Q71" s="555"/>
      <c r="R71" s="556"/>
      <c r="S71" s="555"/>
      <c r="T71" s="556"/>
      <c r="U71" s="555"/>
      <c r="V71" s="556"/>
      <c r="W71" s="555"/>
      <c r="X71" s="556"/>
      <c r="Y71" s="555"/>
      <c r="Z71" s="556"/>
      <c r="AA71" s="555"/>
      <c r="AB71" s="556"/>
      <c r="AC71" s="555"/>
      <c r="AD71" s="556"/>
      <c r="AE71" s="555"/>
      <c r="AF71" s="556"/>
      <c r="AG71" s="555"/>
      <c r="AH71" s="556"/>
      <c r="AI71" s="555"/>
      <c r="AJ71" s="556"/>
      <c r="AK71" s="555"/>
      <c r="AL71" s="556"/>
      <c r="AM71" s="555"/>
      <c r="AN71" s="556"/>
      <c r="AO71" s="555"/>
      <c r="AP71" s="556"/>
      <c r="AQ71" s="1258"/>
      <c r="AR71" s="558"/>
      <c r="AS71" s="1181"/>
    </row>
    <row r="72" spans="1:45" ht="35.25" customHeight="1">
      <c r="A72" s="1158"/>
      <c r="B72" s="1259"/>
      <c r="C72" s="555"/>
      <c r="D72" s="556"/>
      <c r="E72" s="555"/>
      <c r="F72" s="556"/>
      <c r="G72" s="555"/>
      <c r="H72" s="556"/>
      <c r="I72" s="555"/>
      <c r="J72" s="556"/>
      <c r="K72" s="555"/>
      <c r="L72" s="556"/>
      <c r="M72" s="555"/>
      <c r="N72" s="556"/>
      <c r="O72" s="555"/>
      <c r="P72" s="556"/>
      <c r="Q72" s="555"/>
      <c r="R72" s="556"/>
      <c r="S72" s="555"/>
      <c r="T72" s="556"/>
      <c r="U72" s="555"/>
      <c r="V72" s="556"/>
      <c r="W72" s="555"/>
      <c r="X72" s="556"/>
      <c r="Y72" s="555"/>
      <c r="Z72" s="556"/>
      <c r="AA72" s="555"/>
      <c r="AB72" s="556"/>
      <c r="AC72" s="555"/>
      <c r="AD72" s="556"/>
      <c r="AE72" s="555"/>
      <c r="AF72" s="556"/>
      <c r="AG72" s="555"/>
      <c r="AH72" s="556"/>
      <c r="AI72" s="555"/>
      <c r="AJ72" s="556"/>
      <c r="AK72" s="555"/>
      <c r="AL72" s="556"/>
      <c r="AM72" s="555"/>
      <c r="AN72" s="556"/>
      <c r="AO72" s="555"/>
      <c r="AP72" s="556"/>
      <c r="AQ72" s="1258"/>
      <c r="AR72" s="558"/>
      <c r="AS72" s="1181"/>
    </row>
    <row r="73" spans="1:45" ht="35.25" customHeight="1">
      <c r="A73" s="1260"/>
      <c r="B73" s="1261" t="str">
        <f>入力シート!E11</f>
        <v/>
      </c>
      <c r="C73" s="555"/>
      <c r="D73" s="556"/>
      <c r="E73" s="555"/>
      <c r="F73" s="556"/>
      <c r="G73" s="555"/>
      <c r="H73" s="556"/>
      <c r="I73" s="555"/>
      <c r="J73" s="556"/>
      <c r="K73" s="555"/>
      <c r="L73" s="556"/>
      <c r="M73" s="555"/>
      <c r="N73" s="556"/>
      <c r="O73" s="555"/>
      <c r="P73" s="556"/>
      <c r="Q73" s="555"/>
      <c r="R73" s="556"/>
      <c r="S73" s="555"/>
      <c r="T73" s="556"/>
      <c r="U73" s="555"/>
      <c r="V73" s="556"/>
      <c r="W73" s="555"/>
      <c r="X73" s="556"/>
      <c r="Y73" s="555"/>
      <c r="Z73" s="556"/>
      <c r="AA73" s="555"/>
      <c r="AB73" s="556"/>
      <c r="AC73" s="555"/>
      <c r="AD73" s="556"/>
      <c r="AE73" s="555"/>
      <c r="AF73" s="556"/>
      <c r="AG73" s="555"/>
      <c r="AH73" s="556"/>
      <c r="AI73" s="555"/>
      <c r="AJ73" s="556"/>
      <c r="AK73" s="555"/>
      <c r="AL73" s="556"/>
      <c r="AM73" s="555"/>
      <c r="AN73" s="556"/>
      <c r="AO73" s="555"/>
      <c r="AP73" s="556"/>
      <c r="AQ73" s="1258"/>
      <c r="AR73" s="558"/>
      <c r="AS73" s="1181"/>
    </row>
    <row r="74" spans="1:45" ht="35.25" customHeight="1">
      <c r="A74" s="1260"/>
      <c r="B74" s="1261"/>
      <c r="C74" s="555"/>
      <c r="D74" s="556"/>
      <c r="E74" s="555"/>
      <c r="F74" s="556"/>
      <c r="G74" s="555"/>
      <c r="H74" s="556"/>
      <c r="I74" s="555"/>
      <c r="J74" s="556"/>
      <c r="K74" s="555"/>
      <c r="L74" s="556"/>
      <c r="M74" s="555"/>
      <c r="N74" s="556"/>
      <c r="O74" s="555"/>
      <c r="P74" s="556"/>
      <c r="Q74" s="555"/>
      <c r="R74" s="556"/>
      <c r="S74" s="555"/>
      <c r="T74" s="556"/>
      <c r="U74" s="555"/>
      <c r="V74" s="556"/>
      <c r="W74" s="555"/>
      <c r="X74" s="556"/>
      <c r="Y74" s="555"/>
      <c r="Z74" s="556"/>
      <c r="AA74" s="555"/>
      <c r="AB74" s="556"/>
      <c r="AC74" s="555"/>
      <c r="AD74" s="556"/>
      <c r="AE74" s="555"/>
      <c r="AF74" s="556"/>
      <c r="AG74" s="555"/>
      <c r="AH74" s="556"/>
      <c r="AI74" s="555"/>
      <c r="AJ74" s="556"/>
      <c r="AK74" s="555"/>
      <c r="AL74" s="556"/>
      <c r="AM74" s="555"/>
      <c r="AN74" s="556"/>
      <c r="AO74" s="555"/>
      <c r="AP74" s="556"/>
      <c r="AQ74" s="1258"/>
      <c r="AR74" s="558"/>
      <c r="AS74" s="1181"/>
    </row>
    <row r="75" spans="1:45" ht="35.25" customHeight="1">
      <c r="A75" s="1260"/>
      <c r="B75" s="1261"/>
      <c r="C75" s="555"/>
      <c r="D75" s="556"/>
      <c r="E75" s="555"/>
      <c r="F75" s="556"/>
      <c r="G75" s="555"/>
      <c r="H75" s="556"/>
      <c r="I75" s="555"/>
      <c r="J75" s="556"/>
      <c r="K75" s="555"/>
      <c r="L75" s="556"/>
      <c r="M75" s="555"/>
      <c r="N75" s="556"/>
      <c r="O75" s="555"/>
      <c r="P75" s="556"/>
      <c r="Q75" s="555"/>
      <c r="R75" s="556"/>
      <c r="S75" s="555"/>
      <c r="T75" s="556"/>
      <c r="U75" s="555"/>
      <c r="V75" s="556"/>
      <c r="W75" s="555"/>
      <c r="X75" s="556"/>
      <c r="Y75" s="555"/>
      <c r="Z75" s="556"/>
      <c r="AA75" s="555"/>
      <c r="AB75" s="556"/>
      <c r="AC75" s="555"/>
      <c r="AD75" s="556"/>
      <c r="AE75" s="555"/>
      <c r="AF75" s="556"/>
      <c r="AG75" s="555"/>
      <c r="AH75" s="556"/>
      <c r="AI75" s="555"/>
      <c r="AJ75" s="556"/>
      <c r="AK75" s="555"/>
      <c r="AL75" s="556"/>
      <c r="AM75" s="555"/>
      <c r="AN75" s="556"/>
      <c r="AO75" s="555"/>
      <c r="AP75" s="556"/>
      <c r="AQ75" s="1258"/>
      <c r="AR75" s="558"/>
      <c r="AS75" s="1181"/>
    </row>
    <row r="76" spans="1:45" ht="35.25" customHeight="1">
      <c r="A76" s="1260"/>
      <c r="B76" s="1261"/>
      <c r="C76" s="555"/>
      <c r="D76" s="556"/>
      <c r="E76" s="555"/>
      <c r="F76" s="556"/>
      <c r="G76" s="555"/>
      <c r="H76" s="556"/>
      <c r="I76" s="555"/>
      <c r="J76" s="556"/>
      <c r="K76" s="555"/>
      <c r="L76" s="556"/>
      <c r="M76" s="555"/>
      <c r="N76" s="556"/>
      <c r="O76" s="555"/>
      <c r="P76" s="556"/>
      <c r="Q76" s="555"/>
      <c r="R76" s="556"/>
      <c r="S76" s="555"/>
      <c r="T76" s="556"/>
      <c r="U76" s="555"/>
      <c r="V76" s="556"/>
      <c r="W76" s="555"/>
      <c r="X76" s="556"/>
      <c r="Y76" s="555"/>
      <c r="Z76" s="556"/>
      <c r="AA76" s="555"/>
      <c r="AB76" s="556"/>
      <c r="AC76" s="555"/>
      <c r="AD76" s="556"/>
      <c r="AE76" s="555"/>
      <c r="AF76" s="556"/>
      <c r="AG76" s="555"/>
      <c r="AH76" s="556"/>
      <c r="AI76" s="555"/>
      <c r="AJ76" s="556"/>
      <c r="AK76" s="555"/>
      <c r="AL76" s="556"/>
      <c r="AM76" s="555"/>
      <c r="AN76" s="556"/>
      <c r="AO76" s="555"/>
      <c r="AP76" s="556"/>
      <c r="AQ76" s="1258"/>
      <c r="AR76" s="558"/>
      <c r="AS76" s="1181"/>
    </row>
    <row r="77" spans="1:45" ht="35.25" customHeight="1">
      <c r="A77" s="1260"/>
      <c r="B77" s="1261"/>
      <c r="C77" s="555"/>
      <c r="D77" s="556"/>
      <c r="E77" s="555"/>
      <c r="F77" s="556"/>
      <c r="G77" s="555"/>
      <c r="H77" s="556"/>
      <c r="I77" s="555"/>
      <c r="J77" s="556"/>
      <c r="K77" s="555"/>
      <c r="L77" s="556"/>
      <c r="M77" s="555"/>
      <c r="N77" s="556"/>
      <c r="O77" s="555"/>
      <c r="P77" s="556"/>
      <c r="Q77" s="555"/>
      <c r="R77" s="556"/>
      <c r="S77" s="555"/>
      <c r="T77" s="556"/>
      <c r="U77" s="555"/>
      <c r="V77" s="556"/>
      <c r="W77" s="555"/>
      <c r="X77" s="556"/>
      <c r="Y77" s="555"/>
      <c r="Z77" s="556"/>
      <c r="AA77" s="555"/>
      <c r="AB77" s="556"/>
      <c r="AC77" s="555"/>
      <c r="AD77" s="556"/>
      <c r="AE77" s="555"/>
      <c r="AF77" s="556"/>
      <c r="AG77" s="555"/>
      <c r="AH77" s="556"/>
      <c r="AI77" s="555"/>
      <c r="AJ77" s="556"/>
      <c r="AK77" s="555"/>
      <c r="AL77" s="556"/>
      <c r="AM77" s="555"/>
      <c r="AN77" s="556"/>
      <c r="AO77" s="555"/>
      <c r="AP77" s="556"/>
      <c r="AQ77" s="1258"/>
      <c r="AR77" s="558"/>
      <c r="AS77" s="1181"/>
    </row>
    <row r="78" spans="1:45" ht="35.25" customHeight="1">
      <c r="A78" s="1260"/>
      <c r="B78" s="1261"/>
      <c r="C78" s="555"/>
      <c r="D78" s="556"/>
      <c r="E78" s="555"/>
      <c r="F78" s="556"/>
      <c r="G78" s="555"/>
      <c r="H78" s="556"/>
      <c r="I78" s="555"/>
      <c r="J78" s="556"/>
      <c r="K78" s="555"/>
      <c r="L78" s="556"/>
      <c r="M78" s="555"/>
      <c r="N78" s="556"/>
      <c r="O78" s="555"/>
      <c r="P78" s="556"/>
      <c r="Q78" s="555"/>
      <c r="R78" s="556"/>
      <c r="S78" s="555"/>
      <c r="T78" s="556"/>
      <c r="U78" s="555"/>
      <c r="V78" s="556"/>
      <c r="W78" s="555"/>
      <c r="X78" s="556"/>
      <c r="Y78" s="555"/>
      <c r="Z78" s="556"/>
      <c r="AA78" s="555"/>
      <c r="AB78" s="556"/>
      <c r="AC78" s="555"/>
      <c r="AD78" s="556"/>
      <c r="AE78" s="555"/>
      <c r="AF78" s="556"/>
      <c r="AG78" s="555"/>
      <c r="AH78" s="556"/>
      <c r="AI78" s="555"/>
      <c r="AJ78" s="556"/>
      <c r="AK78" s="555"/>
      <c r="AL78" s="556"/>
      <c r="AM78" s="555"/>
      <c r="AN78" s="556"/>
      <c r="AO78" s="555"/>
      <c r="AP78" s="556"/>
      <c r="AQ78" s="1258"/>
      <c r="AR78" s="558"/>
      <c r="AS78" s="1181"/>
    </row>
    <row r="79" spans="1:45" ht="35.25" customHeight="1">
      <c r="A79" s="1260"/>
      <c r="B79" s="1261"/>
      <c r="C79" s="555"/>
      <c r="D79" s="556"/>
      <c r="E79" s="555"/>
      <c r="F79" s="556"/>
      <c r="G79" s="555"/>
      <c r="H79" s="556"/>
      <c r="I79" s="555"/>
      <c r="J79" s="556"/>
      <c r="K79" s="555"/>
      <c r="L79" s="556"/>
      <c r="M79" s="555"/>
      <c r="N79" s="556"/>
      <c r="O79" s="555"/>
      <c r="P79" s="556"/>
      <c r="Q79" s="555"/>
      <c r="R79" s="556"/>
      <c r="S79" s="555"/>
      <c r="T79" s="556"/>
      <c r="U79" s="555"/>
      <c r="V79" s="556"/>
      <c r="W79" s="555"/>
      <c r="X79" s="556"/>
      <c r="Y79" s="555"/>
      <c r="Z79" s="556"/>
      <c r="AA79" s="555"/>
      <c r="AB79" s="556"/>
      <c r="AC79" s="555"/>
      <c r="AD79" s="556"/>
      <c r="AE79" s="555"/>
      <c r="AF79" s="556"/>
      <c r="AG79" s="555"/>
      <c r="AH79" s="556"/>
      <c r="AI79" s="555"/>
      <c r="AJ79" s="556"/>
      <c r="AK79" s="555"/>
      <c r="AL79" s="556"/>
      <c r="AM79" s="555"/>
      <c r="AN79" s="556"/>
      <c r="AO79" s="555"/>
      <c r="AP79" s="556"/>
      <c r="AQ79" s="1258"/>
      <c r="AR79" s="558"/>
      <c r="AS79" s="1181"/>
    </row>
    <row r="80" spans="1:45" ht="35.25" customHeight="1">
      <c r="A80" s="1260"/>
      <c r="B80" s="1261"/>
      <c r="C80" s="555"/>
      <c r="D80" s="556"/>
      <c r="E80" s="555"/>
      <c r="F80" s="556"/>
      <c r="G80" s="555"/>
      <c r="H80" s="556"/>
      <c r="I80" s="555"/>
      <c r="J80" s="556"/>
      <c r="K80" s="555"/>
      <c r="L80" s="556"/>
      <c r="M80" s="555"/>
      <c r="N80" s="556"/>
      <c r="O80" s="555"/>
      <c r="P80" s="556"/>
      <c r="Q80" s="555"/>
      <c r="R80" s="556"/>
      <c r="S80" s="555"/>
      <c r="T80" s="556"/>
      <c r="U80" s="555"/>
      <c r="V80" s="556"/>
      <c r="W80" s="555"/>
      <c r="X80" s="556"/>
      <c r="Y80" s="555"/>
      <c r="Z80" s="556"/>
      <c r="AA80" s="555"/>
      <c r="AB80" s="556"/>
      <c r="AC80" s="555"/>
      <c r="AD80" s="556"/>
      <c r="AE80" s="555"/>
      <c r="AF80" s="556"/>
      <c r="AG80" s="555"/>
      <c r="AH80" s="556"/>
      <c r="AI80" s="555"/>
      <c r="AJ80" s="556"/>
      <c r="AK80" s="555"/>
      <c r="AL80" s="556"/>
      <c r="AM80" s="555"/>
      <c r="AN80" s="556"/>
      <c r="AO80" s="555"/>
      <c r="AP80" s="556"/>
      <c r="AQ80" s="1258"/>
      <c r="AR80" s="558"/>
      <c r="AS80" s="1181"/>
    </row>
    <row r="81" spans="1:45" ht="15" customHeight="1">
      <c r="A81" s="550" t="s">
        <v>1198</v>
      </c>
      <c r="C81" s="533"/>
      <c r="D81" s="551"/>
      <c r="E81" s="551" t="s">
        <v>1119</v>
      </c>
      <c r="AS81" s="1181" t="s">
        <v>1199</v>
      </c>
    </row>
    <row r="82" spans="1:45" ht="35.25" customHeight="1">
      <c r="A82" s="1181" t="s">
        <v>1202</v>
      </c>
      <c r="B82" s="1181" t="s">
        <v>1204</v>
      </c>
      <c r="C82" s="1262" t="s">
        <v>1203</v>
      </c>
      <c r="D82" s="1262" t="s">
        <v>1120</v>
      </c>
      <c r="E82" s="1262" t="s">
        <v>1121</v>
      </c>
      <c r="F82" s="559"/>
      <c r="G82" s="560"/>
      <c r="H82" s="559"/>
      <c r="I82" s="560"/>
      <c r="J82" s="559"/>
      <c r="K82" s="560"/>
      <c r="L82" s="559"/>
      <c r="M82" s="560"/>
      <c r="N82" s="559"/>
      <c r="O82" s="560"/>
      <c r="P82" s="559"/>
      <c r="Q82" s="560"/>
      <c r="R82" s="559"/>
      <c r="S82" s="560"/>
      <c r="T82" s="559"/>
      <c r="U82" s="1264" t="s">
        <v>1122</v>
      </c>
      <c r="V82" s="561"/>
      <c r="W82" s="555"/>
      <c r="X82" s="556"/>
      <c r="Y82" s="555"/>
      <c r="Z82" s="556"/>
      <c r="AA82" s="555"/>
      <c r="AB82" s="556"/>
      <c r="AC82" s="555"/>
      <c r="AD82" s="556"/>
      <c r="AE82" s="555"/>
      <c r="AF82" s="556"/>
      <c r="AG82" s="555"/>
      <c r="AH82" s="556"/>
      <c r="AI82" s="555"/>
      <c r="AJ82" s="556"/>
      <c r="AK82" s="555"/>
      <c r="AL82" s="556"/>
      <c r="AM82" s="555"/>
      <c r="AN82" s="556"/>
      <c r="AO82" s="555"/>
      <c r="AP82" s="556"/>
      <c r="AQ82" s="1258" t="s">
        <v>1115</v>
      </c>
      <c r="AR82" s="1181" t="s">
        <v>599</v>
      </c>
      <c r="AS82" s="1181"/>
    </row>
    <row r="83" spans="1:45" ht="35.25" customHeight="1">
      <c r="A83" s="1181"/>
      <c r="B83" s="1181"/>
      <c r="C83" s="1262"/>
      <c r="D83" s="1263"/>
      <c r="E83" s="1263"/>
      <c r="F83" s="559"/>
      <c r="G83"/>
      <c r="H83" s="1267"/>
      <c r="I83" s="560"/>
      <c r="J83" s="559"/>
      <c r="K83" s="560"/>
      <c r="L83" s="559"/>
      <c r="M83" s="560"/>
      <c r="N83" s="559"/>
      <c r="O83" s="560"/>
      <c r="P83" s="559"/>
      <c r="Q83" s="560"/>
      <c r="R83" s="559"/>
      <c r="S83" s="1268" t="s">
        <v>1395</v>
      </c>
      <c r="T83" s="1268"/>
      <c r="U83" s="1264"/>
      <c r="V83" s="561"/>
      <c r="W83" s="555"/>
      <c r="X83" s="556"/>
      <c r="Y83" s="555"/>
      <c r="Z83" s="556"/>
      <c r="AA83" s="555"/>
      <c r="AB83" s="556"/>
      <c r="AC83" s="555"/>
      <c r="AD83" s="556"/>
      <c r="AE83" s="555"/>
      <c r="AF83" s="556"/>
      <c r="AG83" s="555"/>
      <c r="AH83" s="556"/>
      <c r="AI83" s="555"/>
      <c r="AJ83" s="556"/>
      <c r="AK83" s="555"/>
      <c r="AL83" s="556"/>
      <c r="AM83" s="555"/>
      <c r="AN83" s="556"/>
      <c r="AO83" s="555"/>
      <c r="AP83" s="556"/>
      <c r="AQ83" s="1258"/>
      <c r="AR83" s="1181"/>
      <c r="AS83" s="1181"/>
    </row>
    <row r="84" spans="1:45" ht="35.25" customHeight="1">
      <c r="A84" s="1181"/>
      <c r="B84" s="1181"/>
      <c r="C84" s="1262"/>
      <c r="D84" s="1263"/>
      <c r="E84" s="1263"/>
      <c r="F84" s="559"/>
      <c r="G84"/>
      <c r="H84" s="1267"/>
      <c r="I84"/>
      <c r="J84" s="559"/>
      <c r="K84" s="560"/>
      <c r="L84" s="562"/>
      <c r="M84" s="563"/>
      <c r="N84" s="1269" t="s">
        <v>1123</v>
      </c>
      <c r="O84" s="1265"/>
      <c r="P84" s="562"/>
      <c r="Q84" s="1259" t="s">
        <v>593</v>
      </c>
      <c r="R84" s="559"/>
      <c r="S84" s="1268"/>
      <c r="T84" s="1268"/>
      <c r="U84" s="1264"/>
      <c r="V84" s="561"/>
      <c r="W84" s="555"/>
      <c r="X84" s="556"/>
      <c r="Y84" s="555"/>
      <c r="Z84" s="556"/>
      <c r="AA84" s="555"/>
      <c r="AB84" s="556"/>
      <c r="AC84" s="555"/>
      <c r="AD84" s="556"/>
      <c r="AE84" s="555"/>
      <c r="AF84" s="556"/>
      <c r="AG84" s="555"/>
      <c r="AH84" s="556"/>
      <c r="AI84" s="555"/>
      <c r="AJ84" s="556"/>
      <c r="AK84" s="555"/>
      <c r="AL84" s="556"/>
      <c r="AM84" s="555"/>
      <c r="AN84" s="556"/>
      <c r="AO84" s="555"/>
      <c r="AP84" s="556"/>
      <c r="AQ84" s="1258"/>
      <c r="AR84" s="558"/>
      <c r="AS84" s="1181"/>
    </row>
    <row r="85" spans="1:45" ht="35.25" customHeight="1">
      <c r="A85" s="1181"/>
      <c r="B85" s="1181"/>
      <c r="C85" s="1262"/>
      <c r="D85" s="1263"/>
      <c r="E85" s="1263"/>
      <c r="F85" s="559"/>
      <c r="G85"/>
      <c r="H85" s="1267"/>
      <c r="I85"/>
      <c r="J85" s="559"/>
      <c r="K85" s="560"/>
      <c r="L85" s="562"/>
      <c r="M85" s="1265"/>
      <c r="N85" s="1269"/>
      <c r="O85" s="1265"/>
      <c r="P85" s="562"/>
      <c r="Q85" s="1259"/>
      <c r="R85" s="559"/>
      <c r="S85" s="1268"/>
      <c r="T85" s="1268"/>
      <c r="U85" s="1264"/>
      <c r="V85" s="561"/>
      <c r="W85" s="555"/>
      <c r="X85" s="556"/>
      <c r="Y85" s="555"/>
      <c r="Z85" s="556"/>
      <c r="AA85" s="555"/>
      <c r="AB85" s="556"/>
      <c r="AC85" s="555"/>
      <c r="AD85" s="556"/>
      <c r="AE85" s="555"/>
      <c r="AF85" s="556"/>
      <c r="AG85" s="555"/>
      <c r="AH85" s="556"/>
      <c r="AI85" s="555"/>
      <c r="AJ85" s="556"/>
      <c r="AK85" s="555"/>
      <c r="AL85" s="556"/>
      <c r="AM85" s="555"/>
      <c r="AN85" s="556"/>
      <c r="AO85" s="555"/>
      <c r="AP85" s="556"/>
      <c r="AQ85" s="1258"/>
      <c r="AR85" s="558"/>
      <c r="AS85" s="1181"/>
    </row>
    <row r="86" spans="1:45" ht="35.25" customHeight="1">
      <c r="A86" s="1181"/>
      <c r="B86" s="1181"/>
      <c r="C86" s="1262"/>
      <c r="D86" s="1263"/>
      <c r="E86" s="1263"/>
      <c r="F86" s="559"/>
      <c r="G86"/>
      <c r="H86" s="1267"/>
      <c r="I86"/>
      <c r="J86" s="559"/>
      <c r="K86" s="1265" t="s">
        <v>1124</v>
      </c>
      <c r="L86" s="562"/>
      <c r="M86" s="1265"/>
      <c r="N86" s="1269"/>
      <c r="O86" s="1265"/>
      <c r="P86" s="562"/>
      <c r="Q86" s="1259"/>
      <c r="R86" s="559"/>
      <c r="S86" s="1268"/>
      <c r="T86" s="1268"/>
      <c r="U86" s="1264"/>
      <c r="V86" s="561"/>
      <c r="W86" s="555"/>
      <c r="X86" s="556"/>
      <c r="Y86" s="555"/>
      <c r="Z86" s="556"/>
      <c r="AA86" s="555"/>
      <c r="AB86" s="556"/>
      <c r="AC86" s="555"/>
      <c r="AD86" s="556"/>
      <c r="AE86" s="555"/>
      <c r="AF86" s="556"/>
      <c r="AG86" s="555"/>
      <c r="AH86" s="556"/>
      <c r="AI86" s="555"/>
      <c r="AJ86" s="556"/>
      <c r="AK86" s="555"/>
      <c r="AL86" s="556"/>
      <c r="AM86" s="555"/>
      <c r="AN86" s="556"/>
      <c r="AO86" s="555"/>
      <c r="AP86" s="556"/>
      <c r="AQ86" s="1258"/>
      <c r="AR86" s="558"/>
      <c r="AS86" s="1181"/>
    </row>
    <row r="87" spans="1:45" ht="35.25" customHeight="1">
      <c r="A87" s="1181"/>
      <c r="B87" s="1181"/>
      <c r="C87" s="1262"/>
      <c r="D87" s="1263"/>
      <c r="E87" s="1263"/>
      <c r="F87" s="559"/>
      <c r="G87"/>
      <c r="H87" s="1267"/>
      <c r="I87"/>
      <c r="J87" s="559"/>
      <c r="K87" s="1265"/>
      <c r="L87" s="562"/>
      <c r="M87" s="1265"/>
      <c r="N87" s="1269"/>
      <c r="O87" s="1265"/>
      <c r="P87" s="562"/>
      <c r="Q87" s="1259"/>
      <c r="R87" s="559"/>
      <c r="S87" s="1268"/>
      <c r="T87" s="1268"/>
      <c r="U87" s="560"/>
      <c r="V87" s="561"/>
      <c r="W87" s="555"/>
      <c r="X87" s="556"/>
      <c r="Y87" s="555"/>
      <c r="Z87" s="556"/>
      <c r="AA87" s="555"/>
      <c r="AB87" s="556"/>
      <c r="AC87" s="555"/>
      <c r="AD87" s="556"/>
      <c r="AE87" s="555"/>
      <c r="AF87" s="556"/>
      <c r="AG87" s="555"/>
      <c r="AH87" s="556"/>
      <c r="AI87" s="555"/>
      <c r="AJ87" s="556"/>
      <c r="AK87" s="555"/>
      <c r="AL87" s="556"/>
      <c r="AM87" s="555"/>
      <c r="AN87" s="556"/>
      <c r="AO87" s="555"/>
      <c r="AP87" s="556"/>
      <c r="AQ87" s="1258"/>
      <c r="AR87" s="558"/>
      <c r="AS87" s="1181"/>
    </row>
    <row r="88" spans="1:45" ht="35.25" customHeight="1">
      <c r="A88" s="1181"/>
      <c r="B88" s="1181"/>
      <c r="C88" s="1262"/>
      <c r="D88" s="1263"/>
      <c r="E88" s="1263"/>
      <c r="F88" s="559"/>
      <c r="G88"/>
      <c r="H88" s="1267"/>
      <c r="I88"/>
      <c r="J88" s="559"/>
      <c r="K88" s="560"/>
      <c r="L88" s="559"/>
      <c r="M88" s="560"/>
      <c r="N88" s="560"/>
      <c r="O88" s="564"/>
      <c r="P88" s="559"/>
      <c r="Q88" s="1259"/>
      <c r="R88" s="559"/>
      <c r="S88" s="1268"/>
      <c r="T88" s="1268"/>
      <c r="U88" s="560"/>
      <c r="V88" s="561"/>
      <c r="W88" s="555"/>
      <c r="X88" s="556"/>
      <c r="Y88" s="555"/>
      <c r="Z88" s="556"/>
      <c r="AA88" s="555"/>
      <c r="AB88" s="556"/>
      <c r="AC88" s="555"/>
      <c r="AD88" s="556"/>
      <c r="AE88" s="555"/>
      <c r="AF88" s="556"/>
      <c r="AG88" s="555"/>
      <c r="AH88" s="556"/>
      <c r="AI88" s="555"/>
      <c r="AJ88" s="556"/>
      <c r="AK88" s="555"/>
      <c r="AL88" s="556"/>
      <c r="AM88" s="555"/>
      <c r="AN88" s="556"/>
      <c r="AO88" s="555"/>
      <c r="AP88" s="556"/>
      <c r="AQ88" s="1258"/>
      <c r="AR88" s="558"/>
      <c r="AS88" s="1181"/>
    </row>
    <row r="89" spans="1:45" ht="35.25" customHeight="1">
      <c r="A89" s="1181"/>
      <c r="B89" s="1181"/>
      <c r="C89" s="1262"/>
      <c r="D89" s="1263"/>
      <c r="E89" s="1263"/>
      <c r="F89" s="559"/>
      <c r="G89"/>
      <c r="H89" s="565" t="s">
        <v>515</v>
      </c>
      <c r="I89"/>
      <c r="J89" s="559"/>
      <c r="K89" s="1266"/>
      <c r="L89" s="559"/>
      <c r="M89" s="1268"/>
      <c r="N89" s="1270"/>
      <c r="O89" s="1271" t="str">
        <f>[1]入力シート!C14</f>
        <v/>
      </c>
      <c r="P89" s="559"/>
      <c r="Q89" s="1261" t="str">
        <f>入力シート!E11</f>
        <v/>
      </c>
      <c r="R89" s="559"/>
      <c r="S89" s="560"/>
      <c r="T89" s="559"/>
      <c r="U89" s="560"/>
      <c r="V89" s="561"/>
      <c r="W89" s="555"/>
      <c r="X89" s="556"/>
      <c r="Y89" s="555"/>
      <c r="Z89" s="556"/>
      <c r="AA89" s="555"/>
      <c r="AB89" s="556"/>
      <c r="AC89" s="555"/>
      <c r="AD89" s="556"/>
      <c r="AE89" s="555"/>
      <c r="AF89" s="556"/>
      <c r="AG89" s="555"/>
      <c r="AH89" s="556"/>
      <c r="AI89" s="555"/>
      <c r="AJ89" s="556"/>
      <c r="AK89" s="555"/>
      <c r="AL89" s="556"/>
      <c r="AM89" s="555"/>
      <c r="AN89" s="556"/>
      <c r="AO89" s="555"/>
      <c r="AP89" s="556"/>
      <c r="AQ89" s="1258"/>
      <c r="AR89" s="558"/>
      <c r="AS89" s="1181"/>
    </row>
    <row r="90" spans="1:45" ht="35.25" customHeight="1">
      <c r="A90" s="1181"/>
      <c r="B90" s="1181"/>
      <c r="C90" s="1262"/>
      <c r="D90" s="1263"/>
      <c r="E90" s="1263"/>
      <c r="F90" s="559"/>
      <c r="G90" s="560"/>
      <c r="H90" s="559"/>
      <c r="I90"/>
      <c r="J90" s="559"/>
      <c r="K90" s="1266"/>
      <c r="L90" s="559"/>
      <c r="M90" s="1268"/>
      <c r="N90" s="1270"/>
      <c r="O90" s="1271"/>
      <c r="P90" s="559"/>
      <c r="Q90" s="1261"/>
      <c r="R90" s="559"/>
      <c r="S90" s="560"/>
      <c r="T90" s="559"/>
      <c r="U90" s="560"/>
      <c r="V90" s="561"/>
      <c r="W90" s="555"/>
      <c r="X90" s="556"/>
      <c r="Y90" s="555"/>
      <c r="Z90" s="556"/>
      <c r="AA90" s="555"/>
      <c r="AB90" s="556"/>
      <c r="AC90" s="555"/>
      <c r="AD90" s="556"/>
      <c r="AE90" s="555"/>
      <c r="AF90" s="556"/>
      <c r="AG90" s="555"/>
      <c r="AH90" s="556"/>
      <c r="AI90" s="555"/>
      <c r="AJ90" s="556"/>
      <c r="AK90" s="555"/>
      <c r="AL90" s="556"/>
      <c r="AM90" s="555"/>
      <c r="AN90" s="556"/>
      <c r="AO90" s="555"/>
      <c r="AP90" s="556"/>
      <c r="AQ90" s="1258"/>
      <c r="AR90" s="558"/>
      <c r="AS90" s="1181"/>
    </row>
    <row r="91" spans="1:45" ht="35.25" customHeight="1">
      <c r="A91" s="1181"/>
      <c r="B91" s="1181"/>
      <c r="C91" s="1262"/>
      <c r="D91" s="1263"/>
      <c r="E91" s="1263"/>
      <c r="F91" s="559"/>
      <c r="G91" s="560"/>
      <c r="H91" s="559"/>
      <c r="I91"/>
      <c r="J91" s="559"/>
      <c r="K91" s="1266"/>
      <c r="L91" s="559"/>
      <c r="M91" s="1268"/>
      <c r="N91" s="1270"/>
      <c r="O91" s="1271"/>
      <c r="P91" s="559"/>
      <c r="Q91" s="1261"/>
      <c r="R91" s="559"/>
      <c r="S91" s="560"/>
      <c r="T91" s="559"/>
      <c r="U91" s="560"/>
      <c r="V91" s="561"/>
      <c r="W91" s="555"/>
      <c r="X91" s="556"/>
      <c r="Y91" s="555"/>
      <c r="Z91" s="556"/>
      <c r="AA91" s="555"/>
      <c r="AB91" s="556"/>
      <c r="AC91" s="555"/>
      <c r="AD91" s="556"/>
      <c r="AE91" s="555"/>
      <c r="AF91" s="556"/>
      <c r="AG91" s="555"/>
      <c r="AH91" s="556"/>
      <c r="AI91" s="555"/>
      <c r="AJ91" s="556"/>
      <c r="AK91" s="555"/>
      <c r="AL91" s="556"/>
      <c r="AM91" s="555"/>
      <c r="AN91" s="556"/>
      <c r="AO91" s="555"/>
      <c r="AP91" s="556"/>
      <c r="AQ91" s="1258"/>
      <c r="AR91" s="558"/>
      <c r="AS91" s="1181"/>
    </row>
    <row r="92" spans="1:45" ht="35.25" customHeight="1">
      <c r="A92" s="1181"/>
      <c r="B92" s="1181"/>
      <c r="C92" s="1262"/>
      <c r="D92" s="1263"/>
      <c r="E92" s="1263"/>
      <c r="F92" s="559"/>
      <c r="G92" s="560"/>
      <c r="H92" s="559"/>
      <c r="I92"/>
      <c r="J92" s="559"/>
      <c r="K92" s="1266"/>
      <c r="L92" s="559"/>
      <c r="M92" s="1268"/>
      <c r="N92" s="1270"/>
      <c r="O92" s="1271"/>
      <c r="P92" s="559"/>
      <c r="Q92" s="1261"/>
      <c r="R92" s="559"/>
      <c r="S92" s="560"/>
      <c r="T92" s="559"/>
      <c r="U92" s="560"/>
      <c r="V92" s="561"/>
      <c r="W92" s="555"/>
      <c r="X92" s="556"/>
      <c r="Y92" s="555"/>
      <c r="Z92" s="556"/>
      <c r="AA92" s="555"/>
      <c r="AB92" s="556"/>
      <c r="AC92" s="555"/>
      <c r="AD92" s="556"/>
      <c r="AE92" s="555"/>
      <c r="AF92" s="556"/>
      <c r="AG92" s="555"/>
      <c r="AH92" s="556"/>
      <c r="AI92" s="555"/>
      <c r="AJ92" s="556"/>
      <c r="AK92" s="555"/>
      <c r="AL92" s="556"/>
      <c r="AM92" s="555"/>
      <c r="AN92" s="556"/>
      <c r="AO92" s="555"/>
      <c r="AP92" s="556"/>
      <c r="AQ92" s="1258"/>
      <c r="AR92" s="558"/>
      <c r="AS92" s="1181"/>
    </row>
    <row r="93" spans="1:45" ht="35.25" customHeight="1">
      <c r="A93" s="1181"/>
      <c r="B93" s="1181"/>
      <c r="C93" s="1262"/>
      <c r="D93" s="1263"/>
      <c r="E93" s="1263"/>
      <c r="F93" s="559"/>
      <c r="G93" s="560"/>
      <c r="H93" s="559"/>
      <c r="I93"/>
      <c r="J93" s="559"/>
      <c r="K93" s="1266"/>
      <c r="L93" s="559"/>
      <c r="M93" s="1268"/>
      <c r="N93" s="1270"/>
      <c r="O93" s="1271"/>
      <c r="P93" s="559"/>
      <c r="Q93" s="1261"/>
      <c r="R93" s="559"/>
      <c r="S93" s="560"/>
      <c r="T93" s="559"/>
      <c r="U93" s="560"/>
      <c r="V93" s="561"/>
      <c r="W93" s="555"/>
      <c r="X93" s="556"/>
      <c r="Y93" s="555"/>
      <c r="Z93" s="556"/>
      <c r="AA93" s="555"/>
      <c r="AB93" s="556"/>
      <c r="AC93" s="555"/>
      <c r="AD93" s="556"/>
      <c r="AE93" s="555"/>
      <c r="AF93" s="556"/>
      <c r="AG93" s="555"/>
      <c r="AH93" s="556"/>
      <c r="AI93" s="555"/>
      <c r="AJ93" s="556"/>
      <c r="AK93" s="555"/>
      <c r="AL93" s="556"/>
      <c r="AM93" s="555"/>
      <c r="AN93" s="556"/>
      <c r="AO93" s="555"/>
      <c r="AP93" s="556"/>
      <c r="AQ93" s="1258"/>
      <c r="AR93" s="558"/>
      <c r="AS93" s="1181"/>
    </row>
    <row r="94" spans="1:45" ht="35.25" customHeight="1">
      <c r="A94" s="1181"/>
      <c r="B94" s="1181"/>
      <c r="C94" s="1262"/>
      <c r="D94" s="1263"/>
      <c r="E94" s="1263"/>
      <c r="F94" s="559"/>
      <c r="G94" s="560"/>
      <c r="H94" s="559"/>
      <c r="I94"/>
      <c r="J94" s="559"/>
      <c r="K94" s="566" t="s">
        <v>513</v>
      </c>
      <c r="L94" s="559"/>
      <c r="M94" s="560"/>
      <c r="N94" s="1270"/>
      <c r="O94" s="1271"/>
      <c r="P94" s="559"/>
      <c r="Q94" s="1261"/>
      <c r="R94" s="559"/>
      <c r="S94" s="560"/>
      <c r="T94" s="559"/>
      <c r="U94" s="560"/>
      <c r="V94" s="561"/>
      <c r="W94" s="555"/>
      <c r="X94" s="556"/>
      <c r="Y94" s="555"/>
      <c r="Z94" s="556"/>
      <c r="AA94" s="555"/>
      <c r="AB94" s="556"/>
      <c r="AC94" s="555"/>
      <c r="AD94" s="556"/>
      <c r="AE94" s="555"/>
      <c r="AF94" s="556"/>
      <c r="AG94" s="555"/>
      <c r="AH94" s="556"/>
      <c r="AI94" s="555"/>
      <c r="AJ94" s="556"/>
      <c r="AK94" s="555"/>
      <c r="AL94" s="556"/>
      <c r="AM94" s="555"/>
      <c r="AN94" s="556"/>
      <c r="AO94" s="555"/>
      <c r="AP94" s="556"/>
      <c r="AQ94" s="1258"/>
      <c r="AR94" s="558"/>
      <c r="AS94" s="1181"/>
    </row>
    <row r="95" spans="1:45" ht="35.25" customHeight="1">
      <c r="A95" s="1181"/>
      <c r="B95" s="1181"/>
      <c r="C95" s="1262"/>
      <c r="D95" s="1263"/>
      <c r="E95" s="1263"/>
      <c r="F95" s="559"/>
      <c r="G95" s="560"/>
      <c r="H95" s="559"/>
      <c r="I95" s="560"/>
      <c r="J95" s="559"/>
      <c r="L95" s="559"/>
      <c r="M95" s="560"/>
      <c r="N95" s="1270"/>
      <c r="O95" s="1271"/>
      <c r="P95" s="559"/>
      <c r="Q95" s="1261"/>
      <c r="R95" s="559"/>
      <c r="S95" s="560"/>
      <c r="T95" s="559"/>
      <c r="U95" s="560"/>
      <c r="V95" s="561"/>
      <c r="W95" s="555"/>
      <c r="X95" s="556"/>
      <c r="Y95" s="555"/>
      <c r="Z95" s="556"/>
      <c r="AA95" s="555"/>
      <c r="AB95" s="556"/>
      <c r="AC95" s="555"/>
      <c r="AD95" s="556"/>
      <c r="AE95" s="555"/>
      <c r="AF95" s="556"/>
      <c r="AG95" s="555"/>
      <c r="AH95" s="556"/>
      <c r="AI95" s="555"/>
      <c r="AJ95" s="556"/>
      <c r="AK95" s="555"/>
      <c r="AL95" s="556"/>
      <c r="AM95" s="555"/>
      <c r="AN95" s="556"/>
      <c r="AO95" s="555"/>
      <c r="AP95" s="556"/>
      <c r="AQ95" s="1258"/>
      <c r="AR95" s="558"/>
      <c r="AS95" s="1181"/>
    </row>
    <row r="96" spans="1:45" ht="35.25" customHeight="1">
      <c r="A96" s="1181"/>
      <c r="B96" s="1181"/>
      <c r="C96" s="1262"/>
      <c r="D96" s="1263"/>
      <c r="E96" s="1263"/>
      <c r="F96" s="559"/>
      <c r="G96" s="560"/>
      <c r="H96" s="559"/>
      <c r="I96" s="560"/>
      <c r="J96" s="559"/>
      <c r="L96" s="559"/>
      <c r="M96" s="560"/>
      <c r="N96" s="1270"/>
      <c r="O96" s="1271"/>
      <c r="P96" s="559"/>
      <c r="Q96" s="1261"/>
      <c r="R96" s="559"/>
      <c r="S96" s="560"/>
      <c r="T96" s="559"/>
      <c r="U96" s="560"/>
      <c r="V96" s="561"/>
      <c r="W96" s="555"/>
      <c r="X96" s="556"/>
      <c r="Y96" s="555"/>
      <c r="Z96" s="556"/>
      <c r="AA96" s="555"/>
      <c r="AB96" s="556"/>
      <c r="AC96" s="555"/>
      <c r="AD96" s="556"/>
      <c r="AE96" s="555"/>
      <c r="AF96" s="556"/>
      <c r="AG96" s="555"/>
      <c r="AH96" s="556"/>
      <c r="AI96" s="555"/>
      <c r="AJ96" s="556"/>
      <c r="AK96" s="555"/>
      <c r="AL96" s="556"/>
      <c r="AM96" s="555"/>
      <c r="AN96" s="556"/>
      <c r="AO96" s="555"/>
      <c r="AP96" s="556"/>
      <c r="AQ96" s="1258"/>
      <c r="AR96" s="558"/>
      <c r="AS96" s="1181"/>
    </row>
  </sheetData>
  <mergeCells count="57">
    <mergeCell ref="N84:N87"/>
    <mergeCell ref="O84:O87"/>
    <mergeCell ref="M85:M87"/>
    <mergeCell ref="N89:N96"/>
    <mergeCell ref="M89:M93"/>
    <mergeCell ref="O89:O96"/>
    <mergeCell ref="AS81:AS96"/>
    <mergeCell ref="A82:A96"/>
    <mergeCell ref="B82:B96"/>
    <mergeCell ref="C82:C96"/>
    <mergeCell ref="D82:D96"/>
    <mergeCell ref="E82:E96"/>
    <mergeCell ref="U82:U86"/>
    <mergeCell ref="AQ82:AQ96"/>
    <mergeCell ref="AR82:AR83"/>
    <mergeCell ref="Q84:Q88"/>
    <mergeCell ref="Q89:Q96"/>
    <mergeCell ref="K86:K87"/>
    <mergeCell ref="K89:K93"/>
    <mergeCell ref="H83:H88"/>
    <mergeCell ref="S83:S88"/>
    <mergeCell ref="T83:T88"/>
    <mergeCell ref="AS65:AS80"/>
    <mergeCell ref="AQ66:AQ80"/>
    <mergeCell ref="AR66:AR67"/>
    <mergeCell ref="A68:A72"/>
    <mergeCell ref="B68:B72"/>
    <mergeCell ref="A73:A80"/>
    <mergeCell ref="B73:B80"/>
    <mergeCell ref="AS49:AS64"/>
    <mergeCell ref="AQ50:AQ64"/>
    <mergeCell ref="AR50:AR51"/>
    <mergeCell ref="A52:A56"/>
    <mergeCell ref="B52:B56"/>
    <mergeCell ref="A57:A64"/>
    <mergeCell ref="B57:B64"/>
    <mergeCell ref="AS33:AS48"/>
    <mergeCell ref="AQ34:AQ48"/>
    <mergeCell ref="AR34:AR35"/>
    <mergeCell ref="A36:A40"/>
    <mergeCell ref="B36:B40"/>
    <mergeCell ref="A41:A48"/>
    <mergeCell ref="B41:B48"/>
    <mergeCell ref="AS17:AS32"/>
    <mergeCell ref="AQ18:AQ32"/>
    <mergeCell ref="AR18:AR19"/>
    <mergeCell ref="A20:A24"/>
    <mergeCell ref="B20:B24"/>
    <mergeCell ref="A25:A32"/>
    <mergeCell ref="B25:B32"/>
    <mergeCell ref="AS1:AS16"/>
    <mergeCell ref="AQ2:AQ16"/>
    <mergeCell ref="AR2:AR3"/>
    <mergeCell ref="A4:A8"/>
    <mergeCell ref="B4:B8"/>
    <mergeCell ref="A9:A16"/>
    <mergeCell ref="B9:B16"/>
  </mergeCells>
  <phoneticPr fontId="3"/>
  <pageMargins left="0.39370078740157483" right="0.39370078740157483" top="0.74803149606299213" bottom="0.39370078740157483" header="0.6692913385826772" footer="0.31496062992125984"/>
  <pageSetup paperSize="9" pageOrder="overThenDown" orientation="landscape" horizontalDpi="200" verticalDpi="200" r:id="rId1"/>
  <headerFooter alignWithMargins="0"/>
  <rowBreaks count="5" manualBreakCount="5">
    <brk id="16" max="43" man="1"/>
    <brk id="32" max="43" man="1"/>
    <brk id="48" max="43" man="1"/>
    <brk id="64" max="43" man="1"/>
    <brk id="80" max="43" man="1"/>
  </rowBreaks>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62"/>
  <sheetViews>
    <sheetView view="pageBreakPreview" zoomScaleNormal="100" zoomScaleSheetLayoutView="100" workbookViewId="0">
      <selection activeCell="U15" sqref="U15"/>
    </sheetView>
  </sheetViews>
  <sheetFormatPr defaultColWidth="5.875" defaultRowHeight="14.25"/>
  <cols>
    <col min="1" max="14" width="5.875" style="289" customWidth="1"/>
    <col min="15" max="15" width="4.625" style="289" customWidth="1"/>
    <col min="16" max="256" width="5.875" style="289"/>
    <col min="257" max="270" width="5.875" style="289" customWidth="1"/>
    <col min="271" max="271" width="4.625" style="289" customWidth="1"/>
    <col min="272" max="512" width="5.875" style="289"/>
    <col min="513" max="526" width="5.875" style="289" customWidth="1"/>
    <col min="527" max="527" width="4.625" style="289" customWidth="1"/>
    <col min="528" max="768" width="5.875" style="289"/>
    <col min="769" max="782" width="5.875" style="289" customWidth="1"/>
    <col min="783" max="783" width="4.625" style="289" customWidth="1"/>
    <col min="784" max="1024" width="5.875" style="289"/>
    <col min="1025" max="1038" width="5.875" style="289" customWidth="1"/>
    <col min="1039" max="1039" width="4.625" style="289" customWidth="1"/>
    <col min="1040" max="1280" width="5.875" style="289"/>
    <col min="1281" max="1294" width="5.875" style="289" customWidth="1"/>
    <col min="1295" max="1295" width="4.625" style="289" customWidth="1"/>
    <col min="1296" max="1536" width="5.875" style="289"/>
    <col min="1537" max="1550" width="5.875" style="289" customWidth="1"/>
    <col min="1551" max="1551" width="4.625" style="289" customWidth="1"/>
    <col min="1552" max="1792" width="5.875" style="289"/>
    <col min="1793" max="1806" width="5.875" style="289" customWidth="1"/>
    <col min="1807" max="1807" width="4.625" style="289" customWidth="1"/>
    <col min="1808" max="2048" width="5.875" style="289"/>
    <col min="2049" max="2062" width="5.875" style="289" customWidth="1"/>
    <col min="2063" max="2063" width="4.625" style="289" customWidth="1"/>
    <col min="2064" max="2304" width="5.875" style="289"/>
    <col min="2305" max="2318" width="5.875" style="289" customWidth="1"/>
    <col min="2319" max="2319" width="4.625" style="289" customWidth="1"/>
    <col min="2320" max="2560" width="5.875" style="289"/>
    <col min="2561" max="2574" width="5.875" style="289" customWidth="1"/>
    <col min="2575" max="2575" width="4.625" style="289" customWidth="1"/>
    <col min="2576" max="2816" width="5.875" style="289"/>
    <col min="2817" max="2830" width="5.875" style="289" customWidth="1"/>
    <col min="2831" max="2831" width="4.625" style="289" customWidth="1"/>
    <col min="2832" max="3072" width="5.875" style="289"/>
    <col min="3073" max="3086" width="5.875" style="289" customWidth="1"/>
    <col min="3087" max="3087" width="4.625" style="289" customWidth="1"/>
    <col min="3088" max="3328" width="5.875" style="289"/>
    <col min="3329" max="3342" width="5.875" style="289" customWidth="1"/>
    <col min="3343" max="3343" width="4.625" style="289" customWidth="1"/>
    <col min="3344" max="3584" width="5.875" style="289"/>
    <col min="3585" max="3598" width="5.875" style="289" customWidth="1"/>
    <col min="3599" max="3599" width="4.625" style="289" customWidth="1"/>
    <col min="3600" max="3840" width="5.875" style="289"/>
    <col min="3841" max="3854" width="5.875" style="289" customWidth="1"/>
    <col min="3855" max="3855" width="4.625" style="289" customWidth="1"/>
    <col min="3856" max="4096" width="5.875" style="289"/>
    <col min="4097" max="4110" width="5.875" style="289" customWidth="1"/>
    <col min="4111" max="4111" width="4.625" style="289" customWidth="1"/>
    <col min="4112" max="4352" width="5.875" style="289"/>
    <col min="4353" max="4366" width="5.875" style="289" customWidth="1"/>
    <col min="4367" max="4367" width="4.625" style="289" customWidth="1"/>
    <col min="4368" max="4608" width="5.875" style="289"/>
    <col min="4609" max="4622" width="5.875" style="289" customWidth="1"/>
    <col min="4623" max="4623" width="4.625" style="289" customWidth="1"/>
    <col min="4624" max="4864" width="5.875" style="289"/>
    <col min="4865" max="4878" width="5.875" style="289" customWidth="1"/>
    <col min="4879" max="4879" width="4.625" style="289" customWidth="1"/>
    <col min="4880" max="5120" width="5.875" style="289"/>
    <col min="5121" max="5134" width="5.875" style="289" customWidth="1"/>
    <col min="5135" max="5135" width="4.625" style="289" customWidth="1"/>
    <col min="5136" max="5376" width="5.875" style="289"/>
    <col min="5377" max="5390" width="5.875" style="289" customWidth="1"/>
    <col min="5391" max="5391" width="4.625" style="289" customWidth="1"/>
    <col min="5392" max="5632" width="5.875" style="289"/>
    <col min="5633" max="5646" width="5.875" style="289" customWidth="1"/>
    <col min="5647" max="5647" width="4.625" style="289" customWidth="1"/>
    <col min="5648" max="5888" width="5.875" style="289"/>
    <col min="5889" max="5902" width="5.875" style="289" customWidth="1"/>
    <col min="5903" max="5903" width="4.625" style="289" customWidth="1"/>
    <col min="5904" max="6144" width="5.875" style="289"/>
    <col min="6145" max="6158" width="5.875" style="289" customWidth="1"/>
    <col min="6159" max="6159" width="4.625" style="289" customWidth="1"/>
    <col min="6160" max="6400" width="5.875" style="289"/>
    <col min="6401" max="6414" width="5.875" style="289" customWidth="1"/>
    <col min="6415" max="6415" width="4.625" style="289" customWidth="1"/>
    <col min="6416" max="6656" width="5.875" style="289"/>
    <col min="6657" max="6670" width="5.875" style="289" customWidth="1"/>
    <col min="6671" max="6671" width="4.625" style="289" customWidth="1"/>
    <col min="6672" max="6912" width="5.875" style="289"/>
    <col min="6913" max="6926" width="5.875" style="289" customWidth="1"/>
    <col min="6927" max="6927" width="4.625" style="289" customWidth="1"/>
    <col min="6928" max="7168" width="5.875" style="289"/>
    <col min="7169" max="7182" width="5.875" style="289" customWidth="1"/>
    <col min="7183" max="7183" width="4.625" style="289" customWidth="1"/>
    <col min="7184" max="7424" width="5.875" style="289"/>
    <col min="7425" max="7438" width="5.875" style="289" customWidth="1"/>
    <col min="7439" max="7439" width="4.625" style="289" customWidth="1"/>
    <col min="7440" max="7680" width="5.875" style="289"/>
    <col min="7681" max="7694" width="5.875" style="289" customWidth="1"/>
    <col min="7695" max="7695" width="4.625" style="289" customWidth="1"/>
    <col min="7696" max="7936" width="5.875" style="289"/>
    <col min="7937" max="7950" width="5.875" style="289" customWidth="1"/>
    <col min="7951" max="7951" width="4.625" style="289" customWidth="1"/>
    <col min="7952" max="8192" width="5.875" style="289"/>
    <col min="8193" max="8206" width="5.875" style="289" customWidth="1"/>
    <col min="8207" max="8207" width="4.625" style="289" customWidth="1"/>
    <col min="8208" max="8448" width="5.875" style="289"/>
    <col min="8449" max="8462" width="5.875" style="289" customWidth="1"/>
    <col min="8463" max="8463" width="4.625" style="289" customWidth="1"/>
    <col min="8464" max="8704" width="5.875" style="289"/>
    <col min="8705" max="8718" width="5.875" style="289" customWidth="1"/>
    <col min="8719" max="8719" width="4.625" style="289" customWidth="1"/>
    <col min="8720" max="8960" width="5.875" style="289"/>
    <col min="8961" max="8974" width="5.875" style="289" customWidth="1"/>
    <col min="8975" max="8975" width="4.625" style="289" customWidth="1"/>
    <col min="8976" max="9216" width="5.875" style="289"/>
    <col min="9217" max="9230" width="5.875" style="289" customWidth="1"/>
    <col min="9231" max="9231" width="4.625" style="289" customWidth="1"/>
    <col min="9232" max="9472" width="5.875" style="289"/>
    <col min="9473" max="9486" width="5.875" style="289" customWidth="1"/>
    <col min="9487" max="9487" width="4.625" style="289" customWidth="1"/>
    <col min="9488" max="9728" width="5.875" style="289"/>
    <col min="9729" max="9742" width="5.875" style="289" customWidth="1"/>
    <col min="9743" max="9743" width="4.625" style="289" customWidth="1"/>
    <col min="9744" max="9984" width="5.875" style="289"/>
    <col min="9985" max="9998" width="5.875" style="289" customWidth="1"/>
    <col min="9999" max="9999" width="4.625" style="289" customWidth="1"/>
    <col min="10000" max="10240" width="5.875" style="289"/>
    <col min="10241" max="10254" width="5.875" style="289" customWidth="1"/>
    <col min="10255" max="10255" width="4.625" style="289" customWidth="1"/>
    <col min="10256" max="10496" width="5.875" style="289"/>
    <col min="10497" max="10510" width="5.875" style="289" customWidth="1"/>
    <col min="10511" max="10511" width="4.625" style="289" customWidth="1"/>
    <col min="10512" max="10752" width="5.875" style="289"/>
    <col min="10753" max="10766" width="5.875" style="289" customWidth="1"/>
    <col min="10767" max="10767" width="4.625" style="289" customWidth="1"/>
    <col min="10768" max="11008" width="5.875" style="289"/>
    <col min="11009" max="11022" width="5.875" style="289" customWidth="1"/>
    <col min="11023" max="11023" width="4.625" style="289" customWidth="1"/>
    <col min="11024" max="11264" width="5.875" style="289"/>
    <col min="11265" max="11278" width="5.875" style="289" customWidth="1"/>
    <col min="11279" max="11279" width="4.625" style="289" customWidth="1"/>
    <col min="11280" max="11520" width="5.875" style="289"/>
    <col min="11521" max="11534" width="5.875" style="289" customWidth="1"/>
    <col min="11535" max="11535" width="4.625" style="289" customWidth="1"/>
    <col min="11536" max="11776" width="5.875" style="289"/>
    <col min="11777" max="11790" width="5.875" style="289" customWidth="1"/>
    <col min="11791" max="11791" width="4.625" style="289" customWidth="1"/>
    <col min="11792" max="12032" width="5.875" style="289"/>
    <col min="12033" max="12046" width="5.875" style="289" customWidth="1"/>
    <col min="12047" max="12047" width="4.625" style="289" customWidth="1"/>
    <col min="12048" max="12288" width="5.875" style="289"/>
    <col min="12289" max="12302" width="5.875" style="289" customWidth="1"/>
    <col min="12303" max="12303" width="4.625" style="289" customWidth="1"/>
    <col min="12304" max="12544" width="5.875" style="289"/>
    <col min="12545" max="12558" width="5.875" style="289" customWidth="1"/>
    <col min="12559" max="12559" width="4.625" style="289" customWidth="1"/>
    <col min="12560" max="12800" width="5.875" style="289"/>
    <col min="12801" max="12814" width="5.875" style="289" customWidth="1"/>
    <col min="12815" max="12815" width="4.625" style="289" customWidth="1"/>
    <col min="12816" max="13056" width="5.875" style="289"/>
    <col min="13057" max="13070" width="5.875" style="289" customWidth="1"/>
    <col min="13071" max="13071" width="4.625" style="289" customWidth="1"/>
    <col min="13072" max="13312" width="5.875" style="289"/>
    <col min="13313" max="13326" width="5.875" style="289" customWidth="1"/>
    <col min="13327" max="13327" width="4.625" style="289" customWidth="1"/>
    <col min="13328" max="13568" width="5.875" style="289"/>
    <col min="13569" max="13582" width="5.875" style="289" customWidth="1"/>
    <col min="13583" max="13583" width="4.625" style="289" customWidth="1"/>
    <col min="13584" max="13824" width="5.875" style="289"/>
    <col min="13825" max="13838" width="5.875" style="289" customWidth="1"/>
    <col min="13839" max="13839" width="4.625" style="289" customWidth="1"/>
    <col min="13840" max="14080" width="5.875" style="289"/>
    <col min="14081" max="14094" width="5.875" style="289" customWidth="1"/>
    <col min="14095" max="14095" width="4.625" style="289" customWidth="1"/>
    <col min="14096" max="14336" width="5.875" style="289"/>
    <col min="14337" max="14350" width="5.875" style="289" customWidth="1"/>
    <col min="14351" max="14351" width="4.625" style="289" customWidth="1"/>
    <col min="14352" max="14592" width="5.875" style="289"/>
    <col min="14593" max="14606" width="5.875" style="289" customWidth="1"/>
    <col min="14607" max="14607" width="4.625" style="289" customWidth="1"/>
    <col min="14608" max="14848" width="5.875" style="289"/>
    <col min="14849" max="14862" width="5.875" style="289" customWidth="1"/>
    <col min="14863" max="14863" width="4.625" style="289" customWidth="1"/>
    <col min="14864" max="15104" width="5.875" style="289"/>
    <col min="15105" max="15118" width="5.875" style="289" customWidth="1"/>
    <col min="15119" max="15119" width="4.625" style="289" customWidth="1"/>
    <col min="15120" max="15360" width="5.875" style="289"/>
    <col min="15361" max="15374" width="5.875" style="289" customWidth="1"/>
    <col min="15375" max="15375" width="4.625" style="289" customWidth="1"/>
    <col min="15376" max="15616" width="5.875" style="289"/>
    <col min="15617" max="15630" width="5.875" style="289" customWidth="1"/>
    <col min="15631" max="15631" width="4.625" style="289" customWidth="1"/>
    <col min="15632" max="15872" width="5.875" style="289"/>
    <col min="15873" max="15886" width="5.875" style="289" customWidth="1"/>
    <col min="15887" max="15887" width="4.625" style="289" customWidth="1"/>
    <col min="15888" max="16128" width="5.875" style="289"/>
    <col min="16129" max="16142" width="5.875" style="289" customWidth="1"/>
    <col min="16143" max="16143" width="4.625" style="289" customWidth="1"/>
    <col min="16144" max="16384" width="5.875" style="289"/>
  </cols>
  <sheetData>
    <row r="1" spans="1:15">
      <c r="O1" s="290" t="s">
        <v>1197</v>
      </c>
    </row>
    <row r="2" spans="1:15">
      <c r="A2" s="487"/>
    </row>
    <row r="3" spans="1:15">
      <c r="L3" s="1272" t="s">
        <v>1186</v>
      </c>
      <c r="M3" s="1273"/>
      <c r="N3" s="1274"/>
    </row>
    <row r="4" spans="1:15" s="567" customFormat="1" ht="17.25">
      <c r="A4" s="851"/>
      <c r="B4" s="851"/>
      <c r="C4" s="851"/>
      <c r="D4" s="851"/>
      <c r="E4" s="851"/>
      <c r="F4" s="851"/>
      <c r="G4" s="851"/>
      <c r="H4" s="851"/>
      <c r="I4" s="851"/>
      <c r="J4" s="851"/>
      <c r="K4" s="851"/>
      <c r="L4" s="851"/>
      <c r="M4" s="851"/>
      <c r="N4" s="851"/>
    </row>
    <row r="5" spans="1:15" s="567" customFormat="1" ht="17.25">
      <c r="A5" s="851" t="s">
        <v>1187</v>
      </c>
      <c r="B5" s="851"/>
      <c r="C5" s="851"/>
      <c r="D5" s="851"/>
      <c r="E5" s="851"/>
      <c r="F5" s="851"/>
      <c r="G5" s="851"/>
      <c r="H5" s="851"/>
      <c r="I5" s="851"/>
      <c r="J5" s="851"/>
      <c r="K5" s="851"/>
      <c r="L5" s="851"/>
      <c r="M5" s="851"/>
      <c r="N5" s="851"/>
    </row>
    <row r="6" spans="1:15">
      <c r="E6" s="949"/>
      <c r="F6" s="949"/>
      <c r="G6" s="949"/>
      <c r="H6" s="949"/>
      <c r="I6" s="949"/>
      <c r="J6" s="949"/>
    </row>
    <row r="7" spans="1:15">
      <c r="E7" s="470"/>
      <c r="F7" s="470"/>
      <c r="G7" s="470"/>
      <c r="H7" s="470"/>
      <c r="I7" s="470"/>
      <c r="J7" s="470"/>
    </row>
    <row r="8" spans="1:15">
      <c r="K8" s="295"/>
      <c r="L8" s="545"/>
      <c r="M8" s="323"/>
      <c r="N8" s="323"/>
    </row>
    <row r="9" spans="1:15">
      <c r="K9" s="428"/>
      <c r="L9" s="428"/>
      <c r="M9" s="428"/>
      <c r="N9" s="431" t="s">
        <v>1396</v>
      </c>
    </row>
    <row r="10" spans="1:15">
      <c r="N10" s="290"/>
    </row>
    <row r="11" spans="1:15">
      <c r="N11" s="290"/>
    </row>
    <row r="12" spans="1:15">
      <c r="A12"/>
      <c r="B12"/>
      <c r="C12"/>
      <c r="D12"/>
      <c r="E12"/>
      <c r="F12"/>
      <c r="G12"/>
      <c r="H12"/>
      <c r="I12"/>
      <c r="J12"/>
      <c r="K12"/>
      <c r="L12"/>
      <c r="M12"/>
      <c r="N12"/>
      <c r="O12"/>
    </row>
    <row r="13" spans="1:15">
      <c r="A13"/>
      <c r="B13"/>
      <c r="C13"/>
      <c r="D13"/>
      <c r="E13"/>
      <c r="F13"/>
      <c r="G13"/>
      <c r="H13" t="s">
        <v>544</v>
      </c>
      <c r="I13"/>
      <c r="J13" s="1278" t="str">
        <f>入力シート!E11</f>
        <v/>
      </c>
      <c r="K13" s="1278"/>
      <c r="L13" s="1278"/>
      <c r="M13" s="1278"/>
      <c r="N13" s="1278"/>
      <c r="O13" t="s">
        <v>513</v>
      </c>
    </row>
    <row r="14" spans="1:15">
      <c r="A14"/>
      <c r="B14"/>
      <c r="C14"/>
      <c r="D14"/>
      <c r="E14"/>
      <c r="F14"/>
      <c r="G14"/>
      <c r="H14"/>
      <c r="I14"/>
      <c r="J14"/>
      <c r="K14"/>
      <c r="L14"/>
      <c r="M14"/>
      <c r="N14"/>
      <c r="O14"/>
    </row>
    <row r="15" spans="1:15">
      <c r="A15"/>
      <c r="B15"/>
      <c r="C15"/>
      <c r="D15"/>
      <c r="E15"/>
      <c r="F15"/>
      <c r="G15"/>
      <c r="H15"/>
      <c r="I15"/>
      <c r="J15"/>
      <c r="K15"/>
      <c r="L15"/>
      <c r="M15"/>
      <c r="N15"/>
      <c r="O15"/>
    </row>
    <row r="16" spans="1:15">
      <c r="A16"/>
      <c r="B16"/>
      <c r="C16"/>
      <c r="D16"/>
      <c r="E16"/>
      <c r="F16"/>
      <c r="G16"/>
      <c r="H16"/>
      <c r="I16"/>
      <c r="J16"/>
      <c r="K16"/>
      <c r="L16"/>
      <c r="M16"/>
      <c r="N16"/>
      <c r="O16"/>
    </row>
    <row r="17" spans="1:15">
      <c r="A17"/>
      <c r="B17"/>
      <c r="C17"/>
      <c r="D17"/>
      <c r="E17"/>
      <c r="F17"/>
      <c r="G17"/>
      <c r="H17"/>
      <c r="I17"/>
      <c r="J17"/>
      <c r="K17"/>
      <c r="L17"/>
      <c r="M17"/>
      <c r="N17"/>
      <c r="O17"/>
    </row>
    <row r="18" spans="1:15">
      <c r="A18"/>
      <c r="B18"/>
      <c r="C18"/>
      <c r="D18"/>
      <c r="E18"/>
      <c r="F18"/>
      <c r="G18"/>
      <c r="H18" t="s">
        <v>1188</v>
      </c>
      <c r="I18"/>
      <c r="J18"/>
      <c r="K18"/>
      <c r="L18"/>
      <c r="M18"/>
      <c r="N18"/>
      <c r="O18" t="s">
        <v>513</v>
      </c>
    </row>
    <row r="19" spans="1:15">
      <c r="A19"/>
      <c r="B19"/>
      <c r="C19"/>
      <c r="D19"/>
      <c r="E19"/>
      <c r="F19"/>
      <c r="G19"/>
      <c r="H19"/>
      <c r="I19"/>
      <c r="J19"/>
      <c r="K19"/>
      <c r="L19"/>
      <c r="M19"/>
      <c r="N19"/>
      <c r="O19"/>
    </row>
    <row r="20" spans="1:15">
      <c r="A20"/>
      <c r="B20"/>
      <c r="C20"/>
      <c r="D20"/>
      <c r="E20"/>
      <c r="F20"/>
      <c r="G20"/>
      <c r="H20"/>
      <c r="I20"/>
      <c r="J20"/>
      <c r="K20"/>
      <c r="L20"/>
      <c r="M20"/>
      <c r="N20"/>
      <c r="O20"/>
    </row>
    <row r="21" spans="1:15">
      <c r="A21"/>
      <c r="B21"/>
      <c r="C21"/>
      <c r="D21"/>
      <c r="E21"/>
      <c r="F21"/>
      <c r="G21"/>
      <c r="H21"/>
      <c r="I21"/>
      <c r="J21"/>
      <c r="K21"/>
      <c r="L21"/>
      <c r="M21"/>
      <c r="N21"/>
      <c r="O21"/>
    </row>
    <row r="23" spans="1:15" ht="14.25" customHeight="1">
      <c r="A23" s="293" t="s">
        <v>1189</v>
      </c>
      <c r="L23" s="568"/>
      <c r="M23" s="295"/>
    </row>
    <row r="24" spans="1:15" ht="14.25" customHeight="1">
      <c r="A24" s="289" t="s">
        <v>1190</v>
      </c>
      <c r="L24" s="568"/>
      <c r="M24" s="295"/>
    </row>
    <row r="25" spans="1:15" ht="14.25" customHeight="1">
      <c r="A25" s="289" t="s">
        <v>1191</v>
      </c>
      <c r="L25" s="568"/>
      <c r="M25" s="295"/>
    </row>
    <row r="26" spans="1:15" ht="14.25" customHeight="1">
      <c r="L26" s="568"/>
      <c r="M26" s="295"/>
    </row>
    <row r="28" spans="1:15" ht="15" thickBot="1">
      <c r="A28" s="949"/>
      <c r="B28" s="949"/>
      <c r="C28" s="949"/>
      <c r="D28" s="949"/>
      <c r="E28" s="949"/>
      <c r="F28" s="949"/>
      <c r="G28" s="949"/>
      <c r="H28" s="949"/>
      <c r="I28" s="949"/>
      <c r="J28" s="949"/>
      <c r="K28" s="949"/>
      <c r="L28" s="949"/>
      <c r="M28" s="949"/>
      <c r="N28" s="949"/>
    </row>
    <row r="29" spans="1:15">
      <c r="A29" s="569"/>
      <c r="B29" s="570"/>
      <c r="C29" s="571"/>
      <c r="D29" s="572"/>
      <c r="E29" s="570"/>
      <c r="F29" s="570"/>
      <c r="G29" s="573"/>
      <c r="H29" s="573"/>
      <c r="I29" s="573"/>
      <c r="J29" s="573"/>
      <c r="K29" s="573"/>
      <c r="L29" s="573"/>
      <c r="M29" s="574"/>
      <c r="N29" s="574"/>
      <c r="O29" s="501"/>
    </row>
    <row r="30" spans="1:15">
      <c r="A30" s="575"/>
      <c r="B30" s="576"/>
      <c r="C30" s="577"/>
      <c r="D30" s="477"/>
      <c r="E30" s="478"/>
      <c r="F30" s="478"/>
      <c r="G30" s="576"/>
      <c r="H30" s="307"/>
      <c r="I30" s="576"/>
      <c r="J30" s="576"/>
      <c r="K30" s="576"/>
      <c r="L30" s="576"/>
      <c r="M30" s="578"/>
      <c r="N30" s="578"/>
      <c r="O30" s="504"/>
    </row>
    <row r="31" spans="1:15">
      <c r="A31" s="863" t="s">
        <v>1192</v>
      </c>
      <c r="B31" s="864"/>
      <c r="C31" s="1279"/>
      <c r="D31" s="477"/>
      <c r="E31" s="478"/>
      <c r="F31" s="718" t="s">
        <v>1195</v>
      </c>
      <c r="G31" s="647"/>
      <c r="H31" s="307" t="s">
        <v>190</v>
      </c>
      <c r="I31" s="576"/>
      <c r="J31" s="578" t="s">
        <v>1196</v>
      </c>
      <c r="K31" s="647"/>
      <c r="L31" s="576" t="s">
        <v>190</v>
      </c>
      <c r="M31" s="578"/>
      <c r="N31" s="578"/>
      <c r="O31" s="504"/>
    </row>
    <row r="32" spans="1:15">
      <c r="A32" s="579"/>
      <c r="B32" s="576"/>
      <c r="C32" s="479"/>
      <c r="D32" s="477"/>
      <c r="E32" s="478"/>
      <c r="F32" s="478"/>
      <c r="G32" s="576"/>
      <c r="H32" s="576"/>
      <c r="I32" s="576"/>
      <c r="J32" s="576"/>
      <c r="K32" s="576"/>
      <c r="L32" s="576"/>
      <c r="M32" s="307"/>
      <c r="N32" s="307"/>
      <c r="O32" s="504"/>
    </row>
    <row r="33" spans="1:15">
      <c r="A33" s="579"/>
      <c r="B33" s="478"/>
      <c r="C33" s="479"/>
      <c r="D33" s="477"/>
      <c r="E33" s="478"/>
      <c r="F33" s="478"/>
      <c r="G33" s="576"/>
      <c r="H33" s="576"/>
      <c r="I33" s="576"/>
      <c r="J33" s="576"/>
      <c r="K33" s="576"/>
      <c r="L33" s="576"/>
      <c r="M33" s="576"/>
      <c r="N33" s="576"/>
      <c r="O33" s="504"/>
    </row>
    <row r="34" spans="1:15">
      <c r="A34" s="580"/>
      <c r="B34" s="471"/>
      <c r="C34" s="472"/>
      <c r="D34" s="475"/>
      <c r="E34" s="471"/>
      <c r="F34" s="471"/>
      <c r="G34" s="581"/>
      <c r="H34" s="581"/>
      <c r="I34" s="581"/>
      <c r="J34" s="581"/>
      <c r="K34" s="581"/>
      <c r="L34" s="581"/>
      <c r="M34" s="582"/>
      <c r="N34" s="582"/>
      <c r="O34" s="583"/>
    </row>
    <row r="35" spans="1:15">
      <c r="A35" s="579"/>
      <c r="B35" s="478"/>
      <c r="C35" s="479"/>
      <c r="D35" s="477"/>
      <c r="E35" s="478"/>
      <c r="F35" s="478"/>
      <c r="G35" s="576"/>
      <c r="H35" s="576"/>
      <c r="I35" s="576"/>
      <c r="J35" s="576"/>
      <c r="K35" s="576"/>
      <c r="L35" s="576"/>
      <c r="M35" s="578"/>
      <c r="N35" s="578"/>
      <c r="O35" s="504"/>
    </row>
    <row r="36" spans="1:15">
      <c r="A36" s="863" t="s">
        <v>1193</v>
      </c>
      <c r="B36" s="864"/>
      <c r="C36" s="1279"/>
      <c r="D36" s="477"/>
      <c r="E36" s="478"/>
      <c r="F36" s="478"/>
      <c r="G36" s="576"/>
      <c r="H36" s="307"/>
      <c r="I36" s="576"/>
      <c r="J36" s="576"/>
      <c r="K36" s="576"/>
      <c r="L36" s="576"/>
      <c r="M36" s="578"/>
      <c r="N36" s="578"/>
      <c r="O36" s="504"/>
    </row>
    <row r="37" spans="1:15" ht="14.25" customHeight="1">
      <c r="A37" s="579"/>
      <c r="B37" s="576"/>
      <c r="C37" s="479"/>
      <c r="D37" s="477"/>
      <c r="E37" s="478"/>
      <c r="F37" s="478"/>
      <c r="G37" s="576"/>
      <c r="H37" s="576"/>
      <c r="I37" s="576"/>
      <c r="J37" s="576"/>
      <c r="K37" s="576"/>
      <c r="L37" s="576"/>
      <c r="M37" s="307"/>
      <c r="N37" s="307"/>
      <c r="O37" s="504"/>
    </row>
    <row r="38" spans="1:15" ht="14.25" customHeight="1">
      <c r="A38" s="579"/>
      <c r="B38" s="478"/>
      <c r="C38" s="479"/>
      <c r="D38" s="477"/>
      <c r="E38" s="478"/>
      <c r="F38" s="478"/>
      <c r="G38" s="576"/>
      <c r="H38" s="576"/>
      <c r="I38" s="576"/>
      <c r="J38" s="576"/>
      <c r="K38" s="576"/>
      <c r="L38" s="576"/>
      <c r="M38" s="576"/>
      <c r="N38" s="576"/>
      <c r="O38" s="504"/>
    </row>
    <row r="39" spans="1:15" ht="14.25" customHeight="1">
      <c r="A39" s="580"/>
      <c r="B39" s="471"/>
      <c r="C39" s="472"/>
      <c r="D39" s="475"/>
      <c r="E39" s="471"/>
      <c r="F39" s="471"/>
      <c r="G39" s="581"/>
      <c r="H39" s="581"/>
      <c r="I39" s="581"/>
      <c r="J39" s="581"/>
      <c r="K39" s="581"/>
      <c r="L39" s="581"/>
      <c r="M39" s="582"/>
      <c r="N39" s="582"/>
      <c r="O39" s="583"/>
    </row>
    <row r="40" spans="1:15" ht="14.25" customHeight="1">
      <c r="A40" s="579"/>
      <c r="B40" s="478"/>
      <c r="C40" s="479"/>
      <c r="D40" s="477"/>
      <c r="E40" s="478"/>
      <c r="F40" s="478"/>
      <c r="G40" s="576"/>
      <c r="H40" s="576"/>
      <c r="I40" s="576"/>
      <c r="J40" s="576"/>
      <c r="K40" s="576"/>
      <c r="L40" s="576"/>
      <c r="M40" s="578"/>
      <c r="N40" s="578"/>
      <c r="O40" s="504"/>
    </row>
    <row r="41" spans="1:15">
      <c r="A41" s="863" t="s">
        <v>1194</v>
      </c>
      <c r="B41" s="864"/>
      <c r="C41" s="1279"/>
      <c r="D41" s="477"/>
      <c r="E41" s="478"/>
      <c r="F41" s="478"/>
      <c r="G41" s="576"/>
      <c r="H41" s="307"/>
      <c r="I41" s="576"/>
      <c r="J41" s="576"/>
      <c r="K41" s="576"/>
      <c r="L41" s="576"/>
      <c r="M41" s="578"/>
      <c r="N41" s="578"/>
      <c r="O41" s="504"/>
    </row>
    <row r="42" spans="1:15" ht="14.25" customHeight="1">
      <c r="A42" s="579"/>
      <c r="B42" s="576"/>
      <c r="C42" s="479"/>
      <c r="D42" s="477"/>
      <c r="E42" s="478"/>
      <c r="F42" s="478"/>
      <c r="G42" s="576"/>
      <c r="H42" s="576"/>
      <c r="I42" s="576"/>
      <c r="J42" s="576"/>
      <c r="K42" s="576"/>
      <c r="L42" s="576"/>
      <c r="M42" s="307"/>
      <c r="N42" s="307"/>
      <c r="O42" s="504"/>
    </row>
    <row r="43" spans="1:15" ht="14.25" customHeight="1" thickBot="1">
      <c r="A43" s="584"/>
      <c r="B43" s="585"/>
      <c r="C43" s="586"/>
      <c r="D43" s="587"/>
      <c r="E43" s="585"/>
      <c r="F43" s="585"/>
      <c r="G43" s="588"/>
      <c r="H43" s="588"/>
      <c r="I43" s="588"/>
      <c r="J43" s="588"/>
      <c r="K43" s="588"/>
      <c r="L43" s="588"/>
      <c r="M43" s="588"/>
      <c r="N43" s="588"/>
      <c r="O43" s="506"/>
    </row>
    <row r="44" spans="1:15" ht="14.25" customHeight="1">
      <c r="A44" s="478"/>
      <c r="B44" s="478"/>
      <c r="C44" s="478"/>
      <c r="D44" s="478"/>
      <c r="E44" s="465"/>
      <c r="F44" s="465"/>
      <c r="G44" s="465"/>
      <c r="H44" s="465"/>
      <c r="I44" s="465"/>
      <c r="J44" s="465"/>
      <c r="K44" s="576"/>
      <c r="L44" s="576"/>
      <c r="M44" s="576"/>
      <c r="N44" s="576"/>
    </row>
    <row r="45" spans="1:15">
      <c r="A45" s="293"/>
      <c r="B45" s="293"/>
      <c r="C45" s="293"/>
      <c r="D45" s="293"/>
      <c r="E45" s="293"/>
      <c r="F45" s="293"/>
      <c r="G45" s="293"/>
      <c r="H45" s="293"/>
      <c r="I45" s="293"/>
      <c r="J45" s="293"/>
      <c r="K45" s="293"/>
      <c r="L45" s="293"/>
      <c r="M45" s="293"/>
      <c r="N45" s="293"/>
    </row>
    <row r="46" spans="1:15">
      <c r="B46" s="323"/>
      <c r="C46" s="161"/>
      <c r="D46" s="161"/>
    </row>
    <row r="47" spans="1:15" ht="18" customHeight="1">
      <c r="B47" s="1275"/>
      <c r="C47" s="1275"/>
      <c r="D47" s="1275"/>
      <c r="F47" s="1276"/>
      <c r="G47" s="1276"/>
      <c r="H47" s="1276"/>
      <c r="I47" s="1276"/>
      <c r="J47" s="1276"/>
      <c r="K47" s="1276"/>
      <c r="L47" s="1276"/>
      <c r="M47" s="1276"/>
      <c r="N47" s="1276"/>
    </row>
    <row r="48" spans="1:15" ht="18" customHeight="1">
      <c r="B48" s="1275"/>
      <c r="C48" s="1275"/>
      <c r="D48" s="1275"/>
      <c r="F48" s="1276"/>
      <c r="G48" s="1276"/>
      <c r="H48" s="1276"/>
      <c r="I48" s="1276"/>
      <c r="J48" s="1276"/>
    </row>
    <row r="49" spans="1:15" ht="18" customHeight="1">
      <c r="B49" s="1277"/>
      <c r="C49" s="1277"/>
      <c r="D49" s="1277"/>
      <c r="F49" s="1276"/>
      <c r="G49" s="1276"/>
      <c r="H49" s="1276"/>
      <c r="I49" s="1276"/>
      <c r="J49" s="1276"/>
      <c r="M49" s="216"/>
    </row>
    <row r="51" spans="1:15">
      <c r="A51" s="216"/>
      <c r="B51" s="216"/>
      <c r="C51" s="216"/>
      <c r="D51" s="216"/>
      <c r="E51" s="216"/>
      <c r="F51" s="216"/>
      <c r="G51" s="216"/>
      <c r="H51" s="216"/>
      <c r="I51" s="216"/>
      <c r="J51" s="216"/>
      <c r="K51" s="216"/>
      <c r="L51" s="216"/>
      <c r="M51" s="216"/>
      <c r="N51" s="216"/>
      <c r="O51" s="216"/>
    </row>
    <row r="52" spans="1:15">
      <c r="A52" s="216"/>
      <c r="B52" s="216"/>
      <c r="C52" s="216"/>
      <c r="D52" s="216"/>
      <c r="E52" s="216"/>
      <c r="F52" s="216"/>
      <c r="G52" s="216"/>
      <c r="H52" s="216"/>
      <c r="I52" s="216"/>
      <c r="J52" s="216"/>
      <c r="K52" s="216"/>
      <c r="L52" s="216"/>
      <c r="M52" s="216"/>
      <c r="N52" s="216"/>
      <c r="O52" s="216"/>
    </row>
    <row r="53" spans="1:15">
      <c r="A53" s="216"/>
      <c r="B53" s="216"/>
      <c r="C53" s="216"/>
      <c r="D53" s="216"/>
      <c r="E53" s="216"/>
      <c r="F53" s="216"/>
      <c r="G53" s="216"/>
      <c r="H53" s="216"/>
      <c r="I53" s="216"/>
      <c r="J53" s="216"/>
      <c r="K53" s="216"/>
      <c r="L53" s="216"/>
      <c r="M53" s="216"/>
      <c r="N53" s="216"/>
      <c r="O53" s="216"/>
    </row>
    <row r="54" spans="1:15">
      <c r="A54" s="216"/>
      <c r="B54" s="216"/>
      <c r="C54" s="216"/>
      <c r="D54" s="216"/>
      <c r="E54" s="216"/>
      <c r="F54" s="216"/>
      <c r="G54" s="216"/>
      <c r="H54" s="216"/>
      <c r="I54" s="216"/>
      <c r="J54" s="216"/>
      <c r="K54" s="216"/>
      <c r="L54" s="216"/>
      <c r="M54" s="216"/>
      <c r="N54" s="216"/>
      <c r="O54" s="216"/>
    </row>
    <row r="55" spans="1:15">
      <c r="A55" s="216"/>
      <c r="B55" s="216"/>
      <c r="C55" s="216"/>
      <c r="D55" s="216"/>
      <c r="E55" s="216"/>
      <c r="F55" s="216"/>
      <c r="G55" s="216"/>
      <c r="H55" s="216"/>
      <c r="I55" s="216"/>
      <c r="J55" s="216"/>
      <c r="K55" s="216"/>
      <c r="L55" s="216"/>
      <c r="M55" s="216"/>
      <c r="N55" s="216"/>
      <c r="O55" s="216"/>
    </row>
    <row r="56" spans="1:15">
      <c r="A56" s="216"/>
      <c r="B56" s="216"/>
      <c r="C56" s="216"/>
      <c r="D56" s="216"/>
      <c r="E56" s="216"/>
      <c r="F56" s="216"/>
      <c r="G56" s="216"/>
      <c r="H56" s="216"/>
      <c r="I56" s="216"/>
      <c r="J56" s="216"/>
      <c r="K56" s="216"/>
      <c r="L56" s="216"/>
      <c r="M56" s="216"/>
      <c r="N56" s="216"/>
      <c r="O56" s="216"/>
    </row>
    <row r="57" spans="1:15">
      <c r="A57" s="216"/>
      <c r="B57" s="216"/>
      <c r="C57" s="216"/>
      <c r="D57" s="216"/>
      <c r="E57" s="216"/>
      <c r="F57" s="216"/>
      <c r="G57" s="216"/>
      <c r="H57" s="216"/>
      <c r="I57" s="216"/>
      <c r="J57" s="216"/>
      <c r="K57" s="216"/>
      <c r="L57" s="216"/>
      <c r="M57" s="216"/>
      <c r="N57" s="216"/>
      <c r="O57" s="216"/>
    </row>
    <row r="58" spans="1:15">
      <c r="A58" s="216"/>
      <c r="B58" s="216"/>
      <c r="C58" s="216"/>
      <c r="D58" s="216"/>
      <c r="E58" s="216"/>
      <c r="F58" s="216"/>
      <c r="G58" s="216"/>
      <c r="H58" s="216"/>
      <c r="I58" s="216"/>
      <c r="J58" s="216"/>
      <c r="K58" s="216"/>
      <c r="L58" s="216"/>
      <c r="M58" s="216"/>
      <c r="N58" s="216"/>
      <c r="O58" s="216"/>
    </row>
    <row r="59" spans="1:15">
      <c r="A59" s="216"/>
      <c r="B59" s="216"/>
      <c r="C59" s="216"/>
      <c r="D59" s="216"/>
      <c r="E59" s="216"/>
      <c r="F59" s="216"/>
      <c r="G59" s="216"/>
      <c r="H59" s="216"/>
      <c r="I59" s="216"/>
      <c r="J59" s="216"/>
      <c r="K59" s="216"/>
      <c r="L59" s="216"/>
      <c r="M59" s="216"/>
      <c r="N59" s="216"/>
      <c r="O59" s="216"/>
    </row>
    <row r="60" spans="1:15">
      <c r="A60" s="216"/>
      <c r="B60" s="216"/>
      <c r="C60" s="216"/>
      <c r="D60" s="216"/>
      <c r="E60" s="216"/>
      <c r="F60" s="216"/>
      <c r="G60" s="216"/>
      <c r="H60" s="216"/>
      <c r="I60" s="216"/>
      <c r="J60" s="216"/>
      <c r="K60" s="216"/>
      <c r="L60" s="216"/>
      <c r="M60" s="216"/>
      <c r="N60" s="216"/>
      <c r="O60" s="216"/>
    </row>
    <row r="61" spans="1:15">
      <c r="A61" s="216"/>
      <c r="B61" s="216"/>
      <c r="C61" s="216"/>
      <c r="D61" s="216"/>
      <c r="E61" s="216"/>
      <c r="F61" s="216"/>
      <c r="G61" s="216"/>
      <c r="H61" s="216"/>
      <c r="I61" s="216"/>
      <c r="J61" s="216"/>
      <c r="K61" s="216"/>
      <c r="L61" s="216"/>
      <c r="M61" s="216"/>
      <c r="N61" s="216"/>
      <c r="O61" s="216"/>
    </row>
    <row r="62" spans="1:15">
      <c r="A62" s="216"/>
      <c r="B62" s="216"/>
      <c r="C62" s="216"/>
      <c r="D62" s="216"/>
      <c r="E62" s="216"/>
      <c r="F62" s="216"/>
      <c r="G62" s="216"/>
      <c r="H62" s="216"/>
      <c r="I62" s="216"/>
      <c r="J62" s="216"/>
      <c r="K62" s="216"/>
      <c r="L62" s="216"/>
      <c r="M62" s="216"/>
      <c r="N62" s="216"/>
      <c r="O62" s="216"/>
    </row>
  </sheetData>
  <mergeCells count="15">
    <mergeCell ref="B49:D49"/>
    <mergeCell ref="F49:J49"/>
    <mergeCell ref="J13:N13"/>
    <mergeCell ref="A31:C31"/>
    <mergeCell ref="A36:C36"/>
    <mergeCell ref="A41:C41"/>
    <mergeCell ref="A28:N28"/>
    <mergeCell ref="B47:D47"/>
    <mergeCell ref="F47:N47"/>
    <mergeCell ref="L3:N3"/>
    <mergeCell ref="A4:N4"/>
    <mergeCell ref="A5:N5"/>
    <mergeCell ref="E6:J6"/>
    <mergeCell ref="B48:D48"/>
    <mergeCell ref="F48:J48"/>
  </mergeCells>
  <phoneticPr fontId="3"/>
  <pageMargins left="0.98425196850393704" right="0.31496062992125984" top="0.78740157480314965" bottom="0.59055118110236227" header="0.7086614173228347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46"/>
  <sheetViews>
    <sheetView view="pageBreakPreview" topLeftCell="A28" zoomScaleNormal="100" zoomScaleSheetLayoutView="100" workbookViewId="0">
      <selection activeCell="T35" sqref="T35"/>
    </sheetView>
  </sheetViews>
  <sheetFormatPr defaultColWidth="5.875" defaultRowHeight="15" customHeight="1"/>
  <cols>
    <col min="1" max="1" width="3.125" style="589" customWidth="1"/>
    <col min="2" max="2" width="3.375" style="589" customWidth="1"/>
    <col min="3" max="3" width="5.875" style="589" customWidth="1"/>
    <col min="4" max="5" width="7.125" style="589" customWidth="1"/>
    <col min="6" max="8" width="5.875" style="589" customWidth="1"/>
    <col min="9" max="10" width="4.625" style="589" customWidth="1"/>
    <col min="11" max="16" width="5.875" style="589" customWidth="1"/>
    <col min="17" max="256" width="5.875" style="589"/>
    <col min="257" max="257" width="3.125" style="589" customWidth="1"/>
    <col min="258" max="258" width="3.375" style="589" customWidth="1"/>
    <col min="259" max="259" width="5.875" style="589" customWidth="1"/>
    <col min="260" max="261" width="7.125" style="589" customWidth="1"/>
    <col min="262" max="264" width="5.875" style="589" customWidth="1"/>
    <col min="265" max="266" width="4.625" style="589" customWidth="1"/>
    <col min="267" max="272" width="5.875" style="589" customWidth="1"/>
    <col min="273" max="512" width="5.875" style="589"/>
    <col min="513" max="513" width="3.125" style="589" customWidth="1"/>
    <col min="514" max="514" width="3.375" style="589" customWidth="1"/>
    <col min="515" max="515" width="5.875" style="589" customWidth="1"/>
    <col min="516" max="517" width="7.125" style="589" customWidth="1"/>
    <col min="518" max="520" width="5.875" style="589" customWidth="1"/>
    <col min="521" max="522" width="4.625" style="589" customWidth="1"/>
    <col min="523" max="528" width="5.875" style="589" customWidth="1"/>
    <col min="529" max="768" width="5.875" style="589"/>
    <col min="769" max="769" width="3.125" style="589" customWidth="1"/>
    <col min="770" max="770" width="3.375" style="589" customWidth="1"/>
    <col min="771" max="771" width="5.875" style="589" customWidth="1"/>
    <col min="772" max="773" width="7.125" style="589" customWidth="1"/>
    <col min="774" max="776" width="5.875" style="589" customWidth="1"/>
    <col min="777" max="778" width="4.625" style="589" customWidth="1"/>
    <col min="779" max="784" width="5.875" style="589" customWidth="1"/>
    <col min="785" max="1024" width="5.875" style="589"/>
    <col min="1025" max="1025" width="3.125" style="589" customWidth="1"/>
    <col min="1026" max="1026" width="3.375" style="589" customWidth="1"/>
    <col min="1027" max="1027" width="5.875" style="589" customWidth="1"/>
    <col min="1028" max="1029" width="7.125" style="589" customWidth="1"/>
    <col min="1030" max="1032" width="5.875" style="589" customWidth="1"/>
    <col min="1033" max="1034" width="4.625" style="589" customWidth="1"/>
    <col min="1035" max="1040" width="5.875" style="589" customWidth="1"/>
    <col min="1041" max="1280" width="5.875" style="589"/>
    <col min="1281" max="1281" width="3.125" style="589" customWidth="1"/>
    <col min="1282" max="1282" width="3.375" style="589" customWidth="1"/>
    <col min="1283" max="1283" width="5.875" style="589" customWidth="1"/>
    <col min="1284" max="1285" width="7.125" style="589" customWidth="1"/>
    <col min="1286" max="1288" width="5.875" style="589" customWidth="1"/>
    <col min="1289" max="1290" width="4.625" style="589" customWidth="1"/>
    <col min="1291" max="1296" width="5.875" style="589" customWidth="1"/>
    <col min="1297" max="1536" width="5.875" style="589"/>
    <col min="1537" max="1537" width="3.125" style="589" customWidth="1"/>
    <col min="1538" max="1538" width="3.375" style="589" customWidth="1"/>
    <col min="1539" max="1539" width="5.875" style="589" customWidth="1"/>
    <col min="1540" max="1541" width="7.125" style="589" customWidth="1"/>
    <col min="1542" max="1544" width="5.875" style="589" customWidth="1"/>
    <col min="1545" max="1546" width="4.625" style="589" customWidth="1"/>
    <col min="1547" max="1552" width="5.875" style="589" customWidth="1"/>
    <col min="1553" max="1792" width="5.875" style="589"/>
    <col min="1793" max="1793" width="3.125" style="589" customWidth="1"/>
    <col min="1794" max="1794" width="3.375" style="589" customWidth="1"/>
    <col min="1795" max="1795" width="5.875" style="589" customWidth="1"/>
    <col min="1796" max="1797" width="7.125" style="589" customWidth="1"/>
    <col min="1798" max="1800" width="5.875" style="589" customWidth="1"/>
    <col min="1801" max="1802" width="4.625" style="589" customWidth="1"/>
    <col min="1803" max="1808" width="5.875" style="589" customWidth="1"/>
    <col min="1809" max="2048" width="5.875" style="589"/>
    <col min="2049" max="2049" width="3.125" style="589" customWidth="1"/>
    <col min="2050" max="2050" width="3.375" style="589" customWidth="1"/>
    <col min="2051" max="2051" width="5.875" style="589" customWidth="1"/>
    <col min="2052" max="2053" width="7.125" style="589" customWidth="1"/>
    <col min="2054" max="2056" width="5.875" style="589" customWidth="1"/>
    <col min="2057" max="2058" width="4.625" style="589" customWidth="1"/>
    <col min="2059" max="2064" width="5.875" style="589" customWidth="1"/>
    <col min="2065" max="2304" width="5.875" style="589"/>
    <col min="2305" max="2305" width="3.125" style="589" customWidth="1"/>
    <col min="2306" max="2306" width="3.375" style="589" customWidth="1"/>
    <col min="2307" max="2307" width="5.875" style="589" customWidth="1"/>
    <col min="2308" max="2309" width="7.125" style="589" customWidth="1"/>
    <col min="2310" max="2312" width="5.875" style="589" customWidth="1"/>
    <col min="2313" max="2314" width="4.625" style="589" customWidth="1"/>
    <col min="2315" max="2320" width="5.875" style="589" customWidth="1"/>
    <col min="2321" max="2560" width="5.875" style="589"/>
    <col min="2561" max="2561" width="3.125" style="589" customWidth="1"/>
    <col min="2562" max="2562" width="3.375" style="589" customWidth="1"/>
    <col min="2563" max="2563" width="5.875" style="589" customWidth="1"/>
    <col min="2564" max="2565" width="7.125" style="589" customWidth="1"/>
    <col min="2566" max="2568" width="5.875" style="589" customWidth="1"/>
    <col min="2569" max="2570" width="4.625" style="589" customWidth="1"/>
    <col min="2571" max="2576" width="5.875" style="589" customWidth="1"/>
    <col min="2577" max="2816" width="5.875" style="589"/>
    <col min="2817" max="2817" width="3.125" style="589" customWidth="1"/>
    <col min="2818" max="2818" width="3.375" style="589" customWidth="1"/>
    <col min="2819" max="2819" width="5.875" style="589" customWidth="1"/>
    <col min="2820" max="2821" width="7.125" style="589" customWidth="1"/>
    <col min="2822" max="2824" width="5.875" style="589" customWidth="1"/>
    <col min="2825" max="2826" width="4.625" style="589" customWidth="1"/>
    <col min="2827" max="2832" width="5.875" style="589" customWidth="1"/>
    <col min="2833" max="3072" width="5.875" style="589"/>
    <col min="3073" max="3073" width="3.125" style="589" customWidth="1"/>
    <col min="3074" max="3074" width="3.375" style="589" customWidth="1"/>
    <col min="3075" max="3075" width="5.875" style="589" customWidth="1"/>
    <col min="3076" max="3077" width="7.125" style="589" customWidth="1"/>
    <col min="3078" max="3080" width="5.875" style="589" customWidth="1"/>
    <col min="3081" max="3082" width="4.625" style="589" customWidth="1"/>
    <col min="3083" max="3088" width="5.875" style="589" customWidth="1"/>
    <col min="3089" max="3328" width="5.875" style="589"/>
    <col min="3329" max="3329" width="3.125" style="589" customWidth="1"/>
    <col min="3330" max="3330" width="3.375" style="589" customWidth="1"/>
    <col min="3331" max="3331" width="5.875" style="589" customWidth="1"/>
    <col min="3332" max="3333" width="7.125" style="589" customWidth="1"/>
    <col min="3334" max="3336" width="5.875" style="589" customWidth="1"/>
    <col min="3337" max="3338" width="4.625" style="589" customWidth="1"/>
    <col min="3339" max="3344" width="5.875" style="589" customWidth="1"/>
    <col min="3345" max="3584" width="5.875" style="589"/>
    <col min="3585" max="3585" width="3.125" style="589" customWidth="1"/>
    <col min="3586" max="3586" width="3.375" style="589" customWidth="1"/>
    <col min="3587" max="3587" width="5.875" style="589" customWidth="1"/>
    <col min="3588" max="3589" width="7.125" style="589" customWidth="1"/>
    <col min="3590" max="3592" width="5.875" style="589" customWidth="1"/>
    <col min="3593" max="3594" width="4.625" style="589" customWidth="1"/>
    <col min="3595" max="3600" width="5.875" style="589" customWidth="1"/>
    <col min="3601" max="3840" width="5.875" style="589"/>
    <col min="3841" max="3841" width="3.125" style="589" customWidth="1"/>
    <col min="3842" max="3842" width="3.375" style="589" customWidth="1"/>
    <col min="3843" max="3843" width="5.875" style="589" customWidth="1"/>
    <col min="3844" max="3845" width="7.125" style="589" customWidth="1"/>
    <col min="3846" max="3848" width="5.875" style="589" customWidth="1"/>
    <col min="3849" max="3850" width="4.625" style="589" customWidth="1"/>
    <col min="3851" max="3856" width="5.875" style="589" customWidth="1"/>
    <col min="3857" max="4096" width="5.875" style="589"/>
    <col min="4097" max="4097" width="3.125" style="589" customWidth="1"/>
    <col min="4098" max="4098" width="3.375" style="589" customWidth="1"/>
    <col min="4099" max="4099" width="5.875" style="589" customWidth="1"/>
    <col min="4100" max="4101" width="7.125" style="589" customWidth="1"/>
    <col min="4102" max="4104" width="5.875" style="589" customWidth="1"/>
    <col min="4105" max="4106" width="4.625" style="589" customWidth="1"/>
    <col min="4107" max="4112" width="5.875" style="589" customWidth="1"/>
    <col min="4113" max="4352" width="5.875" style="589"/>
    <col min="4353" max="4353" width="3.125" style="589" customWidth="1"/>
    <col min="4354" max="4354" width="3.375" style="589" customWidth="1"/>
    <col min="4355" max="4355" width="5.875" style="589" customWidth="1"/>
    <col min="4356" max="4357" width="7.125" style="589" customWidth="1"/>
    <col min="4358" max="4360" width="5.875" style="589" customWidth="1"/>
    <col min="4361" max="4362" width="4.625" style="589" customWidth="1"/>
    <col min="4363" max="4368" width="5.875" style="589" customWidth="1"/>
    <col min="4369" max="4608" width="5.875" style="589"/>
    <col min="4609" max="4609" width="3.125" style="589" customWidth="1"/>
    <col min="4610" max="4610" width="3.375" style="589" customWidth="1"/>
    <col min="4611" max="4611" width="5.875" style="589" customWidth="1"/>
    <col min="4612" max="4613" width="7.125" style="589" customWidth="1"/>
    <col min="4614" max="4616" width="5.875" style="589" customWidth="1"/>
    <col min="4617" max="4618" width="4.625" style="589" customWidth="1"/>
    <col min="4619" max="4624" width="5.875" style="589" customWidth="1"/>
    <col min="4625" max="4864" width="5.875" style="589"/>
    <col min="4865" max="4865" width="3.125" style="589" customWidth="1"/>
    <col min="4866" max="4866" width="3.375" style="589" customWidth="1"/>
    <col min="4867" max="4867" width="5.875" style="589" customWidth="1"/>
    <col min="4868" max="4869" width="7.125" style="589" customWidth="1"/>
    <col min="4870" max="4872" width="5.875" style="589" customWidth="1"/>
    <col min="4873" max="4874" width="4.625" style="589" customWidth="1"/>
    <col min="4875" max="4880" width="5.875" style="589" customWidth="1"/>
    <col min="4881" max="5120" width="5.875" style="589"/>
    <col min="5121" max="5121" width="3.125" style="589" customWidth="1"/>
    <col min="5122" max="5122" width="3.375" style="589" customWidth="1"/>
    <col min="5123" max="5123" width="5.875" style="589" customWidth="1"/>
    <col min="5124" max="5125" width="7.125" style="589" customWidth="1"/>
    <col min="5126" max="5128" width="5.875" style="589" customWidth="1"/>
    <col min="5129" max="5130" width="4.625" style="589" customWidth="1"/>
    <col min="5131" max="5136" width="5.875" style="589" customWidth="1"/>
    <col min="5137" max="5376" width="5.875" style="589"/>
    <col min="5377" max="5377" width="3.125" style="589" customWidth="1"/>
    <col min="5378" max="5378" width="3.375" style="589" customWidth="1"/>
    <col min="5379" max="5379" width="5.875" style="589" customWidth="1"/>
    <col min="5380" max="5381" width="7.125" style="589" customWidth="1"/>
    <col min="5382" max="5384" width="5.875" style="589" customWidth="1"/>
    <col min="5385" max="5386" width="4.625" style="589" customWidth="1"/>
    <col min="5387" max="5392" width="5.875" style="589" customWidth="1"/>
    <col min="5393" max="5632" width="5.875" style="589"/>
    <col min="5633" max="5633" width="3.125" style="589" customWidth="1"/>
    <col min="5634" max="5634" width="3.375" style="589" customWidth="1"/>
    <col min="5635" max="5635" width="5.875" style="589" customWidth="1"/>
    <col min="5636" max="5637" width="7.125" style="589" customWidth="1"/>
    <col min="5638" max="5640" width="5.875" style="589" customWidth="1"/>
    <col min="5641" max="5642" width="4.625" style="589" customWidth="1"/>
    <col min="5643" max="5648" width="5.875" style="589" customWidth="1"/>
    <col min="5649" max="5888" width="5.875" style="589"/>
    <col min="5889" max="5889" width="3.125" style="589" customWidth="1"/>
    <col min="5890" max="5890" width="3.375" style="589" customWidth="1"/>
    <col min="5891" max="5891" width="5.875" style="589" customWidth="1"/>
    <col min="5892" max="5893" width="7.125" style="589" customWidth="1"/>
    <col min="5894" max="5896" width="5.875" style="589" customWidth="1"/>
    <col min="5897" max="5898" width="4.625" style="589" customWidth="1"/>
    <col min="5899" max="5904" width="5.875" style="589" customWidth="1"/>
    <col min="5905" max="6144" width="5.875" style="589"/>
    <col min="6145" max="6145" width="3.125" style="589" customWidth="1"/>
    <col min="6146" max="6146" width="3.375" style="589" customWidth="1"/>
    <col min="6147" max="6147" width="5.875" style="589" customWidth="1"/>
    <col min="6148" max="6149" width="7.125" style="589" customWidth="1"/>
    <col min="6150" max="6152" width="5.875" style="589" customWidth="1"/>
    <col min="6153" max="6154" width="4.625" style="589" customWidth="1"/>
    <col min="6155" max="6160" width="5.875" style="589" customWidth="1"/>
    <col min="6161" max="6400" width="5.875" style="589"/>
    <col min="6401" max="6401" width="3.125" style="589" customWidth="1"/>
    <col min="6402" max="6402" width="3.375" style="589" customWidth="1"/>
    <col min="6403" max="6403" width="5.875" style="589" customWidth="1"/>
    <col min="6404" max="6405" width="7.125" style="589" customWidth="1"/>
    <col min="6406" max="6408" width="5.875" style="589" customWidth="1"/>
    <col min="6409" max="6410" width="4.625" style="589" customWidth="1"/>
    <col min="6411" max="6416" width="5.875" style="589" customWidth="1"/>
    <col min="6417" max="6656" width="5.875" style="589"/>
    <col min="6657" max="6657" width="3.125" style="589" customWidth="1"/>
    <col min="6658" max="6658" width="3.375" style="589" customWidth="1"/>
    <col min="6659" max="6659" width="5.875" style="589" customWidth="1"/>
    <col min="6660" max="6661" width="7.125" style="589" customWidth="1"/>
    <col min="6662" max="6664" width="5.875" style="589" customWidth="1"/>
    <col min="6665" max="6666" width="4.625" style="589" customWidth="1"/>
    <col min="6667" max="6672" width="5.875" style="589" customWidth="1"/>
    <col min="6673" max="6912" width="5.875" style="589"/>
    <col min="6913" max="6913" width="3.125" style="589" customWidth="1"/>
    <col min="6914" max="6914" width="3.375" style="589" customWidth="1"/>
    <col min="6915" max="6915" width="5.875" style="589" customWidth="1"/>
    <col min="6916" max="6917" width="7.125" style="589" customWidth="1"/>
    <col min="6918" max="6920" width="5.875" style="589" customWidth="1"/>
    <col min="6921" max="6922" width="4.625" style="589" customWidth="1"/>
    <col min="6923" max="6928" width="5.875" style="589" customWidth="1"/>
    <col min="6929" max="7168" width="5.875" style="589"/>
    <col min="7169" max="7169" width="3.125" style="589" customWidth="1"/>
    <col min="7170" max="7170" width="3.375" style="589" customWidth="1"/>
    <col min="7171" max="7171" width="5.875" style="589" customWidth="1"/>
    <col min="7172" max="7173" width="7.125" style="589" customWidth="1"/>
    <col min="7174" max="7176" width="5.875" style="589" customWidth="1"/>
    <col min="7177" max="7178" width="4.625" style="589" customWidth="1"/>
    <col min="7179" max="7184" width="5.875" style="589" customWidth="1"/>
    <col min="7185" max="7424" width="5.875" style="589"/>
    <col min="7425" max="7425" width="3.125" style="589" customWidth="1"/>
    <col min="7426" max="7426" width="3.375" style="589" customWidth="1"/>
    <col min="7427" max="7427" width="5.875" style="589" customWidth="1"/>
    <col min="7428" max="7429" width="7.125" style="589" customWidth="1"/>
    <col min="7430" max="7432" width="5.875" style="589" customWidth="1"/>
    <col min="7433" max="7434" width="4.625" style="589" customWidth="1"/>
    <col min="7435" max="7440" width="5.875" style="589" customWidth="1"/>
    <col min="7441" max="7680" width="5.875" style="589"/>
    <col min="7681" max="7681" width="3.125" style="589" customWidth="1"/>
    <col min="7682" max="7682" width="3.375" style="589" customWidth="1"/>
    <col min="7683" max="7683" width="5.875" style="589" customWidth="1"/>
    <col min="7684" max="7685" width="7.125" style="589" customWidth="1"/>
    <col min="7686" max="7688" width="5.875" style="589" customWidth="1"/>
    <col min="7689" max="7690" width="4.625" style="589" customWidth="1"/>
    <col min="7691" max="7696" width="5.875" style="589" customWidth="1"/>
    <col min="7697" max="7936" width="5.875" style="589"/>
    <col min="7937" max="7937" width="3.125" style="589" customWidth="1"/>
    <col min="7938" max="7938" width="3.375" style="589" customWidth="1"/>
    <col min="7939" max="7939" width="5.875" style="589" customWidth="1"/>
    <col min="7940" max="7941" width="7.125" style="589" customWidth="1"/>
    <col min="7942" max="7944" width="5.875" style="589" customWidth="1"/>
    <col min="7945" max="7946" width="4.625" style="589" customWidth="1"/>
    <col min="7947" max="7952" width="5.875" style="589" customWidth="1"/>
    <col min="7953" max="8192" width="5.875" style="589"/>
    <col min="8193" max="8193" width="3.125" style="589" customWidth="1"/>
    <col min="8194" max="8194" width="3.375" style="589" customWidth="1"/>
    <col min="8195" max="8195" width="5.875" style="589" customWidth="1"/>
    <col min="8196" max="8197" width="7.125" style="589" customWidth="1"/>
    <col min="8198" max="8200" width="5.875" style="589" customWidth="1"/>
    <col min="8201" max="8202" width="4.625" style="589" customWidth="1"/>
    <col min="8203" max="8208" width="5.875" style="589" customWidth="1"/>
    <col min="8209" max="8448" width="5.875" style="589"/>
    <col min="8449" max="8449" width="3.125" style="589" customWidth="1"/>
    <col min="8450" max="8450" width="3.375" style="589" customWidth="1"/>
    <col min="8451" max="8451" width="5.875" style="589" customWidth="1"/>
    <col min="8452" max="8453" width="7.125" style="589" customWidth="1"/>
    <col min="8454" max="8456" width="5.875" style="589" customWidth="1"/>
    <col min="8457" max="8458" width="4.625" style="589" customWidth="1"/>
    <col min="8459" max="8464" width="5.875" style="589" customWidth="1"/>
    <col min="8465" max="8704" width="5.875" style="589"/>
    <col min="8705" max="8705" width="3.125" style="589" customWidth="1"/>
    <col min="8706" max="8706" width="3.375" style="589" customWidth="1"/>
    <col min="8707" max="8707" width="5.875" style="589" customWidth="1"/>
    <col min="8708" max="8709" width="7.125" style="589" customWidth="1"/>
    <col min="8710" max="8712" width="5.875" style="589" customWidth="1"/>
    <col min="8713" max="8714" width="4.625" style="589" customWidth="1"/>
    <col min="8715" max="8720" width="5.875" style="589" customWidth="1"/>
    <col min="8721" max="8960" width="5.875" style="589"/>
    <col min="8961" max="8961" width="3.125" style="589" customWidth="1"/>
    <col min="8962" max="8962" width="3.375" style="589" customWidth="1"/>
    <col min="8963" max="8963" width="5.875" style="589" customWidth="1"/>
    <col min="8964" max="8965" width="7.125" style="589" customWidth="1"/>
    <col min="8966" max="8968" width="5.875" style="589" customWidth="1"/>
    <col min="8969" max="8970" width="4.625" style="589" customWidth="1"/>
    <col min="8971" max="8976" width="5.875" style="589" customWidth="1"/>
    <col min="8977" max="9216" width="5.875" style="589"/>
    <col min="9217" max="9217" width="3.125" style="589" customWidth="1"/>
    <col min="9218" max="9218" width="3.375" style="589" customWidth="1"/>
    <col min="9219" max="9219" width="5.875" style="589" customWidth="1"/>
    <col min="9220" max="9221" width="7.125" style="589" customWidth="1"/>
    <col min="9222" max="9224" width="5.875" style="589" customWidth="1"/>
    <col min="9225" max="9226" width="4.625" style="589" customWidth="1"/>
    <col min="9227" max="9232" width="5.875" style="589" customWidth="1"/>
    <col min="9233" max="9472" width="5.875" style="589"/>
    <col min="9473" max="9473" width="3.125" style="589" customWidth="1"/>
    <col min="9474" max="9474" width="3.375" style="589" customWidth="1"/>
    <col min="9475" max="9475" width="5.875" style="589" customWidth="1"/>
    <col min="9476" max="9477" width="7.125" style="589" customWidth="1"/>
    <col min="9478" max="9480" width="5.875" style="589" customWidth="1"/>
    <col min="9481" max="9482" width="4.625" style="589" customWidth="1"/>
    <col min="9483" max="9488" width="5.875" style="589" customWidth="1"/>
    <col min="9489" max="9728" width="5.875" style="589"/>
    <col min="9729" max="9729" width="3.125" style="589" customWidth="1"/>
    <col min="9730" max="9730" width="3.375" style="589" customWidth="1"/>
    <col min="9731" max="9731" width="5.875" style="589" customWidth="1"/>
    <col min="9732" max="9733" width="7.125" style="589" customWidth="1"/>
    <col min="9734" max="9736" width="5.875" style="589" customWidth="1"/>
    <col min="9737" max="9738" width="4.625" style="589" customWidth="1"/>
    <col min="9739" max="9744" width="5.875" style="589" customWidth="1"/>
    <col min="9745" max="9984" width="5.875" style="589"/>
    <col min="9985" max="9985" width="3.125" style="589" customWidth="1"/>
    <col min="9986" max="9986" width="3.375" style="589" customWidth="1"/>
    <col min="9987" max="9987" width="5.875" style="589" customWidth="1"/>
    <col min="9988" max="9989" width="7.125" style="589" customWidth="1"/>
    <col min="9990" max="9992" width="5.875" style="589" customWidth="1"/>
    <col min="9993" max="9994" width="4.625" style="589" customWidth="1"/>
    <col min="9995" max="10000" width="5.875" style="589" customWidth="1"/>
    <col min="10001" max="10240" width="5.875" style="589"/>
    <col min="10241" max="10241" width="3.125" style="589" customWidth="1"/>
    <col min="10242" max="10242" width="3.375" style="589" customWidth="1"/>
    <col min="10243" max="10243" width="5.875" style="589" customWidth="1"/>
    <col min="10244" max="10245" width="7.125" style="589" customWidth="1"/>
    <col min="10246" max="10248" width="5.875" style="589" customWidth="1"/>
    <col min="10249" max="10250" width="4.625" style="589" customWidth="1"/>
    <col min="10251" max="10256" width="5.875" style="589" customWidth="1"/>
    <col min="10257" max="10496" width="5.875" style="589"/>
    <col min="10497" max="10497" width="3.125" style="589" customWidth="1"/>
    <col min="10498" max="10498" width="3.375" style="589" customWidth="1"/>
    <col min="10499" max="10499" width="5.875" style="589" customWidth="1"/>
    <col min="10500" max="10501" width="7.125" style="589" customWidth="1"/>
    <col min="10502" max="10504" width="5.875" style="589" customWidth="1"/>
    <col min="10505" max="10506" width="4.625" style="589" customWidth="1"/>
    <col min="10507" max="10512" width="5.875" style="589" customWidth="1"/>
    <col min="10513" max="10752" width="5.875" style="589"/>
    <col min="10753" max="10753" width="3.125" style="589" customWidth="1"/>
    <col min="10754" max="10754" width="3.375" style="589" customWidth="1"/>
    <col min="10755" max="10755" width="5.875" style="589" customWidth="1"/>
    <col min="10756" max="10757" width="7.125" style="589" customWidth="1"/>
    <col min="10758" max="10760" width="5.875" style="589" customWidth="1"/>
    <col min="10761" max="10762" width="4.625" style="589" customWidth="1"/>
    <col min="10763" max="10768" width="5.875" style="589" customWidth="1"/>
    <col min="10769" max="11008" width="5.875" style="589"/>
    <col min="11009" max="11009" width="3.125" style="589" customWidth="1"/>
    <col min="11010" max="11010" width="3.375" style="589" customWidth="1"/>
    <col min="11011" max="11011" width="5.875" style="589" customWidth="1"/>
    <col min="11012" max="11013" width="7.125" style="589" customWidth="1"/>
    <col min="11014" max="11016" width="5.875" style="589" customWidth="1"/>
    <col min="11017" max="11018" width="4.625" style="589" customWidth="1"/>
    <col min="11019" max="11024" width="5.875" style="589" customWidth="1"/>
    <col min="11025" max="11264" width="5.875" style="589"/>
    <col min="11265" max="11265" width="3.125" style="589" customWidth="1"/>
    <col min="11266" max="11266" width="3.375" style="589" customWidth="1"/>
    <col min="11267" max="11267" width="5.875" style="589" customWidth="1"/>
    <col min="11268" max="11269" width="7.125" style="589" customWidth="1"/>
    <col min="11270" max="11272" width="5.875" style="589" customWidth="1"/>
    <col min="11273" max="11274" width="4.625" style="589" customWidth="1"/>
    <col min="11275" max="11280" width="5.875" style="589" customWidth="1"/>
    <col min="11281" max="11520" width="5.875" style="589"/>
    <col min="11521" max="11521" width="3.125" style="589" customWidth="1"/>
    <col min="11522" max="11522" width="3.375" style="589" customWidth="1"/>
    <col min="11523" max="11523" width="5.875" style="589" customWidth="1"/>
    <col min="11524" max="11525" width="7.125" style="589" customWidth="1"/>
    <col min="11526" max="11528" width="5.875" style="589" customWidth="1"/>
    <col min="11529" max="11530" width="4.625" style="589" customWidth="1"/>
    <col min="11531" max="11536" width="5.875" style="589" customWidth="1"/>
    <col min="11537" max="11776" width="5.875" style="589"/>
    <col min="11777" max="11777" width="3.125" style="589" customWidth="1"/>
    <col min="11778" max="11778" width="3.375" style="589" customWidth="1"/>
    <col min="11779" max="11779" width="5.875" style="589" customWidth="1"/>
    <col min="11780" max="11781" width="7.125" style="589" customWidth="1"/>
    <col min="11782" max="11784" width="5.875" style="589" customWidth="1"/>
    <col min="11785" max="11786" width="4.625" style="589" customWidth="1"/>
    <col min="11787" max="11792" width="5.875" style="589" customWidth="1"/>
    <col min="11793" max="12032" width="5.875" style="589"/>
    <col min="12033" max="12033" width="3.125" style="589" customWidth="1"/>
    <col min="12034" max="12034" width="3.375" style="589" customWidth="1"/>
    <col min="12035" max="12035" width="5.875" style="589" customWidth="1"/>
    <col min="12036" max="12037" width="7.125" style="589" customWidth="1"/>
    <col min="12038" max="12040" width="5.875" style="589" customWidth="1"/>
    <col min="12041" max="12042" width="4.625" style="589" customWidth="1"/>
    <col min="12043" max="12048" width="5.875" style="589" customWidth="1"/>
    <col min="12049" max="12288" width="5.875" style="589"/>
    <col min="12289" max="12289" width="3.125" style="589" customWidth="1"/>
    <col min="12290" max="12290" width="3.375" style="589" customWidth="1"/>
    <col min="12291" max="12291" width="5.875" style="589" customWidth="1"/>
    <col min="12292" max="12293" width="7.125" style="589" customWidth="1"/>
    <col min="12294" max="12296" width="5.875" style="589" customWidth="1"/>
    <col min="12297" max="12298" width="4.625" style="589" customWidth="1"/>
    <col min="12299" max="12304" width="5.875" style="589" customWidth="1"/>
    <col min="12305" max="12544" width="5.875" style="589"/>
    <col min="12545" max="12545" width="3.125" style="589" customWidth="1"/>
    <col min="12546" max="12546" width="3.375" style="589" customWidth="1"/>
    <col min="12547" max="12547" width="5.875" style="589" customWidth="1"/>
    <col min="12548" max="12549" width="7.125" style="589" customWidth="1"/>
    <col min="12550" max="12552" width="5.875" style="589" customWidth="1"/>
    <col min="12553" max="12554" width="4.625" style="589" customWidth="1"/>
    <col min="12555" max="12560" width="5.875" style="589" customWidth="1"/>
    <col min="12561" max="12800" width="5.875" style="589"/>
    <col min="12801" max="12801" width="3.125" style="589" customWidth="1"/>
    <col min="12802" max="12802" width="3.375" style="589" customWidth="1"/>
    <col min="12803" max="12803" width="5.875" style="589" customWidth="1"/>
    <col min="12804" max="12805" width="7.125" style="589" customWidth="1"/>
    <col min="12806" max="12808" width="5.875" style="589" customWidth="1"/>
    <col min="12809" max="12810" width="4.625" style="589" customWidth="1"/>
    <col min="12811" max="12816" width="5.875" style="589" customWidth="1"/>
    <col min="12817" max="13056" width="5.875" style="589"/>
    <col min="13057" max="13057" width="3.125" style="589" customWidth="1"/>
    <col min="13058" max="13058" width="3.375" style="589" customWidth="1"/>
    <col min="13059" max="13059" width="5.875" style="589" customWidth="1"/>
    <col min="13060" max="13061" width="7.125" style="589" customWidth="1"/>
    <col min="13062" max="13064" width="5.875" style="589" customWidth="1"/>
    <col min="13065" max="13066" width="4.625" style="589" customWidth="1"/>
    <col min="13067" max="13072" width="5.875" style="589" customWidth="1"/>
    <col min="13073" max="13312" width="5.875" style="589"/>
    <col min="13313" max="13313" width="3.125" style="589" customWidth="1"/>
    <col min="13314" max="13314" width="3.375" style="589" customWidth="1"/>
    <col min="13315" max="13315" width="5.875" style="589" customWidth="1"/>
    <col min="13316" max="13317" width="7.125" style="589" customWidth="1"/>
    <col min="13318" max="13320" width="5.875" style="589" customWidth="1"/>
    <col min="13321" max="13322" width="4.625" style="589" customWidth="1"/>
    <col min="13323" max="13328" width="5.875" style="589" customWidth="1"/>
    <col min="13329" max="13568" width="5.875" style="589"/>
    <col min="13569" max="13569" width="3.125" style="589" customWidth="1"/>
    <col min="13570" max="13570" width="3.375" style="589" customWidth="1"/>
    <col min="13571" max="13571" width="5.875" style="589" customWidth="1"/>
    <col min="13572" max="13573" width="7.125" style="589" customWidth="1"/>
    <col min="13574" max="13576" width="5.875" style="589" customWidth="1"/>
    <col min="13577" max="13578" width="4.625" style="589" customWidth="1"/>
    <col min="13579" max="13584" width="5.875" style="589" customWidth="1"/>
    <col min="13585" max="13824" width="5.875" style="589"/>
    <col min="13825" max="13825" width="3.125" style="589" customWidth="1"/>
    <col min="13826" max="13826" width="3.375" style="589" customWidth="1"/>
    <col min="13827" max="13827" width="5.875" style="589" customWidth="1"/>
    <col min="13828" max="13829" width="7.125" style="589" customWidth="1"/>
    <col min="13830" max="13832" width="5.875" style="589" customWidth="1"/>
    <col min="13833" max="13834" width="4.625" style="589" customWidth="1"/>
    <col min="13835" max="13840" width="5.875" style="589" customWidth="1"/>
    <col min="13841" max="14080" width="5.875" style="589"/>
    <col min="14081" max="14081" width="3.125" style="589" customWidth="1"/>
    <col min="14082" max="14082" width="3.375" style="589" customWidth="1"/>
    <col min="14083" max="14083" width="5.875" style="589" customWidth="1"/>
    <col min="14084" max="14085" width="7.125" style="589" customWidth="1"/>
    <col min="14086" max="14088" width="5.875" style="589" customWidth="1"/>
    <col min="14089" max="14090" width="4.625" style="589" customWidth="1"/>
    <col min="14091" max="14096" width="5.875" style="589" customWidth="1"/>
    <col min="14097" max="14336" width="5.875" style="589"/>
    <col min="14337" max="14337" width="3.125" style="589" customWidth="1"/>
    <col min="14338" max="14338" width="3.375" style="589" customWidth="1"/>
    <col min="14339" max="14339" width="5.875" style="589" customWidth="1"/>
    <col min="14340" max="14341" width="7.125" style="589" customWidth="1"/>
    <col min="14342" max="14344" width="5.875" style="589" customWidth="1"/>
    <col min="14345" max="14346" width="4.625" style="589" customWidth="1"/>
    <col min="14347" max="14352" width="5.875" style="589" customWidth="1"/>
    <col min="14353" max="14592" width="5.875" style="589"/>
    <col min="14593" max="14593" width="3.125" style="589" customWidth="1"/>
    <col min="14594" max="14594" width="3.375" style="589" customWidth="1"/>
    <col min="14595" max="14595" width="5.875" style="589" customWidth="1"/>
    <col min="14596" max="14597" width="7.125" style="589" customWidth="1"/>
    <col min="14598" max="14600" width="5.875" style="589" customWidth="1"/>
    <col min="14601" max="14602" width="4.625" style="589" customWidth="1"/>
    <col min="14603" max="14608" width="5.875" style="589" customWidth="1"/>
    <col min="14609" max="14848" width="5.875" style="589"/>
    <col min="14849" max="14849" width="3.125" style="589" customWidth="1"/>
    <col min="14850" max="14850" width="3.375" style="589" customWidth="1"/>
    <col min="14851" max="14851" width="5.875" style="589" customWidth="1"/>
    <col min="14852" max="14853" width="7.125" style="589" customWidth="1"/>
    <col min="14854" max="14856" width="5.875" style="589" customWidth="1"/>
    <col min="14857" max="14858" width="4.625" style="589" customWidth="1"/>
    <col min="14859" max="14864" width="5.875" style="589" customWidth="1"/>
    <col min="14865" max="15104" width="5.875" style="589"/>
    <col min="15105" max="15105" width="3.125" style="589" customWidth="1"/>
    <col min="15106" max="15106" width="3.375" style="589" customWidth="1"/>
    <col min="15107" max="15107" width="5.875" style="589" customWidth="1"/>
    <col min="15108" max="15109" width="7.125" style="589" customWidth="1"/>
    <col min="15110" max="15112" width="5.875" style="589" customWidth="1"/>
    <col min="15113" max="15114" width="4.625" style="589" customWidth="1"/>
    <col min="15115" max="15120" width="5.875" style="589" customWidth="1"/>
    <col min="15121" max="15360" width="5.875" style="589"/>
    <col min="15361" max="15361" width="3.125" style="589" customWidth="1"/>
    <col min="15362" max="15362" width="3.375" style="589" customWidth="1"/>
    <col min="15363" max="15363" width="5.875" style="589" customWidth="1"/>
    <col min="15364" max="15365" width="7.125" style="589" customWidth="1"/>
    <col min="15366" max="15368" width="5.875" style="589" customWidth="1"/>
    <col min="15369" max="15370" width="4.625" style="589" customWidth="1"/>
    <col min="15371" max="15376" width="5.875" style="589" customWidth="1"/>
    <col min="15377" max="15616" width="5.875" style="589"/>
    <col min="15617" max="15617" width="3.125" style="589" customWidth="1"/>
    <col min="15618" max="15618" width="3.375" style="589" customWidth="1"/>
    <col min="15619" max="15619" width="5.875" style="589" customWidth="1"/>
    <col min="15620" max="15621" width="7.125" style="589" customWidth="1"/>
    <col min="15622" max="15624" width="5.875" style="589" customWidth="1"/>
    <col min="15625" max="15626" width="4.625" style="589" customWidth="1"/>
    <col min="15627" max="15632" width="5.875" style="589" customWidth="1"/>
    <col min="15633" max="15872" width="5.875" style="589"/>
    <col min="15873" max="15873" width="3.125" style="589" customWidth="1"/>
    <col min="15874" max="15874" width="3.375" style="589" customWidth="1"/>
    <col min="15875" max="15875" width="5.875" style="589" customWidth="1"/>
    <col min="15876" max="15877" width="7.125" style="589" customWidth="1"/>
    <col min="15878" max="15880" width="5.875" style="589" customWidth="1"/>
    <col min="15881" max="15882" width="4.625" style="589" customWidth="1"/>
    <col min="15883" max="15888" width="5.875" style="589" customWidth="1"/>
    <col min="15889" max="16128" width="5.875" style="589"/>
    <col min="16129" max="16129" width="3.125" style="589" customWidth="1"/>
    <col min="16130" max="16130" width="3.375" style="589" customWidth="1"/>
    <col min="16131" max="16131" width="5.875" style="589" customWidth="1"/>
    <col min="16132" max="16133" width="7.125" style="589" customWidth="1"/>
    <col min="16134" max="16136" width="5.875" style="589" customWidth="1"/>
    <col min="16137" max="16138" width="4.625" style="589" customWidth="1"/>
    <col min="16139" max="16144" width="5.875" style="589" customWidth="1"/>
    <col min="16145" max="16384" width="5.875" style="589"/>
  </cols>
  <sheetData>
    <row r="1" spans="1:16" ht="14.25">
      <c r="I1" s="590"/>
      <c r="J1" s="590"/>
      <c r="P1" s="590" t="s">
        <v>1182</v>
      </c>
    </row>
    <row r="2" spans="1:16" ht="14.25">
      <c r="I2" s="590"/>
      <c r="J2" s="590"/>
    </row>
    <row r="3" spans="1:16" ht="28.5">
      <c r="A3" s="1280" t="s">
        <v>1125</v>
      </c>
      <c r="B3" s="1280"/>
      <c r="C3" s="1280"/>
      <c r="D3" s="1280"/>
      <c r="E3" s="1280"/>
      <c r="F3" s="1280"/>
      <c r="G3" s="1280"/>
      <c r="H3" s="1280"/>
      <c r="I3" s="1280"/>
      <c r="J3" s="1280"/>
      <c r="K3" s="1280"/>
      <c r="L3" s="1280"/>
      <c r="M3" s="1280"/>
      <c r="N3" s="1280"/>
      <c r="O3" s="1280"/>
      <c r="P3" s="1280"/>
    </row>
    <row r="4" spans="1:16" ht="14.25" customHeight="1">
      <c r="A4" s="638"/>
      <c r="B4" s="638"/>
      <c r="C4" s="638"/>
      <c r="D4" s="638"/>
      <c r="E4" s="638"/>
      <c r="F4" s="638"/>
      <c r="G4" s="638"/>
      <c r="H4" s="638"/>
      <c r="I4" s="638"/>
      <c r="J4" s="638"/>
      <c r="K4" s="638"/>
      <c r="L4" s="638"/>
      <c r="M4" s="638"/>
      <c r="N4" s="638"/>
      <c r="O4" s="638"/>
      <c r="P4" s="638"/>
    </row>
    <row r="5" spans="1:16" ht="14.25" customHeight="1">
      <c r="A5" s="638"/>
      <c r="B5" s="638"/>
      <c r="C5" s="638"/>
      <c r="D5" s="638"/>
      <c r="E5" s="638"/>
      <c r="F5" s="638"/>
      <c r="G5" s="638"/>
      <c r="H5" s="638"/>
      <c r="I5" s="638"/>
      <c r="J5" s="638"/>
      <c r="K5" s="638"/>
      <c r="L5" s="638"/>
      <c r="M5" s="638"/>
      <c r="N5" s="638"/>
      <c r="O5" s="638"/>
      <c r="P5" s="638"/>
    </row>
    <row r="6" spans="1:16" ht="14.25">
      <c r="A6" s="591"/>
      <c r="B6" s="591"/>
      <c r="C6" s="591"/>
      <c r="D6" s="591"/>
      <c r="E6" s="591"/>
      <c r="F6" s="591"/>
      <c r="G6" s="591"/>
      <c r="H6" s="591"/>
      <c r="I6" s="591"/>
      <c r="J6" s="591"/>
      <c r="K6" s="591"/>
      <c r="L6" s="591"/>
      <c r="M6" s="591"/>
      <c r="N6" s="591"/>
      <c r="O6" s="591"/>
      <c r="P6" s="591"/>
    </row>
    <row r="7" spans="1:16" ht="14.25">
      <c r="A7" s="592" t="s">
        <v>1126</v>
      </c>
      <c r="B7" s="592"/>
      <c r="C7" s="592"/>
      <c r="D7" s="592"/>
      <c r="E7" s="592"/>
      <c r="F7" s="592"/>
      <c r="G7" s="592"/>
      <c r="H7" s="592"/>
      <c r="I7" s="592"/>
      <c r="J7" s="592"/>
      <c r="K7" s="592"/>
      <c r="L7" s="592"/>
      <c r="M7" s="592"/>
      <c r="N7" s="592"/>
      <c r="O7" s="592"/>
      <c r="P7" s="592"/>
    </row>
    <row r="8" spans="1:16" ht="14.25">
      <c r="A8" s="592"/>
      <c r="B8" s="592"/>
      <c r="C8" s="592"/>
      <c r="D8" s="592"/>
      <c r="E8" s="592"/>
      <c r="F8" s="592"/>
      <c r="G8" s="592"/>
      <c r="H8" s="592"/>
      <c r="I8" s="592"/>
      <c r="J8" s="592"/>
      <c r="K8" s="592"/>
      <c r="L8" s="592"/>
      <c r="M8" s="592"/>
      <c r="N8" s="592"/>
      <c r="O8" s="592"/>
      <c r="P8" s="592"/>
    </row>
    <row r="9" spans="1:16" ht="14.25">
      <c r="A9" s="592"/>
      <c r="B9" s="592"/>
      <c r="C9" s="592"/>
      <c r="D9" s="592"/>
      <c r="E9" s="592"/>
      <c r="F9" s="592"/>
      <c r="G9" s="592"/>
      <c r="H9" s="592"/>
      <c r="I9" s="592"/>
      <c r="J9" s="592"/>
      <c r="K9" s="592"/>
      <c r="L9" s="592"/>
      <c r="M9" s="592"/>
      <c r="N9" s="592"/>
      <c r="O9" s="592"/>
      <c r="P9" s="592"/>
    </row>
    <row r="10" spans="1:16" ht="14.25">
      <c r="A10" s="592"/>
      <c r="B10" s="592"/>
      <c r="C10" s="592"/>
      <c r="D10" s="592"/>
      <c r="E10" s="592"/>
      <c r="F10" s="510"/>
      <c r="G10" s="510"/>
      <c r="H10" s="592"/>
      <c r="I10" s="592"/>
      <c r="J10" s="592"/>
      <c r="K10" s="592"/>
      <c r="L10" s="592"/>
      <c r="M10" s="592"/>
      <c r="N10" s="592"/>
      <c r="O10" s="592"/>
      <c r="P10" s="592"/>
    </row>
    <row r="11" spans="1:16" ht="14.25">
      <c r="A11" s="592"/>
      <c r="B11" s="592"/>
      <c r="D11" s="592"/>
      <c r="E11" s="592"/>
      <c r="F11" s="510"/>
      <c r="G11" s="510"/>
      <c r="H11" s="592"/>
      <c r="I11" s="592"/>
      <c r="J11" s="592"/>
      <c r="K11" s="592"/>
      <c r="L11" s="592"/>
      <c r="M11" s="593"/>
      <c r="N11" s="593"/>
      <c r="O11" s="593"/>
      <c r="P11" s="594" t="s">
        <v>1329</v>
      </c>
    </row>
    <row r="12" spans="1:16" ht="14.25">
      <c r="A12" s="592"/>
      <c r="B12" s="592"/>
      <c r="D12" s="592"/>
      <c r="E12" s="592"/>
      <c r="F12" s="510"/>
      <c r="G12" s="510"/>
      <c r="H12" s="592"/>
      <c r="I12" s="592"/>
      <c r="J12" s="592"/>
      <c r="K12" s="592"/>
      <c r="L12" s="592"/>
      <c r="M12" s="592"/>
      <c r="N12" s="592"/>
      <c r="O12" s="592"/>
      <c r="P12" s="646"/>
    </row>
    <row r="13" spans="1:16" ht="14.25">
      <c r="A13" s="592"/>
      <c r="B13" s="592"/>
      <c r="D13" s="592"/>
      <c r="E13" s="592"/>
      <c r="F13" s="510"/>
      <c r="G13" s="510"/>
      <c r="H13" s="592"/>
      <c r="I13" s="592"/>
      <c r="J13" s="592"/>
      <c r="K13" s="592"/>
      <c r="L13" s="592"/>
      <c r="M13" s="592"/>
      <c r="N13" s="592"/>
      <c r="O13" s="592"/>
      <c r="P13" s="646"/>
    </row>
    <row r="14" spans="1:16" ht="14.25">
      <c r="A14" s="592"/>
      <c r="B14" s="592"/>
      <c r="C14" s="592"/>
      <c r="D14" s="592"/>
      <c r="E14" s="592"/>
      <c r="F14" s="510"/>
      <c r="G14" s="510"/>
      <c r="H14" s="510"/>
      <c r="I14" s="510"/>
      <c r="J14" s="510"/>
      <c r="K14" s="592"/>
      <c r="L14" s="592"/>
      <c r="M14" s="592"/>
      <c r="N14" s="592"/>
      <c r="O14" s="592"/>
      <c r="P14" s="592"/>
    </row>
    <row r="15" spans="1:16" ht="14.25">
      <c r="A15" s="289" t="s">
        <v>613</v>
      </c>
      <c r="B15" s="592"/>
      <c r="C15" s="592"/>
      <c r="D15" s="592"/>
      <c r="E15" s="592"/>
      <c r="F15" s="592"/>
      <c r="G15" s="510"/>
      <c r="H15" s="592"/>
      <c r="I15" s="592"/>
      <c r="J15" s="592"/>
      <c r="K15" s="592"/>
      <c r="L15" s="592"/>
      <c r="M15" s="592"/>
      <c r="N15" s="592"/>
      <c r="O15" s="592"/>
      <c r="P15" s="592"/>
    </row>
    <row r="16" spans="1:16" ht="14.25">
      <c r="A16" s="289"/>
      <c r="B16" s="592"/>
      <c r="C16" s="592"/>
      <c r="D16" s="592"/>
      <c r="E16" s="592"/>
      <c r="F16" s="592"/>
      <c r="G16" s="510"/>
      <c r="H16" s="592"/>
      <c r="I16" s="592"/>
      <c r="J16" s="592"/>
      <c r="K16" s="592"/>
      <c r="L16" s="592"/>
      <c r="M16" s="592"/>
      <c r="N16" s="592"/>
      <c r="O16" s="592"/>
      <c r="P16" s="592"/>
    </row>
    <row r="17" spans="1:16" ht="14.25">
      <c r="A17" s="289"/>
      <c r="B17" s="592"/>
      <c r="C17" s="592"/>
      <c r="D17" s="592"/>
      <c r="E17" s="592"/>
      <c r="F17" s="592"/>
      <c r="G17" s="510"/>
      <c r="H17" s="592"/>
      <c r="I17" s="592"/>
      <c r="J17" s="592"/>
      <c r="K17" s="592"/>
      <c r="L17" s="592"/>
      <c r="M17" s="592"/>
      <c r="N17" s="592"/>
      <c r="O17" s="592"/>
      <c r="P17" s="592"/>
    </row>
    <row r="18" spans="1:16" ht="14.25">
      <c r="A18" s="595"/>
      <c r="B18" s="595"/>
      <c r="C18" s="595"/>
      <c r="D18" s="595"/>
      <c r="E18" s="595"/>
      <c r="F18" s="595"/>
      <c r="G18" s="596"/>
      <c r="H18" s="595"/>
      <c r="I18" s="595"/>
      <c r="J18" s="595"/>
      <c r="K18" s="595"/>
      <c r="L18" s="595"/>
      <c r="M18" s="595"/>
      <c r="N18" s="595"/>
      <c r="O18" s="595"/>
      <c r="P18" s="595"/>
    </row>
    <row r="19" spans="1:16" ht="14.25">
      <c r="A19" s="595"/>
      <c r="B19" s="595"/>
      <c r="C19" s="595"/>
      <c r="D19" s="595"/>
      <c r="E19" s="595" t="str">
        <f>入力シート!C1</f>
        <v>令和4年7月10日執行参議院青森県選挙区選出議員選挙</v>
      </c>
      <c r="H19" s="595"/>
      <c r="I19" s="595"/>
      <c r="J19" s="595"/>
      <c r="K19" s="595"/>
      <c r="L19" s="595"/>
      <c r="M19" s="595"/>
      <c r="N19" s="595"/>
      <c r="P19" s="616" t="s">
        <v>1127</v>
      </c>
    </row>
    <row r="20" spans="1:16" ht="14.25">
      <c r="A20" s="595"/>
      <c r="B20" s="595"/>
      <c r="C20" s="595"/>
      <c r="D20" s="595"/>
      <c r="E20" s="595"/>
      <c r="H20" s="595"/>
      <c r="I20" s="595"/>
      <c r="J20" s="595"/>
      <c r="K20" s="595"/>
      <c r="L20" s="595"/>
      <c r="M20" s="595"/>
      <c r="N20" s="595"/>
      <c r="P20" s="616"/>
    </row>
    <row r="21" spans="1:16" ht="14.25">
      <c r="A21" s="595"/>
      <c r="B21" s="595"/>
      <c r="C21" s="595"/>
      <c r="D21" s="595"/>
      <c r="E21" s="595"/>
      <c r="F21" s="595"/>
      <c r="H21" s="595"/>
      <c r="I21" s="595"/>
      <c r="J21" s="595"/>
      <c r="K21" s="595"/>
      <c r="L21" s="595"/>
      <c r="M21" s="595"/>
      <c r="N21" s="595"/>
      <c r="O21" s="597"/>
      <c r="P21" s="595"/>
    </row>
    <row r="22" spans="1:16" ht="14.25">
      <c r="A22" s="595"/>
      <c r="B22" s="595"/>
      <c r="C22" s="595"/>
      <c r="D22" s="595"/>
      <c r="E22" s="595"/>
      <c r="F22" s="595"/>
      <c r="P22" s="595"/>
    </row>
    <row r="23" spans="1:16" ht="14.25">
      <c r="A23" s="595"/>
      <c r="B23" s="595"/>
      <c r="C23" s="595"/>
      <c r="D23" s="595"/>
      <c r="E23" s="595"/>
      <c r="G23" s="595" t="s">
        <v>544</v>
      </c>
      <c r="I23" s="1281" t="str">
        <f>入力シート!E11</f>
        <v/>
      </c>
      <c r="J23" s="1281"/>
      <c r="K23" s="1281"/>
      <c r="L23" s="1281"/>
      <c r="M23" s="1281"/>
      <c r="N23" s="1281"/>
      <c r="O23" s="1281"/>
      <c r="P23" s="595"/>
    </row>
    <row r="24" spans="1:16" ht="14.25">
      <c r="A24" s="595"/>
      <c r="B24" s="595"/>
      <c r="C24" s="595"/>
      <c r="D24" s="595"/>
      <c r="E24" s="595"/>
      <c r="F24" s="595"/>
      <c r="G24" s="590"/>
      <c r="I24" s="507"/>
      <c r="J24" s="507"/>
      <c r="K24" s="507"/>
      <c r="L24" s="507"/>
      <c r="M24" s="507"/>
      <c r="N24" s="507"/>
      <c r="O24" s="507"/>
      <c r="P24" s="595"/>
    </row>
    <row r="25" spans="1:16" ht="14.25">
      <c r="A25" s="1282" t="s">
        <v>589</v>
      </c>
      <c r="B25" s="1282"/>
      <c r="C25" s="1282"/>
      <c r="D25" s="1282"/>
      <c r="E25" s="1282"/>
      <c r="F25" s="1282"/>
      <c r="G25" s="1282"/>
      <c r="H25" s="1282"/>
      <c r="I25" s="1282"/>
      <c r="J25" s="1282"/>
      <c r="K25" s="1282"/>
      <c r="L25" s="1282"/>
      <c r="M25" s="1282"/>
      <c r="N25" s="1282"/>
      <c r="O25" s="1282"/>
      <c r="P25" s="1282"/>
    </row>
    <row r="26" spans="1:16" thickBot="1">
      <c r="A26" s="599"/>
      <c r="B26" s="599"/>
      <c r="C26" s="599"/>
      <c r="D26" s="599"/>
      <c r="E26" s="599"/>
      <c r="F26" s="599"/>
      <c r="G26" s="599"/>
      <c r="H26" s="599"/>
      <c r="I26" s="599"/>
      <c r="J26" s="599"/>
      <c r="K26" s="599"/>
      <c r="L26" s="599"/>
      <c r="M26" s="599"/>
      <c r="N26" s="599"/>
      <c r="O26" s="599"/>
      <c r="P26" s="599"/>
    </row>
    <row r="27" spans="1:16" ht="21" customHeight="1">
      <c r="A27" s="1283" t="s">
        <v>0</v>
      </c>
      <c r="B27" s="1284"/>
      <c r="C27" s="1285"/>
      <c r="D27" s="1292" t="s">
        <v>702</v>
      </c>
      <c r="E27" s="1292"/>
      <c r="F27" s="1295" t="s">
        <v>1128</v>
      </c>
      <c r="G27" s="1295"/>
      <c r="H27" s="1295"/>
      <c r="I27" s="1298" t="s">
        <v>1129</v>
      </c>
      <c r="J27" s="1298"/>
      <c r="K27" s="1298"/>
      <c r="L27" s="1298"/>
      <c r="M27" s="1298"/>
      <c r="N27" s="1298"/>
      <c r="O27" s="1298"/>
      <c r="P27" s="1299" t="s">
        <v>683</v>
      </c>
    </row>
    <row r="28" spans="1:16" ht="27" customHeight="1">
      <c r="A28" s="1286"/>
      <c r="B28" s="1287"/>
      <c r="C28" s="1288"/>
      <c r="D28" s="1293"/>
      <c r="E28" s="1293"/>
      <c r="F28" s="1296"/>
      <c r="G28" s="1296"/>
      <c r="H28" s="1296"/>
      <c r="I28" s="1302" t="s">
        <v>1298</v>
      </c>
      <c r="J28" s="1303"/>
      <c r="K28" s="1304"/>
      <c r="L28" s="1311" t="s">
        <v>1130</v>
      </c>
      <c r="M28" s="1314" t="s">
        <v>1297</v>
      </c>
      <c r="N28" s="1315"/>
      <c r="O28" s="1316"/>
      <c r="P28" s="1300"/>
    </row>
    <row r="29" spans="1:16" ht="21" customHeight="1">
      <c r="A29" s="1286"/>
      <c r="B29" s="1287"/>
      <c r="C29" s="1288"/>
      <c r="D29" s="1293"/>
      <c r="E29" s="1293"/>
      <c r="F29" s="1296"/>
      <c r="G29" s="1296"/>
      <c r="H29" s="1296"/>
      <c r="I29" s="1305"/>
      <c r="J29" s="1306"/>
      <c r="K29" s="1307"/>
      <c r="L29" s="1312"/>
      <c r="M29" s="1317"/>
      <c r="N29" s="1318"/>
      <c r="O29" s="1319"/>
      <c r="P29" s="1300"/>
    </row>
    <row r="30" spans="1:16" ht="21" customHeight="1" thickBot="1">
      <c r="A30" s="1289"/>
      <c r="B30" s="1290"/>
      <c r="C30" s="1291"/>
      <c r="D30" s="1294"/>
      <c r="E30" s="1294"/>
      <c r="F30" s="1297"/>
      <c r="G30" s="1297"/>
      <c r="H30" s="1297"/>
      <c r="I30" s="1308"/>
      <c r="J30" s="1309"/>
      <c r="K30" s="1310"/>
      <c r="L30" s="1313"/>
      <c r="M30" s="1320"/>
      <c r="N30" s="1321"/>
      <c r="O30" s="1322"/>
      <c r="P30" s="1301"/>
    </row>
    <row r="31" spans="1:16" ht="21" customHeight="1">
      <c r="A31" s="1332" t="s">
        <v>1131</v>
      </c>
      <c r="B31" s="1333"/>
      <c r="C31" s="1334"/>
      <c r="D31" s="600"/>
      <c r="E31" s="601"/>
      <c r="F31" s="1341"/>
      <c r="G31" s="1342"/>
      <c r="H31" s="1343"/>
      <c r="I31" s="1357"/>
      <c r="J31" s="1358"/>
      <c r="K31" s="1359"/>
      <c r="L31" s="719"/>
      <c r="M31" s="1363"/>
      <c r="N31" s="1364"/>
      <c r="O31" s="1365"/>
      <c r="P31" s="603"/>
    </row>
    <row r="32" spans="1:16" ht="21" customHeight="1">
      <c r="A32" s="1335"/>
      <c r="B32" s="1336"/>
      <c r="C32" s="1337"/>
      <c r="D32" s="1350" t="s">
        <v>1132</v>
      </c>
      <c r="E32" s="1351"/>
      <c r="F32" s="1344"/>
      <c r="G32" s="1345"/>
      <c r="H32" s="1346"/>
      <c r="I32" s="1360"/>
      <c r="J32" s="1361"/>
      <c r="K32" s="1362"/>
      <c r="L32" s="720"/>
      <c r="M32" s="1360"/>
      <c r="N32" s="1361"/>
      <c r="O32" s="1362"/>
      <c r="P32" s="604"/>
    </row>
    <row r="33" spans="1:16" ht="21" customHeight="1" thickBot="1">
      <c r="A33" s="1338"/>
      <c r="B33" s="1339"/>
      <c r="C33" s="1340"/>
      <c r="D33" s="605"/>
      <c r="E33" s="606"/>
      <c r="F33" s="1352"/>
      <c r="G33" s="1353"/>
      <c r="H33" s="1354"/>
      <c r="I33" s="1355"/>
      <c r="J33" s="1356"/>
      <c r="K33" s="1244"/>
      <c r="L33" s="720"/>
      <c r="M33" s="1355"/>
      <c r="N33" s="1356"/>
      <c r="O33" s="1244"/>
      <c r="P33" s="608"/>
    </row>
    <row r="34" spans="1:16" ht="21" customHeight="1">
      <c r="A34" s="1323" t="s">
        <v>1133</v>
      </c>
      <c r="B34" s="1324"/>
      <c r="C34" s="1325"/>
      <c r="D34" s="600"/>
      <c r="E34" s="601"/>
      <c r="F34" s="1341"/>
      <c r="G34" s="1342"/>
      <c r="H34" s="1343"/>
      <c r="I34" s="1363"/>
      <c r="J34" s="1364"/>
      <c r="K34" s="1365"/>
      <c r="L34" s="719"/>
      <c r="M34" s="1363"/>
      <c r="N34" s="1364"/>
      <c r="O34" s="1365"/>
      <c r="P34" s="603"/>
    </row>
    <row r="35" spans="1:16" ht="21" customHeight="1">
      <c r="A35" s="1326"/>
      <c r="B35" s="1327"/>
      <c r="C35" s="1328"/>
      <c r="D35" s="1350" t="s">
        <v>1132</v>
      </c>
      <c r="E35" s="1351"/>
      <c r="F35" s="1344"/>
      <c r="G35" s="1345"/>
      <c r="H35" s="1346"/>
      <c r="I35" s="1360"/>
      <c r="J35" s="1361"/>
      <c r="K35" s="1362"/>
      <c r="L35" s="720"/>
      <c r="M35" s="1360"/>
      <c r="N35" s="1361"/>
      <c r="O35" s="1362"/>
      <c r="P35" s="604"/>
    </row>
    <row r="36" spans="1:16" ht="21" customHeight="1" thickBot="1">
      <c r="A36" s="1329"/>
      <c r="B36" s="1330"/>
      <c r="C36" s="1331"/>
      <c r="D36" s="609"/>
      <c r="E36" s="610"/>
      <c r="F36" s="1347"/>
      <c r="G36" s="1348"/>
      <c r="H36" s="1349"/>
      <c r="I36" s="1355"/>
      <c r="J36" s="1356"/>
      <c r="K36" s="1244"/>
      <c r="L36" s="721"/>
      <c r="M36" s="1355"/>
      <c r="N36" s="1356"/>
      <c r="O36" s="1244"/>
      <c r="P36" s="611"/>
    </row>
    <row r="37" spans="1:16" ht="15" customHeight="1">
      <c r="A37" s="592"/>
      <c r="B37" s="592"/>
      <c r="C37" s="612"/>
      <c r="D37" s="612"/>
      <c r="E37" s="612"/>
      <c r="F37" s="592"/>
      <c r="G37" s="613"/>
      <c r="H37" s="613"/>
      <c r="I37" s="592"/>
      <c r="J37" s="592"/>
      <c r="K37" s="592"/>
      <c r="L37" s="592"/>
      <c r="M37" s="592"/>
      <c r="N37" s="592"/>
      <c r="O37" s="592"/>
      <c r="P37" s="592"/>
    </row>
    <row r="38" spans="1:16" ht="15" customHeight="1">
      <c r="A38" s="614" t="s">
        <v>1398</v>
      </c>
    </row>
    <row r="39" spans="1:16" ht="15" customHeight="1">
      <c r="A39" s="615" t="s">
        <v>1397</v>
      </c>
    </row>
    <row r="40" spans="1:16" ht="15" customHeight="1">
      <c r="A40" s="615" t="s">
        <v>1399</v>
      </c>
    </row>
    <row r="41" spans="1:16" ht="15" customHeight="1">
      <c r="A41" s="615" t="s">
        <v>1400</v>
      </c>
    </row>
    <row r="42" spans="1:16" ht="15" customHeight="1">
      <c r="A42" s="615" t="s">
        <v>1401</v>
      </c>
    </row>
    <row r="43" spans="1:16" ht="15" customHeight="1">
      <c r="A43" s="615"/>
    </row>
    <row r="44" spans="1:16" ht="15" customHeight="1">
      <c r="A44" s="614"/>
    </row>
    <row r="45" spans="1:16" ht="15" customHeight="1">
      <c r="A45" s="614"/>
    </row>
    <row r="46" spans="1:16" ht="15" customHeight="1">
      <c r="A46" s="614"/>
    </row>
  </sheetData>
  <mergeCells count="29">
    <mergeCell ref="I36:K36"/>
    <mergeCell ref="M36:O36"/>
    <mergeCell ref="I31:K31"/>
    <mergeCell ref="I32:K32"/>
    <mergeCell ref="I33:K33"/>
    <mergeCell ref="I34:K34"/>
    <mergeCell ref="I35:K35"/>
    <mergeCell ref="M35:O35"/>
    <mergeCell ref="M34:O34"/>
    <mergeCell ref="M33:O33"/>
    <mergeCell ref="M32:O32"/>
    <mergeCell ref="M31:O31"/>
    <mergeCell ref="A34:C36"/>
    <mergeCell ref="A31:C33"/>
    <mergeCell ref="F34:H36"/>
    <mergeCell ref="D35:E35"/>
    <mergeCell ref="F31:H33"/>
    <mergeCell ref="D32:E32"/>
    <mergeCell ref="A3:P3"/>
    <mergeCell ref="I23:O23"/>
    <mergeCell ref="A25:P25"/>
    <mergeCell ref="A27:C30"/>
    <mergeCell ref="D27:E30"/>
    <mergeCell ref="F27:H30"/>
    <mergeCell ref="I27:O27"/>
    <mergeCell ref="P27:P30"/>
    <mergeCell ref="I28:K30"/>
    <mergeCell ref="L28:L30"/>
    <mergeCell ref="M28:O30"/>
  </mergeCells>
  <phoneticPr fontId="3"/>
  <pageMargins left="0.78740157480314965" right="0.31496062992125984" top="0.59055118110236227" bottom="0.78740157480314965" header="0.51181102362204722" footer="0.51181102362204722"/>
  <pageSetup paperSize="9" orientation="portrait" horizontalDpi="200" verticalDpi="200" r:id="rId1"/>
  <headerFooter alignWithMargins="0"/>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106"/>
  <sheetViews>
    <sheetView view="pageBreakPreview" zoomScaleNormal="100" zoomScaleSheetLayoutView="100" workbookViewId="0">
      <selection activeCell="K93" sqref="K93"/>
    </sheetView>
  </sheetViews>
  <sheetFormatPr defaultColWidth="5.875" defaultRowHeight="15" customHeight="1"/>
  <cols>
    <col min="1" max="1" width="3.125" style="589" customWidth="1"/>
    <col min="2" max="2" width="3.375" style="589" customWidth="1"/>
    <col min="3" max="3" width="5.875" style="589" customWidth="1"/>
    <col min="4" max="5" width="7.125" style="589" customWidth="1"/>
    <col min="6" max="8" width="5.875" style="589" customWidth="1"/>
    <col min="9" max="10" width="4.625" style="589" customWidth="1"/>
    <col min="11" max="16" width="5.875" style="589" customWidth="1"/>
    <col min="17" max="256" width="5.875" style="589"/>
    <col min="257" max="257" width="3.125" style="589" customWidth="1"/>
    <col min="258" max="258" width="3.375" style="589" customWidth="1"/>
    <col min="259" max="259" width="5.875" style="589" customWidth="1"/>
    <col min="260" max="261" width="7.125" style="589" customWidth="1"/>
    <col min="262" max="264" width="5.875" style="589" customWidth="1"/>
    <col min="265" max="266" width="4.625" style="589" customWidth="1"/>
    <col min="267" max="272" width="5.875" style="589" customWidth="1"/>
    <col min="273" max="512" width="5.875" style="589"/>
    <col min="513" max="513" width="3.125" style="589" customWidth="1"/>
    <col min="514" max="514" width="3.375" style="589" customWidth="1"/>
    <col min="515" max="515" width="5.875" style="589" customWidth="1"/>
    <col min="516" max="517" width="7.125" style="589" customWidth="1"/>
    <col min="518" max="520" width="5.875" style="589" customWidth="1"/>
    <col min="521" max="522" width="4.625" style="589" customWidth="1"/>
    <col min="523" max="528" width="5.875" style="589" customWidth="1"/>
    <col min="529" max="768" width="5.875" style="589"/>
    <col min="769" max="769" width="3.125" style="589" customWidth="1"/>
    <col min="770" max="770" width="3.375" style="589" customWidth="1"/>
    <col min="771" max="771" width="5.875" style="589" customWidth="1"/>
    <col min="772" max="773" width="7.125" style="589" customWidth="1"/>
    <col min="774" max="776" width="5.875" style="589" customWidth="1"/>
    <col min="777" max="778" width="4.625" style="589" customWidth="1"/>
    <col min="779" max="784" width="5.875" style="589" customWidth="1"/>
    <col min="785" max="1024" width="5.875" style="589"/>
    <col min="1025" max="1025" width="3.125" style="589" customWidth="1"/>
    <col min="1026" max="1026" width="3.375" style="589" customWidth="1"/>
    <col min="1027" max="1027" width="5.875" style="589" customWidth="1"/>
    <col min="1028" max="1029" width="7.125" style="589" customWidth="1"/>
    <col min="1030" max="1032" width="5.875" style="589" customWidth="1"/>
    <col min="1033" max="1034" width="4.625" style="589" customWidth="1"/>
    <col min="1035" max="1040" width="5.875" style="589" customWidth="1"/>
    <col min="1041" max="1280" width="5.875" style="589"/>
    <col min="1281" max="1281" width="3.125" style="589" customWidth="1"/>
    <col min="1282" max="1282" width="3.375" style="589" customWidth="1"/>
    <col min="1283" max="1283" width="5.875" style="589" customWidth="1"/>
    <col min="1284" max="1285" width="7.125" style="589" customWidth="1"/>
    <col min="1286" max="1288" width="5.875" style="589" customWidth="1"/>
    <col min="1289" max="1290" width="4.625" style="589" customWidth="1"/>
    <col min="1291" max="1296" width="5.875" style="589" customWidth="1"/>
    <col min="1297" max="1536" width="5.875" style="589"/>
    <col min="1537" max="1537" width="3.125" style="589" customWidth="1"/>
    <col min="1538" max="1538" width="3.375" style="589" customWidth="1"/>
    <col min="1539" max="1539" width="5.875" style="589" customWidth="1"/>
    <col min="1540" max="1541" width="7.125" style="589" customWidth="1"/>
    <col min="1542" max="1544" width="5.875" style="589" customWidth="1"/>
    <col min="1545" max="1546" width="4.625" style="589" customWidth="1"/>
    <col min="1547" max="1552" width="5.875" style="589" customWidth="1"/>
    <col min="1553" max="1792" width="5.875" style="589"/>
    <col min="1793" max="1793" width="3.125" style="589" customWidth="1"/>
    <col min="1794" max="1794" width="3.375" style="589" customWidth="1"/>
    <col min="1795" max="1795" width="5.875" style="589" customWidth="1"/>
    <col min="1796" max="1797" width="7.125" style="589" customWidth="1"/>
    <col min="1798" max="1800" width="5.875" style="589" customWidth="1"/>
    <col min="1801" max="1802" width="4.625" style="589" customWidth="1"/>
    <col min="1803" max="1808" width="5.875" style="589" customWidth="1"/>
    <col min="1809" max="2048" width="5.875" style="589"/>
    <col min="2049" max="2049" width="3.125" style="589" customWidth="1"/>
    <col min="2050" max="2050" width="3.375" style="589" customWidth="1"/>
    <col min="2051" max="2051" width="5.875" style="589" customWidth="1"/>
    <col min="2052" max="2053" width="7.125" style="589" customWidth="1"/>
    <col min="2054" max="2056" width="5.875" style="589" customWidth="1"/>
    <col min="2057" max="2058" width="4.625" style="589" customWidth="1"/>
    <col min="2059" max="2064" width="5.875" style="589" customWidth="1"/>
    <col min="2065" max="2304" width="5.875" style="589"/>
    <col min="2305" max="2305" width="3.125" style="589" customWidth="1"/>
    <col min="2306" max="2306" width="3.375" style="589" customWidth="1"/>
    <col min="2307" max="2307" width="5.875" style="589" customWidth="1"/>
    <col min="2308" max="2309" width="7.125" style="589" customWidth="1"/>
    <col min="2310" max="2312" width="5.875" style="589" customWidth="1"/>
    <col min="2313" max="2314" width="4.625" style="589" customWidth="1"/>
    <col min="2315" max="2320" width="5.875" style="589" customWidth="1"/>
    <col min="2321" max="2560" width="5.875" style="589"/>
    <col min="2561" max="2561" width="3.125" style="589" customWidth="1"/>
    <col min="2562" max="2562" width="3.375" style="589" customWidth="1"/>
    <col min="2563" max="2563" width="5.875" style="589" customWidth="1"/>
    <col min="2564" max="2565" width="7.125" style="589" customWidth="1"/>
    <col min="2566" max="2568" width="5.875" style="589" customWidth="1"/>
    <col min="2569" max="2570" width="4.625" style="589" customWidth="1"/>
    <col min="2571" max="2576" width="5.875" style="589" customWidth="1"/>
    <col min="2577" max="2816" width="5.875" style="589"/>
    <col min="2817" max="2817" width="3.125" style="589" customWidth="1"/>
    <col min="2818" max="2818" width="3.375" style="589" customWidth="1"/>
    <col min="2819" max="2819" width="5.875" style="589" customWidth="1"/>
    <col min="2820" max="2821" width="7.125" style="589" customWidth="1"/>
    <col min="2822" max="2824" width="5.875" style="589" customWidth="1"/>
    <col min="2825" max="2826" width="4.625" style="589" customWidth="1"/>
    <col min="2827" max="2832" width="5.875" style="589" customWidth="1"/>
    <col min="2833" max="3072" width="5.875" style="589"/>
    <col min="3073" max="3073" width="3.125" style="589" customWidth="1"/>
    <col min="3074" max="3074" width="3.375" style="589" customWidth="1"/>
    <col min="3075" max="3075" width="5.875" style="589" customWidth="1"/>
    <col min="3076" max="3077" width="7.125" style="589" customWidth="1"/>
    <col min="3078" max="3080" width="5.875" style="589" customWidth="1"/>
    <col min="3081" max="3082" width="4.625" style="589" customWidth="1"/>
    <col min="3083" max="3088" width="5.875" style="589" customWidth="1"/>
    <col min="3089" max="3328" width="5.875" style="589"/>
    <col min="3329" max="3329" width="3.125" style="589" customWidth="1"/>
    <col min="3330" max="3330" width="3.375" style="589" customWidth="1"/>
    <col min="3331" max="3331" width="5.875" style="589" customWidth="1"/>
    <col min="3332" max="3333" width="7.125" style="589" customWidth="1"/>
    <col min="3334" max="3336" width="5.875" style="589" customWidth="1"/>
    <col min="3337" max="3338" width="4.625" style="589" customWidth="1"/>
    <col min="3339" max="3344" width="5.875" style="589" customWidth="1"/>
    <col min="3345" max="3584" width="5.875" style="589"/>
    <col min="3585" max="3585" width="3.125" style="589" customWidth="1"/>
    <col min="3586" max="3586" width="3.375" style="589" customWidth="1"/>
    <col min="3587" max="3587" width="5.875" style="589" customWidth="1"/>
    <col min="3588" max="3589" width="7.125" style="589" customWidth="1"/>
    <col min="3590" max="3592" width="5.875" style="589" customWidth="1"/>
    <col min="3593" max="3594" width="4.625" style="589" customWidth="1"/>
    <col min="3595" max="3600" width="5.875" style="589" customWidth="1"/>
    <col min="3601" max="3840" width="5.875" style="589"/>
    <col min="3841" max="3841" width="3.125" style="589" customWidth="1"/>
    <col min="3842" max="3842" width="3.375" style="589" customWidth="1"/>
    <col min="3843" max="3843" width="5.875" style="589" customWidth="1"/>
    <col min="3844" max="3845" width="7.125" style="589" customWidth="1"/>
    <col min="3846" max="3848" width="5.875" style="589" customWidth="1"/>
    <col min="3849" max="3850" width="4.625" style="589" customWidth="1"/>
    <col min="3851" max="3856" width="5.875" style="589" customWidth="1"/>
    <col min="3857" max="4096" width="5.875" style="589"/>
    <col min="4097" max="4097" width="3.125" style="589" customWidth="1"/>
    <col min="4098" max="4098" width="3.375" style="589" customWidth="1"/>
    <col min="4099" max="4099" width="5.875" style="589" customWidth="1"/>
    <col min="4100" max="4101" width="7.125" style="589" customWidth="1"/>
    <col min="4102" max="4104" width="5.875" style="589" customWidth="1"/>
    <col min="4105" max="4106" width="4.625" style="589" customWidth="1"/>
    <col min="4107" max="4112" width="5.875" style="589" customWidth="1"/>
    <col min="4113" max="4352" width="5.875" style="589"/>
    <col min="4353" max="4353" width="3.125" style="589" customWidth="1"/>
    <col min="4354" max="4354" width="3.375" style="589" customWidth="1"/>
    <col min="4355" max="4355" width="5.875" style="589" customWidth="1"/>
    <col min="4356" max="4357" width="7.125" style="589" customWidth="1"/>
    <col min="4358" max="4360" width="5.875" style="589" customWidth="1"/>
    <col min="4361" max="4362" width="4.625" style="589" customWidth="1"/>
    <col min="4363" max="4368" width="5.875" style="589" customWidth="1"/>
    <col min="4369" max="4608" width="5.875" style="589"/>
    <col min="4609" max="4609" width="3.125" style="589" customWidth="1"/>
    <col min="4610" max="4610" width="3.375" style="589" customWidth="1"/>
    <col min="4611" max="4611" width="5.875" style="589" customWidth="1"/>
    <col min="4612" max="4613" width="7.125" style="589" customWidth="1"/>
    <col min="4614" max="4616" width="5.875" style="589" customWidth="1"/>
    <col min="4617" max="4618" width="4.625" style="589" customWidth="1"/>
    <col min="4619" max="4624" width="5.875" style="589" customWidth="1"/>
    <col min="4625" max="4864" width="5.875" style="589"/>
    <col min="4865" max="4865" width="3.125" style="589" customWidth="1"/>
    <col min="4866" max="4866" width="3.375" style="589" customWidth="1"/>
    <col min="4867" max="4867" width="5.875" style="589" customWidth="1"/>
    <col min="4868" max="4869" width="7.125" style="589" customWidth="1"/>
    <col min="4870" max="4872" width="5.875" style="589" customWidth="1"/>
    <col min="4873" max="4874" width="4.625" style="589" customWidth="1"/>
    <col min="4875" max="4880" width="5.875" style="589" customWidth="1"/>
    <col min="4881" max="5120" width="5.875" style="589"/>
    <col min="5121" max="5121" width="3.125" style="589" customWidth="1"/>
    <col min="5122" max="5122" width="3.375" style="589" customWidth="1"/>
    <col min="5123" max="5123" width="5.875" style="589" customWidth="1"/>
    <col min="5124" max="5125" width="7.125" style="589" customWidth="1"/>
    <col min="5126" max="5128" width="5.875" style="589" customWidth="1"/>
    <col min="5129" max="5130" width="4.625" style="589" customWidth="1"/>
    <col min="5131" max="5136" width="5.875" style="589" customWidth="1"/>
    <col min="5137" max="5376" width="5.875" style="589"/>
    <col min="5377" max="5377" width="3.125" style="589" customWidth="1"/>
    <col min="5378" max="5378" width="3.375" style="589" customWidth="1"/>
    <col min="5379" max="5379" width="5.875" style="589" customWidth="1"/>
    <col min="5380" max="5381" width="7.125" style="589" customWidth="1"/>
    <col min="5382" max="5384" width="5.875" style="589" customWidth="1"/>
    <col min="5385" max="5386" width="4.625" style="589" customWidth="1"/>
    <col min="5387" max="5392" width="5.875" style="589" customWidth="1"/>
    <col min="5393" max="5632" width="5.875" style="589"/>
    <col min="5633" max="5633" width="3.125" style="589" customWidth="1"/>
    <col min="5634" max="5634" width="3.375" style="589" customWidth="1"/>
    <col min="5635" max="5635" width="5.875" style="589" customWidth="1"/>
    <col min="5636" max="5637" width="7.125" style="589" customWidth="1"/>
    <col min="5638" max="5640" width="5.875" style="589" customWidth="1"/>
    <col min="5641" max="5642" width="4.625" style="589" customWidth="1"/>
    <col min="5643" max="5648" width="5.875" style="589" customWidth="1"/>
    <col min="5649" max="5888" width="5.875" style="589"/>
    <col min="5889" max="5889" width="3.125" style="589" customWidth="1"/>
    <col min="5890" max="5890" width="3.375" style="589" customWidth="1"/>
    <col min="5891" max="5891" width="5.875" style="589" customWidth="1"/>
    <col min="5892" max="5893" width="7.125" style="589" customWidth="1"/>
    <col min="5894" max="5896" width="5.875" style="589" customWidth="1"/>
    <col min="5897" max="5898" width="4.625" style="589" customWidth="1"/>
    <col min="5899" max="5904" width="5.875" style="589" customWidth="1"/>
    <col min="5905" max="6144" width="5.875" style="589"/>
    <col min="6145" max="6145" width="3.125" style="589" customWidth="1"/>
    <col min="6146" max="6146" width="3.375" style="589" customWidth="1"/>
    <col min="6147" max="6147" width="5.875" style="589" customWidth="1"/>
    <col min="6148" max="6149" width="7.125" style="589" customWidth="1"/>
    <col min="6150" max="6152" width="5.875" style="589" customWidth="1"/>
    <col min="6153" max="6154" width="4.625" style="589" customWidth="1"/>
    <col min="6155" max="6160" width="5.875" style="589" customWidth="1"/>
    <col min="6161" max="6400" width="5.875" style="589"/>
    <col min="6401" max="6401" width="3.125" style="589" customWidth="1"/>
    <col min="6402" max="6402" width="3.375" style="589" customWidth="1"/>
    <col min="6403" max="6403" width="5.875" style="589" customWidth="1"/>
    <col min="6404" max="6405" width="7.125" style="589" customWidth="1"/>
    <col min="6406" max="6408" width="5.875" style="589" customWidth="1"/>
    <col min="6409" max="6410" width="4.625" style="589" customWidth="1"/>
    <col min="6411" max="6416" width="5.875" style="589" customWidth="1"/>
    <col min="6417" max="6656" width="5.875" style="589"/>
    <col min="6657" max="6657" width="3.125" style="589" customWidth="1"/>
    <col min="6658" max="6658" width="3.375" style="589" customWidth="1"/>
    <col min="6659" max="6659" width="5.875" style="589" customWidth="1"/>
    <col min="6660" max="6661" width="7.125" style="589" customWidth="1"/>
    <col min="6662" max="6664" width="5.875" style="589" customWidth="1"/>
    <col min="6665" max="6666" width="4.625" style="589" customWidth="1"/>
    <col min="6667" max="6672" width="5.875" style="589" customWidth="1"/>
    <col min="6673" max="6912" width="5.875" style="589"/>
    <col min="6913" max="6913" width="3.125" style="589" customWidth="1"/>
    <col min="6914" max="6914" width="3.375" style="589" customWidth="1"/>
    <col min="6915" max="6915" width="5.875" style="589" customWidth="1"/>
    <col min="6916" max="6917" width="7.125" style="589" customWidth="1"/>
    <col min="6918" max="6920" width="5.875" style="589" customWidth="1"/>
    <col min="6921" max="6922" width="4.625" style="589" customWidth="1"/>
    <col min="6923" max="6928" width="5.875" style="589" customWidth="1"/>
    <col min="6929" max="7168" width="5.875" style="589"/>
    <col min="7169" max="7169" width="3.125" style="589" customWidth="1"/>
    <col min="7170" max="7170" width="3.375" style="589" customWidth="1"/>
    <col min="7171" max="7171" width="5.875" style="589" customWidth="1"/>
    <col min="7172" max="7173" width="7.125" style="589" customWidth="1"/>
    <col min="7174" max="7176" width="5.875" style="589" customWidth="1"/>
    <col min="7177" max="7178" width="4.625" style="589" customWidth="1"/>
    <col min="7179" max="7184" width="5.875" style="589" customWidth="1"/>
    <col min="7185" max="7424" width="5.875" style="589"/>
    <col min="7425" max="7425" width="3.125" style="589" customWidth="1"/>
    <col min="7426" max="7426" width="3.375" style="589" customWidth="1"/>
    <col min="7427" max="7427" width="5.875" style="589" customWidth="1"/>
    <col min="7428" max="7429" width="7.125" style="589" customWidth="1"/>
    <col min="7430" max="7432" width="5.875" style="589" customWidth="1"/>
    <col min="7433" max="7434" width="4.625" style="589" customWidth="1"/>
    <col min="7435" max="7440" width="5.875" style="589" customWidth="1"/>
    <col min="7441" max="7680" width="5.875" style="589"/>
    <col min="7681" max="7681" width="3.125" style="589" customWidth="1"/>
    <col min="7682" max="7682" width="3.375" style="589" customWidth="1"/>
    <col min="7683" max="7683" width="5.875" style="589" customWidth="1"/>
    <col min="7684" max="7685" width="7.125" style="589" customWidth="1"/>
    <col min="7686" max="7688" width="5.875" style="589" customWidth="1"/>
    <col min="7689" max="7690" width="4.625" style="589" customWidth="1"/>
    <col min="7691" max="7696" width="5.875" style="589" customWidth="1"/>
    <col min="7697" max="7936" width="5.875" style="589"/>
    <col min="7937" max="7937" width="3.125" style="589" customWidth="1"/>
    <col min="7938" max="7938" width="3.375" style="589" customWidth="1"/>
    <col min="7939" max="7939" width="5.875" style="589" customWidth="1"/>
    <col min="7940" max="7941" width="7.125" style="589" customWidth="1"/>
    <col min="7942" max="7944" width="5.875" style="589" customWidth="1"/>
    <col min="7945" max="7946" width="4.625" style="589" customWidth="1"/>
    <col min="7947" max="7952" width="5.875" style="589" customWidth="1"/>
    <col min="7953" max="8192" width="5.875" style="589"/>
    <col min="8193" max="8193" width="3.125" style="589" customWidth="1"/>
    <col min="8194" max="8194" width="3.375" style="589" customWidth="1"/>
    <col min="8195" max="8195" width="5.875" style="589" customWidth="1"/>
    <col min="8196" max="8197" width="7.125" style="589" customWidth="1"/>
    <col min="8198" max="8200" width="5.875" style="589" customWidth="1"/>
    <col min="8201" max="8202" width="4.625" style="589" customWidth="1"/>
    <col min="8203" max="8208" width="5.875" style="589" customWidth="1"/>
    <col min="8209" max="8448" width="5.875" style="589"/>
    <col min="8449" max="8449" width="3.125" style="589" customWidth="1"/>
    <col min="8450" max="8450" width="3.375" style="589" customWidth="1"/>
    <col min="8451" max="8451" width="5.875" style="589" customWidth="1"/>
    <col min="8452" max="8453" width="7.125" style="589" customWidth="1"/>
    <col min="8454" max="8456" width="5.875" style="589" customWidth="1"/>
    <col min="8457" max="8458" width="4.625" style="589" customWidth="1"/>
    <col min="8459" max="8464" width="5.875" style="589" customWidth="1"/>
    <col min="8465" max="8704" width="5.875" style="589"/>
    <col min="8705" max="8705" width="3.125" style="589" customWidth="1"/>
    <col min="8706" max="8706" width="3.375" style="589" customWidth="1"/>
    <col min="8707" max="8707" width="5.875" style="589" customWidth="1"/>
    <col min="8708" max="8709" width="7.125" style="589" customWidth="1"/>
    <col min="8710" max="8712" width="5.875" style="589" customWidth="1"/>
    <col min="8713" max="8714" width="4.625" style="589" customWidth="1"/>
    <col min="8715" max="8720" width="5.875" style="589" customWidth="1"/>
    <col min="8721" max="8960" width="5.875" style="589"/>
    <col min="8961" max="8961" width="3.125" style="589" customWidth="1"/>
    <col min="8962" max="8962" width="3.375" style="589" customWidth="1"/>
    <col min="8963" max="8963" width="5.875" style="589" customWidth="1"/>
    <col min="8964" max="8965" width="7.125" style="589" customWidth="1"/>
    <col min="8966" max="8968" width="5.875" style="589" customWidth="1"/>
    <col min="8969" max="8970" width="4.625" style="589" customWidth="1"/>
    <col min="8971" max="8976" width="5.875" style="589" customWidth="1"/>
    <col min="8977" max="9216" width="5.875" style="589"/>
    <col min="9217" max="9217" width="3.125" style="589" customWidth="1"/>
    <col min="9218" max="9218" width="3.375" style="589" customWidth="1"/>
    <col min="9219" max="9219" width="5.875" style="589" customWidth="1"/>
    <col min="9220" max="9221" width="7.125" style="589" customWidth="1"/>
    <col min="9222" max="9224" width="5.875" style="589" customWidth="1"/>
    <col min="9225" max="9226" width="4.625" style="589" customWidth="1"/>
    <col min="9227" max="9232" width="5.875" style="589" customWidth="1"/>
    <col min="9233" max="9472" width="5.875" style="589"/>
    <col min="9473" max="9473" width="3.125" style="589" customWidth="1"/>
    <col min="9474" max="9474" width="3.375" style="589" customWidth="1"/>
    <col min="9475" max="9475" width="5.875" style="589" customWidth="1"/>
    <col min="9476" max="9477" width="7.125" style="589" customWidth="1"/>
    <col min="9478" max="9480" width="5.875" style="589" customWidth="1"/>
    <col min="9481" max="9482" width="4.625" style="589" customWidth="1"/>
    <col min="9483" max="9488" width="5.875" style="589" customWidth="1"/>
    <col min="9489" max="9728" width="5.875" style="589"/>
    <col min="9729" max="9729" width="3.125" style="589" customWidth="1"/>
    <col min="9730" max="9730" width="3.375" style="589" customWidth="1"/>
    <col min="9731" max="9731" width="5.875" style="589" customWidth="1"/>
    <col min="9732" max="9733" width="7.125" style="589" customWidth="1"/>
    <col min="9734" max="9736" width="5.875" style="589" customWidth="1"/>
    <col min="9737" max="9738" width="4.625" style="589" customWidth="1"/>
    <col min="9739" max="9744" width="5.875" style="589" customWidth="1"/>
    <col min="9745" max="9984" width="5.875" style="589"/>
    <col min="9985" max="9985" width="3.125" style="589" customWidth="1"/>
    <col min="9986" max="9986" width="3.375" style="589" customWidth="1"/>
    <col min="9987" max="9987" width="5.875" style="589" customWidth="1"/>
    <col min="9988" max="9989" width="7.125" style="589" customWidth="1"/>
    <col min="9990" max="9992" width="5.875" style="589" customWidth="1"/>
    <col min="9993" max="9994" width="4.625" style="589" customWidth="1"/>
    <col min="9995" max="10000" width="5.875" style="589" customWidth="1"/>
    <col min="10001" max="10240" width="5.875" style="589"/>
    <col min="10241" max="10241" width="3.125" style="589" customWidth="1"/>
    <col min="10242" max="10242" width="3.375" style="589" customWidth="1"/>
    <col min="10243" max="10243" width="5.875" style="589" customWidth="1"/>
    <col min="10244" max="10245" width="7.125" style="589" customWidth="1"/>
    <col min="10246" max="10248" width="5.875" style="589" customWidth="1"/>
    <col min="10249" max="10250" width="4.625" style="589" customWidth="1"/>
    <col min="10251" max="10256" width="5.875" style="589" customWidth="1"/>
    <col min="10257" max="10496" width="5.875" style="589"/>
    <col min="10497" max="10497" width="3.125" style="589" customWidth="1"/>
    <col min="10498" max="10498" width="3.375" style="589" customWidth="1"/>
    <col min="10499" max="10499" width="5.875" style="589" customWidth="1"/>
    <col min="10500" max="10501" width="7.125" style="589" customWidth="1"/>
    <col min="10502" max="10504" width="5.875" style="589" customWidth="1"/>
    <col min="10505" max="10506" width="4.625" style="589" customWidth="1"/>
    <col min="10507" max="10512" width="5.875" style="589" customWidth="1"/>
    <col min="10513" max="10752" width="5.875" style="589"/>
    <col min="10753" max="10753" width="3.125" style="589" customWidth="1"/>
    <col min="10754" max="10754" width="3.375" style="589" customWidth="1"/>
    <col min="10755" max="10755" width="5.875" style="589" customWidth="1"/>
    <col min="10756" max="10757" width="7.125" style="589" customWidth="1"/>
    <col min="10758" max="10760" width="5.875" style="589" customWidth="1"/>
    <col min="10761" max="10762" width="4.625" style="589" customWidth="1"/>
    <col min="10763" max="10768" width="5.875" style="589" customWidth="1"/>
    <col min="10769" max="11008" width="5.875" style="589"/>
    <col min="11009" max="11009" width="3.125" style="589" customWidth="1"/>
    <col min="11010" max="11010" width="3.375" style="589" customWidth="1"/>
    <col min="11011" max="11011" width="5.875" style="589" customWidth="1"/>
    <col min="11012" max="11013" width="7.125" style="589" customWidth="1"/>
    <col min="11014" max="11016" width="5.875" style="589" customWidth="1"/>
    <col min="11017" max="11018" width="4.625" style="589" customWidth="1"/>
    <col min="11019" max="11024" width="5.875" style="589" customWidth="1"/>
    <col min="11025" max="11264" width="5.875" style="589"/>
    <col min="11265" max="11265" width="3.125" style="589" customWidth="1"/>
    <col min="11266" max="11266" width="3.375" style="589" customWidth="1"/>
    <col min="11267" max="11267" width="5.875" style="589" customWidth="1"/>
    <col min="11268" max="11269" width="7.125" style="589" customWidth="1"/>
    <col min="11270" max="11272" width="5.875" style="589" customWidth="1"/>
    <col min="11273" max="11274" width="4.625" style="589" customWidth="1"/>
    <col min="11275" max="11280" width="5.875" style="589" customWidth="1"/>
    <col min="11281" max="11520" width="5.875" style="589"/>
    <col min="11521" max="11521" width="3.125" style="589" customWidth="1"/>
    <col min="11522" max="11522" width="3.375" style="589" customWidth="1"/>
    <col min="11523" max="11523" width="5.875" style="589" customWidth="1"/>
    <col min="11524" max="11525" width="7.125" style="589" customWidth="1"/>
    <col min="11526" max="11528" width="5.875" style="589" customWidth="1"/>
    <col min="11529" max="11530" width="4.625" style="589" customWidth="1"/>
    <col min="11531" max="11536" width="5.875" style="589" customWidth="1"/>
    <col min="11537" max="11776" width="5.875" style="589"/>
    <col min="11777" max="11777" width="3.125" style="589" customWidth="1"/>
    <col min="11778" max="11778" width="3.375" style="589" customWidth="1"/>
    <col min="11779" max="11779" width="5.875" style="589" customWidth="1"/>
    <col min="11780" max="11781" width="7.125" style="589" customWidth="1"/>
    <col min="11782" max="11784" width="5.875" style="589" customWidth="1"/>
    <col min="11785" max="11786" width="4.625" style="589" customWidth="1"/>
    <col min="11787" max="11792" width="5.875" style="589" customWidth="1"/>
    <col min="11793" max="12032" width="5.875" style="589"/>
    <col min="12033" max="12033" width="3.125" style="589" customWidth="1"/>
    <col min="12034" max="12034" width="3.375" style="589" customWidth="1"/>
    <col min="12035" max="12035" width="5.875" style="589" customWidth="1"/>
    <col min="12036" max="12037" width="7.125" style="589" customWidth="1"/>
    <col min="12038" max="12040" width="5.875" style="589" customWidth="1"/>
    <col min="12041" max="12042" width="4.625" style="589" customWidth="1"/>
    <col min="12043" max="12048" width="5.875" style="589" customWidth="1"/>
    <col min="12049" max="12288" width="5.875" style="589"/>
    <col min="12289" max="12289" width="3.125" style="589" customWidth="1"/>
    <col min="12290" max="12290" width="3.375" style="589" customWidth="1"/>
    <col min="12291" max="12291" width="5.875" style="589" customWidth="1"/>
    <col min="12292" max="12293" width="7.125" style="589" customWidth="1"/>
    <col min="12294" max="12296" width="5.875" style="589" customWidth="1"/>
    <col min="12297" max="12298" width="4.625" style="589" customWidth="1"/>
    <col min="12299" max="12304" width="5.875" style="589" customWidth="1"/>
    <col min="12305" max="12544" width="5.875" style="589"/>
    <col min="12545" max="12545" width="3.125" style="589" customWidth="1"/>
    <col min="12546" max="12546" width="3.375" style="589" customWidth="1"/>
    <col min="12547" max="12547" width="5.875" style="589" customWidth="1"/>
    <col min="12548" max="12549" width="7.125" style="589" customWidth="1"/>
    <col min="12550" max="12552" width="5.875" style="589" customWidth="1"/>
    <col min="12553" max="12554" width="4.625" style="589" customWidth="1"/>
    <col min="12555" max="12560" width="5.875" style="589" customWidth="1"/>
    <col min="12561" max="12800" width="5.875" style="589"/>
    <col min="12801" max="12801" width="3.125" style="589" customWidth="1"/>
    <col min="12802" max="12802" width="3.375" style="589" customWidth="1"/>
    <col min="12803" max="12803" width="5.875" style="589" customWidth="1"/>
    <col min="12804" max="12805" width="7.125" style="589" customWidth="1"/>
    <col min="12806" max="12808" width="5.875" style="589" customWidth="1"/>
    <col min="12809" max="12810" width="4.625" style="589" customWidth="1"/>
    <col min="12811" max="12816" width="5.875" style="589" customWidth="1"/>
    <col min="12817" max="13056" width="5.875" style="589"/>
    <col min="13057" max="13057" width="3.125" style="589" customWidth="1"/>
    <col min="13058" max="13058" width="3.375" style="589" customWidth="1"/>
    <col min="13059" max="13059" width="5.875" style="589" customWidth="1"/>
    <col min="13060" max="13061" width="7.125" style="589" customWidth="1"/>
    <col min="13062" max="13064" width="5.875" style="589" customWidth="1"/>
    <col min="13065" max="13066" width="4.625" style="589" customWidth="1"/>
    <col min="13067" max="13072" width="5.875" style="589" customWidth="1"/>
    <col min="13073" max="13312" width="5.875" style="589"/>
    <col min="13313" max="13313" width="3.125" style="589" customWidth="1"/>
    <col min="13314" max="13314" width="3.375" style="589" customWidth="1"/>
    <col min="13315" max="13315" width="5.875" style="589" customWidth="1"/>
    <col min="13316" max="13317" width="7.125" style="589" customWidth="1"/>
    <col min="13318" max="13320" width="5.875" style="589" customWidth="1"/>
    <col min="13321" max="13322" width="4.625" style="589" customWidth="1"/>
    <col min="13323" max="13328" width="5.875" style="589" customWidth="1"/>
    <col min="13329" max="13568" width="5.875" style="589"/>
    <col min="13569" max="13569" width="3.125" style="589" customWidth="1"/>
    <col min="13570" max="13570" width="3.375" style="589" customWidth="1"/>
    <col min="13571" max="13571" width="5.875" style="589" customWidth="1"/>
    <col min="13572" max="13573" width="7.125" style="589" customWidth="1"/>
    <col min="13574" max="13576" width="5.875" style="589" customWidth="1"/>
    <col min="13577" max="13578" width="4.625" style="589" customWidth="1"/>
    <col min="13579" max="13584" width="5.875" style="589" customWidth="1"/>
    <col min="13585" max="13824" width="5.875" style="589"/>
    <col min="13825" max="13825" width="3.125" style="589" customWidth="1"/>
    <col min="13826" max="13826" width="3.375" style="589" customWidth="1"/>
    <col min="13827" max="13827" width="5.875" style="589" customWidth="1"/>
    <col min="13828" max="13829" width="7.125" style="589" customWidth="1"/>
    <col min="13830" max="13832" width="5.875" style="589" customWidth="1"/>
    <col min="13833" max="13834" width="4.625" style="589" customWidth="1"/>
    <col min="13835" max="13840" width="5.875" style="589" customWidth="1"/>
    <col min="13841" max="14080" width="5.875" style="589"/>
    <col min="14081" max="14081" width="3.125" style="589" customWidth="1"/>
    <col min="14082" max="14082" width="3.375" style="589" customWidth="1"/>
    <col min="14083" max="14083" width="5.875" style="589" customWidth="1"/>
    <col min="14084" max="14085" width="7.125" style="589" customWidth="1"/>
    <col min="14086" max="14088" width="5.875" style="589" customWidth="1"/>
    <col min="14089" max="14090" width="4.625" style="589" customWidth="1"/>
    <col min="14091" max="14096" width="5.875" style="589" customWidth="1"/>
    <col min="14097" max="14336" width="5.875" style="589"/>
    <col min="14337" max="14337" width="3.125" style="589" customWidth="1"/>
    <col min="14338" max="14338" width="3.375" style="589" customWidth="1"/>
    <col min="14339" max="14339" width="5.875" style="589" customWidth="1"/>
    <col min="14340" max="14341" width="7.125" style="589" customWidth="1"/>
    <col min="14342" max="14344" width="5.875" style="589" customWidth="1"/>
    <col min="14345" max="14346" width="4.625" style="589" customWidth="1"/>
    <col min="14347" max="14352" width="5.875" style="589" customWidth="1"/>
    <col min="14353" max="14592" width="5.875" style="589"/>
    <col min="14593" max="14593" width="3.125" style="589" customWidth="1"/>
    <col min="14594" max="14594" width="3.375" style="589" customWidth="1"/>
    <col min="14595" max="14595" width="5.875" style="589" customWidth="1"/>
    <col min="14596" max="14597" width="7.125" style="589" customWidth="1"/>
    <col min="14598" max="14600" width="5.875" style="589" customWidth="1"/>
    <col min="14601" max="14602" width="4.625" style="589" customWidth="1"/>
    <col min="14603" max="14608" width="5.875" style="589" customWidth="1"/>
    <col min="14609" max="14848" width="5.875" style="589"/>
    <col min="14849" max="14849" width="3.125" style="589" customWidth="1"/>
    <col min="14850" max="14850" width="3.375" style="589" customWidth="1"/>
    <col min="14851" max="14851" width="5.875" style="589" customWidth="1"/>
    <col min="14852" max="14853" width="7.125" style="589" customWidth="1"/>
    <col min="14854" max="14856" width="5.875" style="589" customWidth="1"/>
    <col min="14857" max="14858" width="4.625" style="589" customWidth="1"/>
    <col min="14859" max="14864" width="5.875" style="589" customWidth="1"/>
    <col min="14865" max="15104" width="5.875" style="589"/>
    <col min="15105" max="15105" width="3.125" style="589" customWidth="1"/>
    <col min="15106" max="15106" width="3.375" style="589" customWidth="1"/>
    <col min="15107" max="15107" width="5.875" style="589" customWidth="1"/>
    <col min="15108" max="15109" width="7.125" style="589" customWidth="1"/>
    <col min="15110" max="15112" width="5.875" style="589" customWidth="1"/>
    <col min="15113" max="15114" width="4.625" style="589" customWidth="1"/>
    <col min="15115" max="15120" width="5.875" style="589" customWidth="1"/>
    <col min="15121" max="15360" width="5.875" style="589"/>
    <col min="15361" max="15361" width="3.125" style="589" customWidth="1"/>
    <col min="15362" max="15362" width="3.375" style="589" customWidth="1"/>
    <col min="15363" max="15363" width="5.875" style="589" customWidth="1"/>
    <col min="15364" max="15365" width="7.125" style="589" customWidth="1"/>
    <col min="15366" max="15368" width="5.875" style="589" customWidth="1"/>
    <col min="15369" max="15370" width="4.625" style="589" customWidth="1"/>
    <col min="15371" max="15376" width="5.875" style="589" customWidth="1"/>
    <col min="15377" max="15616" width="5.875" style="589"/>
    <col min="15617" max="15617" width="3.125" style="589" customWidth="1"/>
    <col min="15618" max="15618" width="3.375" style="589" customWidth="1"/>
    <col min="15619" max="15619" width="5.875" style="589" customWidth="1"/>
    <col min="15620" max="15621" width="7.125" style="589" customWidth="1"/>
    <col min="15622" max="15624" width="5.875" style="589" customWidth="1"/>
    <col min="15625" max="15626" width="4.625" style="589" customWidth="1"/>
    <col min="15627" max="15632" width="5.875" style="589" customWidth="1"/>
    <col min="15633" max="15872" width="5.875" style="589"/>
    <col min="15873" max="15873" width="3.125" style="589" customWidth="1"/>
    <col min="15874" max="15874" width="3.375" style="589" customWidth="1"/>
    <col min="15875" max="15875" width="5.875" style="589" customWidth="1"/>
    <col min="15876" max="15877" width="7.125" style="589" customWidth="1"/>
    <col min="15878" max="15880" width="5.875" style="589" customWidth="1"/>
    <col min="15881" max="15882" width="4.625" style="589" customWidth="1"/>
    <col min="15883" max="15888" width="5.875" style="589" customWidth="1"/>
    <col min="15889" max="16128" width="5.875" style="589"/>
    <col min="16129" max="16129" width="3.125" style="589" customWidth="1"/>
    <col min="16130" max="16130" width="3.375" style="589" customWidth="1"/>
    <col min="16131" max="16131" width="5.875" style="589" customWidth="1"/>
    <col min="16132" max="16133" width="7.125" style="589" customWidth="1"/>
    <col min="16134" max="16136" width="5.875" style="589" customWidth="1"/>
    <col min="16137" max="16138" width="4.625" style="589" customWidth="1"/>
    <col min="16139" max="16144" width="5.875" style="589" customWidth="1"/>
    <col min="16145" max="16384" width="5.875" style="589"/>
  </cols>
  <sheetData>
    <row r="1" spans="1:16" ht="14.25">
      <c r="I1" s="590"/>
      <c r="J1" s="590"/>
      <c r="P1" s="590" t="s">
        <v>1184</v>
      </c>
    </row>
    <row r="2" spans="1:16" ht="14.25">
      <c r="I2" s="590"/>
      <c r="J2" s="590"/>
      <c r="P2" s="590"/>
    </row>
    <row r="3" spans="1:16" ht="18.75">
      <c r="A3" s="1366" t="s">
        <v>1134</v>
      </c>
      <c r="B3" s="1366"/>
      <c r="C3" s="1366"/>
      <c r="D3" s="1366"/>
      <c r="E3" s="1366"/>
      <c r="F3" s="1366"/>
      <c r="G3" s="1366"/>
      <c r="H3" s="1366"/>
      <c r="I3" s="1366"/>
      <c r="J3" s="1366"/>
      <c r="K3" s="1366"/>
      <c r="L3" s="1366"/>
      <c r="M3" s="1366"/>
      <c r="N3" s="1366"/>
      <c r="O3" s="1366"/>
      <c r="P3" s="1366"/>
    </row>
    <row r="4" spans="1:16" ht="14.25" customHeight="1">
      <c r="A4" s="645"/>
      <c r="B4" s="645"/>
      <c r="C4" s="645"/>
      <c r="D4" s="645"/>
      <c r="E4" s="645"/>
      <c r="F4" s="645"/>
      <c r="G4" s="645"/>
      <c r="H4" s="645"/>
      <c r="I4" s="645"/>
      <c r="J4" s="645"/>
      <c r="K4" s="645"/>
      <c r="L4" s="645"/>
      <c r="M4" s="645"/>
      <c r="N4" s="645"/>
      <c r="O4" s="645"/>
      <c r="P4" s="645"/>
    </row>
    <row r="5" spans="1:16" ht="14.25">
      <c r="A5" s="591"/>
      <c r="B5" s="591"/>
      <c r="C5" s="591"/>
      <c r="D5" s="591"/>
      <c r="E5" s="591"/>
      <c r="F5" s="591"/>
      <c r="G5" s="591"/>
      <c r="H5" s="591"/>
      <c r="I5" s="591"/>
      <c r="J5" s="591"/>
      <c r="K5" s="591"/>
      <c r="L5" s="591"/>
      <c r="M5" s="591"/>
      <c r="N5" s="591"/>
      <c r="O5" s="591"/>
      <c r="P5" s="591"/>
    </row>
    <row r="6" spans="1:16" ht="14.25">
      <c r="A6" s="592" t="s">
        <v>1135</v>
      </c>
      <c r="B6" s="592"/>
      <c r="C6" s="592"/>
      <c r="D6" s="592"/>
      <c r="E6" s="592"/>
      <c r="F6" s="592"/>
      <c r="G6" s="592"/>
      <c r="H6" s="592"/>
      <c r="I6" s="592"/>
      <c r="J6" s="592"/>
      <c r="K6" s="592"/>
      <c r="L6" s="592"/>
      <c r="M6" s="592"/>
      <c r="N6" s="592"/>
      <c r="O6" s="592"/>
      <c r="P6" s="592"/>
    </row>
    <row r="7" spans="1:16" ht="14.25">
      <c r="A7" s="592"/>
      <c r="B7" s="592"/>
      <c r="C7" s="592"/>
      <c r="D7" s="592"/>
      <c r="E7" s="592"/>
      <c r="F7" s="592"/>
      <c r="G7" s="592"/>
      <c r="H7" s="592"/>
      <c r="I7" s="592"/>
      <c r="J7" s="592"/>
      <c r="K7" s="592"/>
      <c r="L7" s="592"/>
      <c r="M7" s="592"/>
      <c r="N7" s="592"/>
      <c r="O7" s="592"/>
      <c r="P7" s="592"/>
    </row>
    <row r="8" spans="1:16" ht="14.25">
      <c r="A8" s="592"/>
      <c r="B8" s="592"/>
      <c r="C8" s="592"/>
      <c r="D8" s="592"/>
      <c r="E8" s="592"/>
      <c r="F8" s="510"/>
      <c r="G8" s="510"/>
      <c r="H8" s="592"/>
      <c r="I8" s="592"/>
      <c r="J8" s="592"/>
      <c r="K8" s="592"/>
      <c r="L8" s="592"/>
      <c r="M8" s="592"/>
      <c r="N8" s="592"/>
      <c r="O8" s="592"/>
      <c r="P8" s="592"/>
    </row>
    <row r="9" spans="1:16" ht="14.25">
      <c r="A9" s="592"/>
      <c r="B9" s="592"/>
      <c r="D9" s="592"/>
      <c r="E9" s="592"/>
      <c r="F9" s="510"/>
      <c r="G9" s="510"/>
      <c r="H9" s="592"/>
      <c r="I9" s="592"/>
      <c r="J9" s="592"/>
      <c r="K9" s="592"/>
      <c r="L9" s="592"/>
      <c r="M9" s="593"/>
      <c r="N9" s="593"/>
      <c r="O9" s="593"/>
      <c r="P9" s="594" t="s">
        <v>1329</v>
      </c>
    </row>
    <row r="10" spans="1:16" ht="14.25">
      <c r="A10" s="592"/>
      <c r="B10" s="592"/>
      <c r="D10" s="592"/>
      <c r="E10" s="592"/>
      <c r="F10" s="510"/>
      <c r="G10" s="510"/>
      <c r="H10" s="592"/>
      <c r="I10" s="592"/>
      <c r="J10" s="592"/>
      <c r="K10" s="592"/>
      <c r="L10" s="592"/>
      <c r="M10" s="592"/>
      <c r="N10" s="592"/>
      <c r="O10" s="592"/>
      <c r="P10" s="646"/>
    </row>
    <row r="11" spans="1:16" ht="14.25">
      <c r="A11" s="592"/>
      <c r="B11" s="592"/>
      <c r="C11" s="592"/>
      <c r="D11" s="592"/>
      <c r="E11" s="592"/>
      <c r="F11" s="510"/>
      <c r="G11" s="510"/>
      <c r="H11" s="510"/>
      <c r="I11" s="510"/>
      <c r="J11" s="510"/>
      <c r="K11" s="592"/>
      <c r="L11" s="592"/>
      <c r="M11" s="592"/>
      <c r="N11" s="592"/>
      <c r="O11" s="592"/>
      <c r="P11" s="592"/>
    </row>
    <row r="12" spans="1:16" ht="14.25">
      <c r="A12" s="289" t="s">
        <v>613</v>
      </c>
      <c r="B12" s="592"/>
      <c r="C12" s="592"/>
      <c r="D12" s="592"/>
      <c r="E12" s="592"/>
      <c r="F12" s="592"/>
      <c r="G12" s="510"/>
      <c r="H12" s="592"/>
      <c r="I12" s="592"/>
      <c r="J12" s="592"/>
      <c r="K12" s="592"/>
      <c r="L12" s="592"/>
      <c r="M12" s="592"/>
      <c r="N12" s="592"/>
      <c r="O12" s="592"/>
      <c r="P12" s="592"/>
    </row>
    <row r="13" spans="1:16" ht="14.25">
      <c r="A13" s="289"/>
      <c r="B13" s="592"/>
      <c r="C13" s="592"/>
      <c r="D13" s="592"/>
      <c r="E13" s="592"/>
      <c r="F13" s="592"/>
      <c r="G13" s="510"/>
      <c r="H13" s="592"/>
      <c r="I13" s="592"/>
      <c r="J13" s="592"/>
      <c r="K13" s="592"/>
      <c r="L13" s="592"/>
      <c r="M13" s="592"/>
      <c r="N13" s="592"/>
      <c r="O13" s="592"/>
      <c r="P13" s="592"/>
    </row>
    <row r="14" spans="1:16" ht="14.25">
      <c r="A14" s="595"/>
      <c r="B14" s="595"/>
      <c r="C14" s="595"/>
      <c r="D14" s="595"/>
      <c r="E14" s="595"/>
      <c r="F14" s="595"/>
      <c r="G14" s="596"/>
      <c r="H14" s="595"/>
      <c r="I14" s="595"/>
      <c r="J14" s="595"/>
      <c r="K14" s="595"/>
      <c r="L14" s="595"/>
      <c r="M14" s="595"/>
      <c r="N14" s="595"/>
      <c r="O14" s="595"/>
      <c r="P14" s="595"/>
    </row>
    <row r="15" spans="1:16" ht="14.25">
      <c r="A15" s="595"/>
      <c r="B15" s="595"/>
      <c r="C15" s="595"/>
      <c r="D15" s="595"/>
      <c r="F15" s="595" t="str">
        <f>入力シート!C1</f>
        <v>令和4年7月10日執行参議院青森県選挙区選出議員選挙</v>
      </c>
      <c r="H15" s="595"/>
      <c r="I15" s="595"/>
      <c r="J15" s="595"/>
      <c r="K15" s="595"/>
      <c r="L15" s="595"/>
      <c r="M15" s="595"/>
      <c r="N15" s="595"/>
      <c r="P15" s="616" t="s">
        <v>1127</v>
      </c>
    </row>
    <row r="16" spans="1:16" ht="14.25">
      <c r="A16" s="595"/>
      <c r="B16" s="595"/>
      <c r="C16" s="595"/>
      <c r="D16" s="595"/>
      <c r="F16" s="595"/>
      <c r="H16" s="595"/>
      <c r="I16" s="595"/>
      <c r="J16" s="595"/>
      <c r="K16" s="595"/>
      <c r="L16" s="595"/>
      <c r="M16" s="595"/>
      <c r="N16" s="595"/>
      <c r="P16" s="616"/>
    </row>
    <row r="17" spans="1:16" ht="14.25">
      <c r="A17" s="595"/>
      <c r="B17" s="595"/>
      <c r="C17" s="595"/>
      <c r="D17" s="595"/>
      <c r="E17" s="595"/>
      <c r="F17" s="595"/>
      <c r="H17" s="595"/>
      <c r="I17" s="595"/>
      <c r="J17" s="595"/>
      <c r="K17" s="595"/>
      <c r="L17" s="595"/>
      <c r="M17" s="595"/>
      <c r="N17" s="595"/>
      <c r="O17" s="597"/>
      <c r="P17" s="595"/>
    </row>
    <row r="18" spans="1:16" ht="14.25">
      <c r="A18" s="595"/>
      <c r="B18" s="595"/>
      <c r="C18" s="595"/>
      <c r="D18" s="595"/>
      <c r="E18" s="595"/>
      <c r="F18" s="595"/>
      <c r="G18" s="590" t="s">
        <v>544</v>
      </c>
      <c r="H18" s="598"/>
      <c r="I18" s="1281" t="str">
        <f>入力シート!E11</f>
        <v/>
      </c>
      <c r="J18" s="1281"/>
      <c r="K18" s="1281"/>
      <c r="L18" s="1281"/>
      <c r="M18" s="1281"/>
      <c r="N18" s="1281"/>
      <c r="O18" s="1281"/>
      <c r="P18" s="595"/>
    </row>
    <row r="19" spans="1:16" ht="14.25">
      <c r="A19" s="595"/>
      <c r="B19" s="595"/>
      <c r="C19" s="595"/>
      <c r="D19" s="595"/>
      <c r="E19" s="595"/>
      <c r="F19" s="595"/>
      <c r="G19" s="590"/>
      <c r="H19" s="598"/>
      <c r="I19" s="507"/>
      <c r="J19" s="507"/>
      <c r="K19" s="507"/>
      <c r="L19" s="507"/>
      <c r="M19" s="507"/>
      <c r="N19" s="507"/>
      <c r="O19" s="507"/>
      <c r="P19" s="595"/>
    </row>
    <row r="20" spans="1:16" ht="14.25">
      <c r="A20" s="595"/>
      <c r="B20" s="595"/>
      <c r="C20" s="595"/>
      <c r="D20" s="595"/>
      <c r="E20" s="595"/>
      <c r="F20" s="595"/>
      <c r="G20" s="590"/>
      <c r="I20" s="507"/>
      <c r="J20" s="507"/>
      <c r="K20" s="507"/>
      <c r="L20" s="507"/>
      <c r="M20" s="507"/>
      <c r="N20" s="507"/>
      <c r="O20" s="507"/>
      <c r="P20" s="595"/>
    </row>
    <row r="21" spans="1:16" ht="14.25">
      <c r="A21" s="1282" t="s">
        <v>589</v>
      </c>
      <c r="B21" s="1282"/>
      <c r="C21" s="1282"/>
      <c r="D21" s="1282"/>
      <c r="E21" s="1282"/>
      <c r="F21" s="1282"/>
      <c r="G21" s="1282"/>
      <c r="H21" s="1282"/>
      <c r="I21" s="1282"/>
      <c r="J21" s="1282"/>
      <c r="K21" s="1282"/>
      <c r="L21" s="1282"/>
      <c r="M21" s="1282"/>
      <c r="N21" s="1282"/>
      <c r="O21" s="1282"/>
      <c r="P21" s="1282"/>
    </row>
    <row r="22" spans="1:16" ht="9" customHeight="1" thickBot="1">
      <c r="A22" s="599"/>
      <c r="B22" s="599"/>
      <c r="C22" s="599"/>
      <c r="D22" s="599"/>
      <c r="E22" s="599"/>
      <c r="F22" s="599"/>
      <c r="G22" s="599"/>
      <c r="H22" s="599"/>
      <c r="I22" s="599"/>
      <c r="J22" s="599"/>
      <c r="K22" s="599"/>
      <c r="L22" s="599"/>
      <c r="M22" s="599"/>
      <c r="N22" s="599"/>
      <c r="O22" s="599"/>
      <c r="P22" s="599"/>
    </row>
    <row r="23" spans="1:16" ht="15.75" customHeight="1">
      <c r="A23" s="1367" t="s">
        <v>1136</v>
      </c>
      <c r="B23" s="1368"/>
      <c r="C23" s="1368"/>
      <c r="D23" s="1368"/>
      <c r="E23" s="1368"/>
      <c r="F23" s="1368"/>
      <c r="G23" s="1368"/>
      <c r="H23" s="1368"/>
      <c r="I23" s="1369"/>
      <c r="J23" s="617"/>
      <c r="K23" s="602"/>
      <c r="L23" s="601"/>
      <c r="M23" s="602"/>
      <c r="N23" s="602"/>
      <c r="O23" s="602"/>
      <c r="P23" s="603"/>
    </row>
    <row r="24" spans="1:16" ht="15.75" customHeight="1">
      <c r="A24" s="1370"/>
      <c r="B24" s="1371"/>
      <c r="C24" s="1371"/>
      <c r="D24" s="1371"/>
      <c r="E24" s="1371"/>
      <c r="F24" s="1371"/>
      <c r="G24" s="1371"/>
      <c r="H24" s="1371"/>
      <c r="I24" s="1372"/>
      <c r="J24" s="618" t="s">
        <v>1137</v>
      </c>
      <c r="K24" s="619"/>
      <c r="L24" s="620"/>
      <c r="M24" s="621" t="s">
        <v>1138</v>
      </c>
      <c r="N24" s="619"/>
      <c r="O24" s="619"/>
      <c r="P24" s="622"/>
    </row>
    <row r="25" spans="1:16" ht="15.75" customHeight="1">
      <c r="A25" s="1373"/>
      <c r="B25" s="1374"/>
      <c r="C25" s="1374"/>
      <c r="D25" s="1374"/>
      <c r="E25" s="1374"/>
      <c r="F25" s="1374"/>
      <c r="G25" s="1374"/>
      <c r="H25" s="1374"/>
      <c r="I25" s="1375"/>
      <c r="J25" s="605"/>
      <c r="K25" s="607"/>
      <c r="L25" s="606"/>
      <c r="M25" s="605"/>
      <c r="N25" s="607"/>
      <c r="O25" s="607"/>
      <c r="P25" s="608"/>
    </row>
    <row r="26" spans="1:16" ht="24" customHeight="1">
      <c r="A26" s="1376" t="s">
        <v>1139</v>
      </c>
      <c r="B26" s="1377"/>
      <c r="C26" s="1377"/>
      <c r="D26" s="1377"/>
      <c r="E26" s="1377"/>
      <c r="F26" s="1378"/>
      <c r="G26" s="1385" t="s">
        <v>533</v>
      </c>
      <c r="H26" s="1386"/>
      <c r="I26" s="1386"/>
      <c r="J26" s="1387"/>
      <c r="K26" s="1387"/>
      <c r="L26" s="1387"/>
      <c r="M26" s="1387"/>
      <c r="N26" s="1387"/>
      <c r="O26" s="1387"/>
      <c r="P26" s="1388"/>
    </row>
    <row r="27" spans="1:16" ht="24" customHeight="1">
      <c r="A27" s="1379"/>
      <c r="B27" s="1380"/>
      <c r="C27" s="1380"/>
      <c r="D27" s="1380"/>
      <c r="E27" s="1380"/>
      <c r="F27" s="1381"/>
      <c r="G27" s="1389" t="s">
        <v>1140</v>
      </c>
      <c r="H27" s="1390"/>
      <c r="I27" s="1390"/>
      <c r="J27" s="1391"/>
      <c r="K27" s="1391"/>
      <c r="L27" s="1391"/>
      <c r="M27" s="1391"/>
      <c r="N27" s="1391"/>
      <c r="O27" s="1391"/>
      <c r="P27" s="1392"/>
    </row>
    <row r="28" spans="1:16" ht="24" customHeight="1">
      <c r="A28" s="1382"/>
      <c r="B28" s="1383"/>
      <c r="C28" s="1383"/>
      <c r="D28" s="1383"/>
      <c r="E28" s="1383"/>
      <c r="F28" s="1384"/>
      <c r="G28" s="1393" t="s">
        <v>1107</v>
      </c>
      <c r="H28" s="1394"/>
      <c r="I28" s="1394"/>
      <c r="J28" s="1395"/>
      <c r="K28" s="1395"/>
      <c r="L28" s="1395"/>
      <c r="M28" s="1395"/>
      <c r="N28" s="1395"/>
      <c r="O28" s="1395"/>
      <c r="P28" s="1396"/>
    </row>
    <row r="29" spans="1:16" ht="36" customHeight="1">
      <c r="A29" s="1401" t="s">
        <v>1141</v>
      </c>
      <c r="B29" s="1398"/>
      <c r="C29" s="1398"/>
      <c r="D29" s="1398"/>
      <c r="E29" s="1398"/>
      <c r="F29" s="1398"/>
      <c r="G29" s="1398"/>
      <c r="H29" s="1398"/>
      <c r="I29" s="1399"/>
      <c r="J29" s="1397" t="s">
        <v>1130</v>
      </c>
      <c r="K29" s="1398"/>
      <c r="L29" s="1399"/>
      <c r="M29" s="1398" t="s">
        <v>1142</v>
      </c>
      <c r="N29" s="1398"/>
      <c r="O29" s="1398"/>
      <c r="P29" s="1400"/>
    </row>
    <row r="30" spans="1:16" ht="36" customHeight="1">
      <c r="A30" s="1402"/>
      <c r="B30" s="1403"/>
      <c r="C30" s="1403"/>
      <c r="D30" s="1403"/>
      <c r="E30" s="1404"/>
      <c r="F30" s="1404"/>
      <c r="G30" s="1404"/>
      <c r="H30" s="1404"/>
      <c r="I30" s="639"/>
      <c r="J30" s="1405"/>
      <c r="K30" s="1406"/>
      <c r="L30" s="1407"/>
      <c r="M30" s="1408"/>
      <c r="N30" s="1409"/>
      <c r="O30" s="1409"/>
      <c r="P30" s="640"/>
    </row>
    <row r="31" spans="1:16" ht="14.25" customHeight="1" thickBot="1">
      <c r="A31" s="1410"/>
      <c r="B31" s="1411"/>
      <c r="C31" s="1411"/>
      <c r="D31" s="1411"/>
      <c r="E31" s="1412"/>
      <c r="F31" s="1412"/>
      <c r="G31" s="1412"/>
      <c r="H31" s="1412"/>
      <c r="I31" s="643" t="s">
        <v>2</v>
      </c>
      <c r="J31" s="1413"/>
      <c r="K31" s="1414"/>
      <c r="L31" s="1415"/>
      <c r="M31" s="1416"/>
      <c r="N31" s="1417"/>
      <c r="O31" s="1417"/>
      <c r="P31" s="644" t="s">
        <v>2</v>
      </c>
    </row>
    <row r="32" spans="1:16" ht="9" customHeight="1"/>
    <row r="33" spans="1:16" ht="14.25" customHeight="1">
      <c r="A33" s="623" t="s">
        <v>683</v>
      </c>
      <c r="B33" s="623"/>
      <c r="C33" s="623"/>
      <c r="D33" s="623"/>
      <c r="E33" s="623"/>
      <c r="F33" s="623"/>
      <c r="G33" s="623"/>
      <c r="H33" s="623"/>
      <c r="I33" s="623"/>
      <c r="J33" s="623"/>
      <c r="K33" s="623"/>
      <c r="L33" s="623"/>
      <c r="M33" s="623"/>
      <c r="N33" s="623"/>
      <c r="O33" s="623"/>
      <c r="P33" s="623"/>
    </row>
    <row r="34" spans="1:16" ht="14.25" customHeight="1">
      <c r="A34" s="623" t="s">
        <v>1558</v>
      </c>
      <c r="B34" s="623"/>
      <c r="C34" s="623"/>
      <c r="D34" s="623"/>
      <c r="E34" s="623"/>
      <c r="F34" s="623"/>
      <c r="G34" s="623"/>
      <c r="H34" s="623"/>
      <c r="I34" s="623"/>
      <c r="J34" s="623"/>
      <c r="K34" s="623"/>
      <c r="L34" s="623"/>
      <c r="M34" s="623"/>
      <c r="N34" s="623"/>
      <c r="O34" s="623"/>
      <c r="P34" s="623"/>
    </row>
    <row r="35" spans="1:16" ht="14.25" customHeight="1">
      <c r="A35" s="623" t="s">
        <v>1559</v>
      </c>
      <c r="B35" s="623"/>
      <c r="C35" s="623"/>
      <c r="D35" s="623"/>
      <c r="E35" s="623"/>
      <c r="F35" s="623"/>
      <c r="G35" s="623"/>
      <c r="H35" s="623"/>
      <c r="I35" s="623"/>
      <c r="J35" s="623"/>
      <c r="K35" s="623"/>
      <c r="L35" s="623"/>
      <c r="M35" s="623"/>
      <c r="N35" s="623"/>
      <c r="O35" s="623"/>
      <c r="P35" s="623"/>
    </row>
    <row r="36" spans="1:16" ht="14.25" customHeight="1">
      <c r="A36" s="623" t="s">
        <v>1560</v>
      </c>
      <c r="B36" s="623"/>
      <c r="C36" s="623"/>
      <c r="D36" s="623"/>
      <c r="E36" s="623"/>
      <c r="F36" s="623"/>
      <c r="G36" s="623"/>
      <c r="H36" s="623"/>
      <c r="I36" s="623"/>
      <c r="J36" s="623"/>
      <c r="K36" s="623"/>
      <c r="L36" s="623"/>
      <c r="M36" s="623"/>
      <c r="N36" s="623"/>
      <c r="O36" s="623"/>
      <c r="P36" s="623"/>
    </row>
    <row r="37" spans="1:16" ht="14.25" customHeight="1">
      <c r="A37" s="623" t="s">
        <v>1561</v>
      </c>
      <c r="B37" s="623"/>
      <c r="C37" s="623"/>
      <c r="D37" s="623"/>
      <c r="E37" s="623"/>
      <c r="F37" s="623"/>
      <c r="G37" s="623"/>
      <c r="H37" s="623"/>
      <c r="I37" s="623"/>
      <c r="J37" s="623"/>
      <c r="K37" s="623"/>
      <c r="L37" s="623"/>
      <c r="M37" s="623"/>
      <c r="N37" s="623"/>
      <c r="O37" s="623"/>
      <c r="P37" s="623"/>
    </row>
    <row r="38" spans="1:16" ht="14.25" customHeight="1">
      <c r="A38" s="623" t="s">
        <v>1143</v>
      </c>
      <c r="B38" s="623"/>
      <c r="C38" s="623"/>
      <c r="D38" s="623"/>
      <c r="E38" s="623"/>
      <c r="F38" s="623"/>
      <c r="G38" s="623"/>
      <c r="H38" s="623"/>
      <c r="I38" s="623"/>
      <c r="J38" s="623"/>
      <c r="K38" s="623"/>
      <c r="L38" s="623"/>
      <c r="M38" s="623"/>
      <c r="N38" s="623"/>
      <c r="O38" s="623"/>
      <c r="P38" s="623"/>
    </row>
    <row r="39" spans="1:16" ht="14.25" customHeight="1">
      <c r="A39" s="623" t="s">
        <v>1185</v>
      </c>
      <c r="B39" s="623"/>
      <c r="C39" s="623"/>
      <c r="D39" s="623"/>
      <c r="E39" s="623"/>
      <c r="F39" s="623"/>
      <c r="G39" s="623"/>
      <c r="H39" s="623"/>
      <c r="I39" s="623"/>
      <c r="J39" s="623"/>
      <c r="K39" s="623"/>
      <c r="L39" s="623"/>
      <c r="M39" s="623"/>
      <c r="N39" s="623"/>
      <c r="O39" s="623"/>
      <c r="P39" s="623"/>
    </row>
    <row r="40" spans="1:16" ht="14.25" customHeight="1">
      <c r="A40" s="623" t="s">
        <v>1144</v>
      </c>
      <c r="B40" s="623"/>
      <c r="C40" s="623"/>
      <c r="D40" s="623"/>
      <c r="E40" s="623"/>
      <c r="F40" s="623"/>
      <c r="G40" s="623"/>
      <c r="H40" s="623"/>
      <c r="I40" s="623"/>
      <c r="J40" s="623"/>
      <c r="K40" s="623"/>
      <c r="L40" s="623"/>
      <c r="M40" s="623"/>
      <c r="N40" s="623"/>
      <c r="O40" s="623"/>
      <c r="P40" s="623"/>
    </row>
    <row r="41" spans="1:16" ht="14.25" customHeight="1">
      <c r="A41" s="623" t="s">
        <v>1145</v>
      </c>
      <c r="B41" s="623"/>
      <c r="C41" s="623"/>
      <c r="D41" s="623"/>
      <c r="E41" s="623"/>
      <c r="F41" s="623"/>
      <c r="G41" s="623"/>
      <c r="I41" s="624" t="s">
        <v>1146</v>
      </c>
      <c r="J41" s="623"/>
      <c r="K41" s="623"/>
      <c r="L41" s="623"/>
      <c r="M41" s="623"/>
      <c r="N41" s="623"/>
      <c r="O41" s="623"/>
      <c r="P41" s="623"/>
    </row>
    <row r="42" spans="1:16" ht="14.25" customHeight="1">
      <c r="A42" s="623" t="s">
        <v>1147</v>
      </c>
      <c r="B42" s="623"/>
      <c r="C42" s="623"/>
      <c r="D42" s="623"/>
      <c r="E42" s="623"/>
      <c r="F42" s="623"/>
      <c r="G42" s="623"/>
      <c r="I42" s="624" t="s">
        <v>1148</v>
      </c>
      <c r="J42" s="623"/>
      <c r="K42" s="623"/>
      <c r="L42" s="623"/>
      <c r="M42" s="623"/>
      <c r="N42" s="623"/>
      <c r="O42" s="623"/>
      <c r="P42" s="623"/>
    </row>
    <row r="43" spans="1:16" ht="14.25" customHeight="1">
      <c r="A43" s="623" t="s">
        <v>1149</v>
      </c>
      <c r="B43" s="623"/>
      <c r="C43" s="623"/>
      <c r="D43" s="623"/>
      <c r="E43" s="623"/>
      <c r="F43" s="623"/>
      <c r="G43" s="623"/>
      <c r="H43" s="623"/>
      <c r="I43" s="623"/>
      <c r="J43" s="623"/>
      <c r="K43" s="623"/>
      <c r="L43" s="623"/>
      <c r="M43" s="623"/>
      <c r="N43" s="623"/>
      <c r="O43" s="623"/>
      <c r="P43" s="623"/>
    </row>
    <row r="44" spans="1:16" ht="14.25" customHeight="1">
      <c r="A44" s="623" t="s">
        <v>1145</v>
      </c>
      <c r="B44" s="623"/>
      <c r="C44" s="623"/>
      <c r="D44" s="623"/>
      <c r="E44" s="623"/>
      <c r="F44" s="623"/>
      <c r="G44" s="623"/>
      <c r="I44" s="624" t="s">
        <v>1150</v>
      </c>
      <c r="J44" s="623"/>
      <c r="K44" s="623"/>
      <c r="L44" s="623"/>
      <c r="M44" s="623"/>
      <c r="N44" s="623"/>
      <c r="O44" s="623"/>
      <c r="P44" s="623"/>
    </row>
    <row r="45" spans="1:16" ht="14.25" customHeight="1">
      <c r="A45" s="623" t="s">
        <v>1147</v>
      </c>
      <c r="B45" s="623"/>
      <c r="C45" s="623"/>
      <c r="D45" s="623"/>
      <c r="E45" s="623"/>
      <c r="F45" s="623"/>
      <c r="G45" s="623"/>
      <c r="I45" s="624" t="s">
        <v>1151</v>
      </c>
      <c r="J45" s="623"/>
      <c r="K45" s="623"/>
      <c r="L45" s="623"/>
      <c r="M45" s="623"/>
      <c r="N45" s="623"/>
      <c r="O45" s="623"/>
      <c r="P45" s="623"/>
    </row>
    <row r="46" spans="1:16" ht="14.25" customHeight="1">
      <c r="A46" s="623" t="s">
        <v>1562</v>
      </c>
      <c r="B46" s="623"/>
      <c r="C46" s="623"/>
      <c r="D46" s="623"/>
      <c r="E46" s="623"/>
      <c r="F46" s="623"/>
      <c r="G46" s="623"/>
      <c r="H46" s="623"/>
      <c r="I46" s="623"/>
      <c r="J46" s="623"/>
      <c r="K46" s="623"/>
      <c r="L46" s="623"/>
      <c r="M46" s="623"/>
      <c r="N46" s="623"/>
      <c r="O46" s="623"/>
      <c r="P46" s="623"/>
    </row>
    <row r="47" spans="1:16" ht="14.25" customHeight="1">
      <c r="A47" s="623" t="s">
        <v>1563</v>
      </c>
      <c r="B47" s="623"/>
      <c r="C47" s="623"/>
      <c r="D47" s="623"/>
      <c r="E47" s="623"/>
      <c r="F47" s="623"/>
      <c r="G47" s="623"/>
      <c r="H47" s="623"/>
      <c r="I47" s="623"/>
      <c r="J47" s="623"/>
      <c r="K47" s="623"/>
      <c r="L47" s="623"/>
      <c r="M47" s="623"/>
      <c r="N47" s="623"/>
      <c r="O47" s="623"/>
      <c r="P47" s="623"/>
    </row>
    <row r="48" spans="1:16" ht="14.25">
      <c r="A48" s="623"/>
      <c r="B48" s="623"/>
      <c r="C48" s="623"/>
      <c r="D48" s="623"/>
      <c r="E48" s="623"/>
      <c r="F48" s="623"/>
      <c r="G48" s="623"/>
      <c r="H48" s="623"/>
      <c r="I48" s="623"/>
      <c r="J48" s="623"/>
      <c r="K48" s="623"/>
      <c r="L48" s="623"/>
      <c r="M48" s="623"/>
      <c r="N48" s="623"/>
      <c r="O48" s="623"/>
      <c r="P48" s="623"/>
    </row>
    <row r="49" spans="1:16" ht="14.25">
      <c r="A49" s="623"/>
      <c r="B49" s="623"/>
      <c r="C49" s="623"/>
      <c r="D49" s="623"/>
      <c r="E49" s="623"/>
      <c r="F49" s="623"/>
      <c r="G49" s="623"/>
      <c r="H49" s="623"/>
      <c r="I49" s="623"/>
      <c r="J49" s="623"/>
      <c r="K49" s="623"/>
      <c r="L49" s="623"/>
      <c r="M49" s="623"/>
      <c r="N49" s="623"/>
      <c r="O49" s="623"/>
      <c r="P49" s="623"/>
    </row>
    <row r="50" spans="1:16" ht="14.25">
      <c r="A50" s="623"/>
      <c r="B50" s="623"/>
      <c r="C50" s="623"/>
      <c r="D50" s="623"/>
      <c r="E50" s="623"/>
      <c r="F50" s="623"/>
      <c r="G50" s="623"/>
      <c r="H50" s="623"/>
      <c r="I50" s="623"/>
      <c r="J50" s="623"/>
      <c r="K50" s="623"/>
      <c r="L50" s="623"/>
      <c r="M50" s="623"/>
      <c r="N50" s="623"/>
      <c r="O50" s="623"/>
      <c r="P50" s="623"/>
    </row>
    <row r="51" spans="1:16" ht="14.25">
      <c r="A51" s="623"/>
      <c r="B51" s="623"/>
      <c r="C51" s="623"/>
      <c r="D51" s="623"/>
      <c r="E51" s="623"/>
      <c r="F51" s="623"/>
      <c r="G51" s="623"/>
      <c r="H51" s="623"/>
      <c r="I51" s="623"/>
      <c r="J51" s="623"/>
      <c r="K51" s="623"/>
      <c r="L51" s="623"/>
      <c r="M51" s="623"/>
      <c r="N51" s="623"/>
      <c r="O51" s="623"/>
      <c r="P51" s="623"/>
    </row>
    <row r="52" spans="1:16" ht="14.25">
      <c r="A52" s="623"/>
      <c r="B52" s="623"/>
      <c r="C52" s="623"/>
      <c r="D52" s="623"/>
      <c r="E52" s="623"/>
      <c r="F52" s="623"/>
      <c r="G52" s="623"/>
      <c r="H52" s="623"/>
      <c r="I52" s="623"/>
      <c r="J52" s="623"/>
      <c r="K52" s="623"/>
      <c r="L52" s="623"/>
      <c r="M52" s="623"/>
      <c r="N52" s="623"/>
      <c r="O52" s="623"/>
      <c r="P52" s="623"/>
    </row>
    <row r="53" spans="1:16" ht="14.25" customHeight="1">
      <c r="I53" s="590"/>
      <c r="J53" s="590"/>
      <c r="P53" s="590" t="s">
        <v>1184</v>
      </c>
    </row>
    <row r="54" spans="1:16" ht="14.25" customHeight="1">
      <c r="I54" s="590"/>
      <c r="J54" s="590"/>
      <c r="P54" s="590"/>
    </row>
    <row r="55" spans="1:16" ht="18.75">
      <c r="A55" s="1366" t="s">
        <v>1134</v>
      </c>
      <c r="B55" s="1366"/>
      <c r="C55" s="1366"/>
      <c r="D55" s="1366"/>
      <c r="E55" s="1366"/>
      <c r="F55" s="1366"/>
      <c r="G55" s="1366"/>
      <c r="H55" s="1366"/>
      <c r="I55" s="1366"/>
      <c r="J55" s="1366"/>
      <c r="K55" s="1366"/>
      <c r="L55" s="1366"/>
      <c r="M55" s="1366"/>
      <c r="N55" s="1366"/>
      <c r="O55" s="1366"/>
      <c r="P55" s="1366"/>
    </row>
    <row r="56" spans="1:16" ht="14.25">
      <c r="A56" s="591"/>
      <c r="B56" s="591"/>
      <c r="C56" s="591"/>
      <c r="D56" s="591"/>
      <c r="E56" s="591"/>
      <c r="F56" s="591"/>
      <c r="G56" s="591"/>
      <c r="H56" s="591"/>
      <c r="I56" s="591"/>
      <c r="J56" s="591"/>
      <c r="K56" s="591"/>
      <c r="L56" s="591"/>
      <c r="M56" s="591"/>
      <c r="N56" s="591"/>
      <c r="O56" s="591"/>
      <c r="P56" s="591"/>
    </row>
    <row r="57" spans="1:16" ht="14.25">
      <c r="A57" s="591"/>
      <c r="B57" s="591"/>
      <c r="C57" s="591"/>
      <c r="D57" s="591"/>
      <c r="E57" s="591"/>
      <c r="F57" s="591"/>
      <c r="G57" s="591"/>
      <c r="H57" s="591"/>
      <c r="I57" s="591"/>
      <c r="J57" s="591"/>
      <c r="K57" s="591"/>
      <c r="L57" s="591"/>
      <c r="M57" s="591"/>
      <c r="N57" s="591"/>
      <c r="O57" s="591"/>
      <c r="P57" s="591"/>
    </row>
    <row r="58" spans="1:16" ht="14.25">
      <c r="A58" s="592" t="s">
        <v>1135</v>
      </c>
      <c r="B58" s="592"/>
      <c r="C58" s="592"/>
      <c r="D58" s="592"/>
      <c r="E58" s="592"/>
      <c r="F58" s="592"/>
      <c r="G58" s="592"/>
      <c r="H58" s="592"/>
      <c r="I58" s="592"/>
      <c r="J58" s="592"/>
      <c r="K58" s="592"/>
      <c r="L58" s="592"/>
      <c r="M58" s="592"/>
      <c r="N58" s="592"/>
      <c r="O58" s="592"/>
      <c r="P58" s="592"/>
    </row>
    <row r="59" spans="1:16" ht="14.25">
      <c r="A59" s="592"/>
      <c r="B59" s="592"/>
      <c r="C59" s="592"/>
      <c r="D59" s="592"/>
      <c r="E59" s="592"/>
      <c r="F59" s="592"/>
      <c r="G59" s="592"/>
      <c r="H59" s="592"/>
      <c r="I59" s="592"/>
      <c r="J59" s="592"/>
      <c r="K59" s="592"/>
      <c r="L59" s="592"/>
      <c r="M59" s="592"/>
      <c r="N59" s="592"/>
      <c r="O59" s="592"/>
      <c r="P59" s="592"/>
    </row>
    <row r="60" spans="1:16" ht="14.25">
      <c r="A60" s="592"/>
      <c r="B60" s="592"/>
      <c r="C60" s="592"/>
      <c r="D60" s="592"/>
      <c r="E60" s="592"/>
      <c r="F60" s="510"/>
      <c r="G60" s="510"/>
      <c r="H60" s="592"/>
      <c r="I60" s="592"/>
      <c r="J60" s="592"/>
      <c r="K60" s="592"/>
      <c r="L60" s="592"/>
      <c r="M60" s="592"/>
      <c r="N60" s="592"/>
      <c r="O60" s="592"/>
      <c r="P60" s="592"/>
    </row>
    <row r="61" spans="1:16" ht="14.25">
      <c r="A61" s="592"/>
      <c r="B61" s="592"/>
      <c r="D61" s="592"/>
      <c r="E61" s="592"/>
      <c r="F61" s="510"/>
      <c r="G61" s="510"/>
      <c r="H61" s="592"/>
      <c r="I61" s="592"/>
      <c r="J61" s="592"/>
      <c r="K61" s="592"/>
      <c r="L61" s="592"/>
      <c r="M61" s="593"/>
      <c r="N61" s="593"/>
      <c r="O61" s="593"/>
      <c r="P61" s="594" t="s">
        <v>1329</v>
      </c>
    </row>
    <row r="62" spans="1:16" ht="14.25">
      <c r="A62" s="592"/>
      <c r="B62" s="592"/>
      <c r="D62" s="592"/>
      <c r="E62" s="592"/>
      <c r="F62" s="510"/>
      <c r="G62" s="510"/>
      <c r="H62" s="592"/>
      <c r="I62" s="592"/>
      <c r="J62" s="592"/>
      <c r="K62" s="592"/>
      <c r="L62" s="592"/>
      <c r="M62" s="592"/>
      <c r="N62" s="592"/>
      <c r="O62" s="592"/>
      <c r="P62" s="646"/>
    </row>
    <row r="63" spans="1:16" ht="14.25">
      <c r="A63" s="592"/>
      <c r="B63" s="592"/>
      <c r="C63" s="592"/>
      <c r="D63" s="592"/>
      <c r="E63" s="592"/>
      <c r="F63" s="510"/>
      <c r="G63" s="510"/>
      <c r="H63" s="510"/>
      <c r="I63" s="510"/>
      <c r="J63" s="510"/>
      <c r="K63" s="592"/>
      <c r="L63" s="592"/>
      <c r="M63" s="592"/>
      <c r="N63" s="592"/>
      <c r="O63" s="592"/>
      <c r="P63" s="592"/>
    </row>
    <row r="64" spans="1:16" ht="14.25">
      <c r="A64" s="289" t="s">
        <v>613</v>
      </c>
      <c r="B64" s="592"/>
      <c r="C64" s="592"/>
      <c r="D64" s="592"/>
      <c r="E64" s="592"/>
      <c r="F64" s="592"/>
      <c r="G64" s="510"/>
      <c r="H64" s="592"/>
      <c r="I64" s="592"/>
      <c r="J64" s="592"/>
      <c r="K64" s="592"/>
      <c r="L64" s="592"/>
      <c r="M64" s="592"/>
      <c r="N64" s="592"/>
      <c r="O64" s="592"/>
      <c r="P64" s="592"/>
    </row>
    <row r="65" spans="1:16" ht="14.25">
      <c r="A65" s="289"/>
      <c r="B65" s="592"/>
      <c r="C65" s="592"/>
      <c r="D65" s="592"/>
      <c r="E65" s="592"/>
      <c r="F65" s="592"/>
      <c r="G65" s="510"/>
      <c r="H65" s="592"/>
      <c r="I65" s="592"/>
      <c r="J65" s="592"/>
      <c r="K65" s="592"/>
      <c r="L65" s="592"/>
      <c r="M65" s="592"/>
      <c r="N65" s="592"/>
      <c r="O65" s="592"/>
      <c r="P65" s="592"/>
    </row>
    <row r="66" spans="1:16" ht="14.25">
      <c r="A66" s="595"/>
      <c r="B66" s="595"/>
      <c r="C66" s="595"/>
      <c r="D66" s="595"/>
      <c r="E66" s="595"/>
      <c r="F66" s="595"/>
      <c r="G66" s="596"/>
      <c r="H66" s="595"/>
      <c r="I66" s="595"/>
      <c r="J66" s="595"/>
      <c r="K66" s="595"/>
      <c r="L66" s="595"/>
      <c r="M66" s="595"/>
      <c r="N66" s="595"/>
      <c r="O66" s="595"/>
      <c r="P66" s="595"/>
    </row>
    <row r="67" spans="1:16" ht="14.25">
      <c r="A67" s="595"/>
      <c r="B67" s="595"/>
      <c r="C67" s="595"/>
      <c r="D67" s="595"/>
      <c r="F67" s="595" t="str">
        <f>入力シート!C1</f>
        <v>令和4年7月10日執行参議院青森県選挙区選出議員選挙</v>
      </c>
      <c r="H67" s="595"/>
      <c r="I67" s="595"/>
      <c r="J67" s="595"/>
      <c r="K67" s="595"/>
      <c r="L67" s="595"/>
      <c r="M67" s="595"/>
      <c r="N67" s="595"/>
      <c r="P67" s="616" t="s">
        <v>1127</v>
      </c>
    </row>
    <row r="68" spans="1:16" ht="14.25">
      <c r="A68" s="595"/>
      <c r="B68" s="595"/>
      <c r="C68" s="595"/>
      <c r="D68" s="595"/>
      <c r="F68" s="595"/>
      <c r="H68" s="595"/>
      <c r="I68" s="595"/>
      <c r="J68" s="595"/>
      <c r="K68" s="595"/>
      <c r="L68" s="595"/>
      <c r="M68" s="595"/>
      <c r="N68" s="595"/>
      <c r="P68" s="616"/>
    </row>
    <row r="69" spans="1:16" ht="14.25">
      <c r="A69" s="595"/>
      <c r="B69" s="595"/>
      <c r="C69" s="595"/>
      <c r="D69" s="595"/>
      <c r="E69" s="595"/>
      <c r="F69" s="595"/>
      <c r="H69" s="595"/>
      <c r="I69" s="595"/>
      <c r="J69" s="595"/>
      <c r="K69" s="595"/>
      <c r="L69" s="595"/>
      <c r="M69" s="595"/>
      <c r="N69" s="595"/>
      <c r="O69" s="597"/>
      <c r="P69" s="595"/>
    </row>
    <row r="70" spans="1:16" ht="14.25">
      <c r="A70" s="595"/>
      <c r="B70" s="595"/>
      <c r="C70" s="595"/>
      <c r="D70" s="595"/>
      <c r="E70" s="595"/>
      <c r="F70" s="595"/>
      <c r="G70" s="590" t="s">
        <v>544</v>
      </c>
      <c r="H70" s="598"/>
      <c r="I70" s="1281" t="str">
        <f>入力シート!E11</f>
        <v/>
      </c>
      <c r="J70" s="1281"/>
      <c r="K70" s="1281"/>
      <c r="L70" s="1281"/>
      <c r="M70" s="1281"/>
      <c r="N70" s="1281"/>
      <c r="O70" s="1281"/>
      <c r="P70" s="595"/>
    </row>
    <row r="71" spans="1:16" ht="14.25">
      <c r="A71" s="595"/>
      <c r="B71" s="595"/>
      <c r="C71" s="595"/>
      <c r="D71" s="595"/>
      <c r="E71" s="595"/>
      <c r="F71" s="595"/>
      <c r="G71" s="590"/>
      <c r="H71" s="598"/>
      <c r="I71" s="507"/>
      <c r="J71" s="507"/>
      <c r="K71" s="507"/>
      <c r="L71" s="507"/>
      <c r="M71" s="507"/>
      <c r="N71" s="507"/>
      <c r="O71" s="507"/>
      <c r="P71" s="595"/>
    </row>
    <row r="72" spans="1:16" ht="14.25">
      <c r="A72" s="595"/>
      <c r="B72" s="595"/>
      <c r="C72" s="595"/>
      <c r="D72" s="595"/>
      <c r="E72" s="595"/>
      <c r="F72" s="595"/>
      <c r="G72" s="590"/>
      <c r="I72" s="507"/>
      <c r="J72" s="507"/>
      <c r="K72" s="507"/>
      <c r="L72" s="507"/>
      <c r="M72" s="507"/>
      <c r="N72" s="507"/>
      <c r="O72" s="507"/>
      <c r="P72" s="595"/>
    </row>
    <row r="73" spans="1:16" ht="14.25">
      <c r="A73" s="1282" t="s">
        <v>589</v>
      </c>
      <c r="B73" s="1282"/>
      <c r="C73" s="1282"/>
      <c r="D73" s="1282"/>
      <c r="E73" s="1282"/>
      <c r="F73" s="1282"/>
      <c r="G73" s="1282"/>
      <c r="H73" s="1282"/>
      <c r="I73" s="1282"/>
      <c r="J73" s="1282"/>
      <c r="K73" s="1282"/>
      <c r="L73" s="1282"/>
      <c r="M73" s="1282"/>
      <c r="N73" s="1282"/>
      <c r="O73" s="1282"/>
      <c r="P73" s="1282"/>
    </row>
    <row r="74" spans="1:16" ht="9" customHeight="1" thickBot="1">
      <c r="A74" s="599"/>
      <c r="B74" s="599"/>
      <c r="C74" s="599"/>
      <c r="D74" s="599"/>
      <c r="E74" s="599"/>
      <c r="F74" s="599"/>
      <c r="G74" s="599"/>
      <c r="H74" s="599"/>
      <c r="I74" s="599"/>
      <c r="J74" s="599"/>
      <c r="K74" s="599"/>
      <c r="L74" s="599"/>
      <c r="M74" s="599"/>
      <c r="N74" s="599"/>
      <c r="O74" s="599"/>
      <c r="P74" s="599"/>
    </row>
    <row r="75" spans="1:16" ht="15.75" customHeight="1">
      <c r="A75" s="1367" t="s">
        <v>1136</v>
      </c>
      <c r="B75" s="1368"/>
      <c r="C75" s="1368"/>
      <c r="D75" s="1368"/>
      <c r="E75" s="1368"/>
      <c r="F75" s="1368"/>
      <c r="G75" s="1368"/>
      <c r="H75" s="1368"/>
      <c r="I75" s="1369"/>
      <c r="J75" s="617"/>
      <c r="K75" s="602"/>
      <c r="L75" s="601"/>
      <c r="M75" s="602"/>
      <c r="N75" s="602"/>
      <c r="O75" s="602"/>
      <c r="P75" s="603"/>
    </row>
    <row r="76" spans="1:16" ht="15.75" customHeight="1">
      <c r="A76" s="1370"/>
      <c r="B76" s="1371"/>
      <c r="C76" s="1371"/>
      <c r="D76" s="1371"/>
      <c r="E76" s="1371"/>
      <c r="F76" s="1371"/>
      <c r="G76" s="1371"/>
      <c r="H76" s="1371"/>
      <c r="I76" s="1372"/>
      <c r="J76" s="618" t="s">
        <v>1137</v>
      </c>
      <c r="K76" s="619"/>
      <c r="L76" s="620"/>
      <c r="M76" s="621" t="s">
        <v>1138</v>
      </c>
      <c r="N76" s="619"/>
      <c r="O76" s="619"/>
      <c r="P76" s="622"/>
    </row>
    <row r="77" spans="1:16" ht="15.75" customHeight="1">
      <c r="A77" s="1373"/>
      <c r="B77" s="1374"/>
      <c r="C77" s="1374"/>
      <c r="D77" s="1374"/>
      <c r="E77" s="1374"/>
      <c r="F77" s="1374"/>
      <c r="G77" s="1374"/>
      <c r="H77" s="1374"/>
      <c r="I77" s="1375"/>
      <c r="J77" s="605"/>
      <c r="K77" s="607"/>
      <c r="L77" s="606"/>
      <c r="M77" s="605"/>
      <c r="N77" s="607"/>
      <c r="O77" s="607"/>
      <c r="P77" s="608"/>
    </row>
    <row r="78" spans="1:16" ht="24" customHeight="1">
      <c r="A78" s="1376" t="s">
        <v>1139</v>
      </c>
      <c r="B78" s="1377"/>
      <c r="C78" s="1377"/>
      <c r="D78" s="1377"/>
      <c r="E78" s="1377"/>
      <c r="F78" s="1378"/>
      <c r="G78" s="1385" t="s">
        <v>533</v>
      </c>
      <c r="H78" s="1386"/>
      <c r="I78" s="1386"/>
      <c r="J78" s="1387"/>
      <c r="K78" s="1387"/>
      <c r="L78" s="1387"/>
      <c r="M78" s="1387"/>
      <c r="N78" s="1387"/>
      <c r="O78" s="1387"/>
      <c r="P78" s="1388"/>
    </row>
    <row r="79" spans="1:16" ht="24" customHeight="1">
      <c r="A79" s="1379"/>
      <c r="B79" s="1380"/>
      <c r="C79" s="1380"/>
      <c r="D79" s="1380"/>
      <c r="E79" s="1380"/>
      <c r="F79" s="1381"/>
      <c r="G79" s="1389" t="s">
        <v>1140</v>
      </c>
      <c r="H79" s="1390"/>
      <c r="I79" s="1390"/>
      <c r="J79" s="1391"/>
      <c r="K79" s="1391"/>
      <c r="L79" s="1391"/>
      <c r="M79" s="1391"/>
      <c r="N79" s="1391"/>
      <c r="O79" s="1391"/>
      <c r="P79" s="1392"/>
    </row>
    <row r="80" spans="1:16" ht="24" customHeight="1">
      <c r="A80" s="1382"/>
      <c r="B80" s="1383"/>
      <c r="C80" s="1383"/>
      <c r="D80" s="1383"/>
      <c r="E80" s="1383"/>
      <c r="F80" s="1384"/>
      <c r="G80" s="1393" t="s">
        <v>1107</v>
      </c>
      <c r="H80" s="1394"/>
      <c r="I80" s="1394"/>
      <c r="J80" s="1395"/>
      <c r="K80" s="1395"/>
      <c r="L80" s="1395"/>
      <c r="M80" s="1395"/>
      <c r="N80" s="1395"/>
      <c r="O80" s="1395"/>
      <c r="P80" s="1396"/>
    </row>
    <row r="81" spans="1:16" ht="36" customHeight="1">
      <c r="A81" s="1401" t="s">
        <v>1141</v>
      </c>
      <c r="B81" s="1398"/>
      <c r="C81" s="1398"/>
      <c r="D81" s="1398"/>
      <c r="E81" s="1398"/>
      <c r="F81" s="1398"/>
      <c r="G81" s="1398"/>
      <c r="H81" s="1398"/>
      <c r="I81" s="1399"/>
      <c r="J81" s="1397" t="s">
        <v>1130</v>
      </c>
      <c r="K81" s="1398"/>
      <c r="L81" s="1399"/>
      <c r="M81" s="1398" t="s">
        <v>1142</v>
      </c>
      <c r="N81" s="1398"/>
      <c r="O81" s="1398"/>
      <c r="P81" s="1400"/>
    </row>
    <row r="82" spans="1:16" ht="36" customHeight="1">
      <c r="A82" s="1402"/>
      <c r="B82" s="1403"/>
      <c r="C82" s="1403"/>
      <c r="D82" s="1403"/>
      <c r="E82" s="1404"/>
      <c r="F82" s="1404"/>
      <c r="G82" s="1404"/>
      <c r="H82" s="1404"/>
      <c r="I82" s="639"/>
      <c r="J82" s="1405"/>
      <c r="K82" s="1406"/>
      <c r="L82" s="1407"/>
      <c r="M82" s="1408"/>
      <c r="N82" s="1409"/>
      <c r="O82" s="1409"/>
      <c r="P82" s="640"/>
    </row>
    <row r="83" spans="1:16" ht="14.25">
      <c r="A83" s="1418"/>
      <c r="B83" s="1419"/>
      <c r="C83" s="1419"/>
      <c r="D83" s="1419"/>
      <c r="E83" s="1420"/>
      <c r="F83" s="1420"/>
      <c r="G83" s="1420"/>
      <c r="H83" s="1420"/>
      <c r="I83" s="641" t="s">
        <v>2</v>
      </c>
      <c r="J83" s="1421"/>
      <c r="K83" s="1422"/>
      <c r="L83" s="1423"/>
      <c r="M83" s="1424"/>
      <c r="N83" s="1425"/>
      <c r="O83" s="1425"/>
      <c r="P83" s="642" t="s">
        <v>2</v>
      </c>
    </row>
    <row r="84" spans="1:16" ht="9" customHeight="1"/>
    <row r="85" spans="1:16" ht="14.25" customHeight="1">
      <c r="A85" s="623" t="s">
        <v>683</v>
      </c>
      <c r="B85" s="623"/>
      <c r="C85" s="623"/>
      <c r="D85" s="623"/>
      <c r="E85" s="623"/>
      <c r="F85" s="623"/>
      <c r="G85" s="623"/>
      <c r="H85" s="623"/>
      <c r="I85" s="623"/>
      <c r="J85" s="623"/>
      <c r="K85" s="623"/>
      <c r="L85" s="623"/>
      <c r="M85" s="623"/>
      <c r="N85" s="623"/>
      <c r="O85" s="623"/>
      <c r="P85" s="623"/>
    </row>
    <row r="86" spans="1:16" ht="14.25" customHeight="1">
      <c r="A86" s="623" t="s">
        <v>1558</v>
      </c>
      <c r="B86" s="623"/>
      <c r="C86" s="623"/>
      <c r="D86" s="623"/>
      <c r="E86" s="623"/>
      <c r="F86" s="623"/>
      <c r="G86" s="623"/>
      <c r="H86" s="623"/>
      <c r="I86" s="623"/>
      <c r="J86" s="623"/>
      <c r="K86" s="623"/>
      <c r="L86" s="623"/>
      <c r="M86" s="623"/>
      <c r="N86" s="623"/>
      <c r="O86" s="623"/>
      <c r="P86" s="623"/>
    </row>
    <row r="87" spans="1:16" ht="14.25" customHeight="1">
      <c r="A87" s="623" t="s">
        <v>1559</v>
      </c>
      <c r="B87" s="623"/>
      <c r="C87" s="623"/>
      <c r="D87" s="623"/>
      <c r="E87" s="623"/>
      <c r="F87" s="623"/>
      <c r="G87" s="623"/>
      <c r="H87" s="623"/>
      <c r="I87" s="623"/>
      <c r="J87" s="623"/>
      <c r="K87" s="623"/>
      <c r="L87" s="623"/>
      <c r="M87" s="623"/>
      <c r="N87" s="623"/>
      <c r="O87" s="623"/>
      <c r="P87" s="623"/>
    </row>
    <row r="88" spans="1:16" ht="14.25" customHeight="1">
      <c r="A88" s="623" t="s">
        <v>1560</v>
      </c>
      <c r="B88" s="623"/>
      <c r="C88" s="623"/>
      <c r="D88" s="623"/>
      <c r="E88" s="623"/>
      <c r="F88" s="623"/>
      <c r="G88" s="623"/>
      <c r="H88" s="623"/>
      <c r="I88" s="623"/>
      <c r="J88" s="623"/>
      <c r="K88" s="623"/>
      <c r="L88" s="623"/>
      <c r="M88" s="623"/>
      <c r="N88" s="623"/>
      <c r="O88" s="623"/>
      <c r="P88" s="623"/>
    </row>
    <row r="89" spans="1:16" ht="14.25" customHeight="1">
      <c r="A89" s="623" t="s">
        <v>1561</v>
      </c>
      <c r="B89" s="623"/>
      <c r="C89" s="623"/>
      <c r="D89" s="623"/>
      <c r="E89" s="623"/>
      <c r="F89" s="623"/>
      <c r="G89" s="623"/>
      <c r="H89" s="623"/>
      <c r="I89" s="623"/>
      <c r="J89" s="623"/>
      <c r="K89" s="623"/>
      <c r="L89" s="623"/>
      <c r="M89" s="623"/>
      <c r="N89" s="623"/>
      <c r="O89" s="623"/>
      <c r="P89" s="623"/>
    </row>
    <row r="90" spans="1:16" ht="14.25" customHeight="1">
      <c r="A90" s="623" t="s">
        <v>1143</v>
      </c>
      <c r="B90" s="623"/>
      <c r="C90" s="623"/>
      <c r="D90" s="623"/>
      <c r="E90" s="623"/>
      <c r="F90" s="623"/>
      <c r="G90" s="623"/>
      <c r="H90" s="623"/>
      <c r="I90" s="623"/>
      <c r="J90" s="623"/>
      <c r="K90" s="623"/>
      <c r="L90" s="623"/>
      <c r="M90" s="623"/>
      <c r="N90" s="623"/>
      <c r="O90" s="623"/>
      <c r="P90" s="623"/>
    </row>
    <row r="91" spans="1:16" ht="14.25" customHeight="1">
      <c r="A91" s="623" t="s">
        <v>1185</v>
      </c>
      <c r="B91" s="623"/>
      <c r="C91" s="623"/>
      <c r="D91" s="623"/>
      <c r="E91" s="623"/>
      <c r="F91" s="623"/>
      <c r="G91" s="623"/>
      <c r="H91" s="623"/>
      <c r="I91" s="623"/>
      <c r="J91" s="623"/>
      <c r="K91" s="623"/>
      <c r="L91" s="623"/>
      <c r="M91" s="623"/>
      <c r="N91" s="623"/>
      <c r="O91" s="623"/>
      <c r="P91" s="623"/>
    </row>
    <row r="92" spans="1:16" ht="14.25" customHeight="1">
      <c r="A92" s="623" t="s">
        <v>1144</v>
      </c>
      <c r="B92" s="623"/>
      <c r="C92" s="623"/>
      <c r="D92" s="623"/>
      <c r="E92" s="623"/>
      <c r="F92" s="623"/>
      <c r="G92" s="623"/>
      <c r="H92" s="623"/>
      <c r="I92" s="623"/>
      <c r="J92" s="623"/>
      <c r="K92" s="623"/>
      <c r="L92" s="623"/>
      <c r="M92" s="623"/>
      <c r="N92" s="623"/>
      <c r="O92" s="623"/>
      <c r="P92" s="623"/>
    </row>
    <row r="93" spans="1:16" ht="14.25" customHeight="1">
      <c r="A93" s="623" t="s">
        <v>1145</v>
      </c>
      <c r="B93" s="623"/>
      <c r="C93" s="623"/>
      <c r="D93" s="623"/>
      <c r="E93" s="623"/>
      <c r="F93" s="623"/>
      <c r="G93" s="623"/>
      <c r="I93" s="624" t="s">
        <v>1146</v>
      </c>
      <c r="J93" s="623"/>
      <c r="K93" s="623"/>
      <c r="L93" s="623"/>
      <c r="M93" s="623"/>
      <c r="N93" s="623"/>
      <c r="O93" s="623"/>
      <c r="P93" s="623"/>
    </row>
    <row r="94" spans="1:16" ht="14.25" customHeight="1">
      <c r="A94" s="623" t="s">
        <v>1147</v>
      </c>
      <c r="B94" s="623"/>
      <c r="C94" s="623"/>
      <c r="D94" s="623"/>
      <c r="E94" s="623"/>
      <c r="F94" s="623"/>
      <c r="G94" s="623"/>
      <c r="I94" s="624" t="s">
        <v>1148</v>
      </c>
      <c r="J94" s="623"/>
      <c r="K94" s="623"/>
      <c r="L94" s="623"/>
      <c r="M94" s="623"/>
      <c r="N94" s="623"/>
      <c r="O94" s="623"/>
      <c r="P94" s="623"/>
    </row>
    <row r="95" spans="1:16" ht="14.25" customHeight="1">
      <c r="A95" s="623" t="s">
        <v>1149</v>
      </c>
      <c r="B95" s="623"/>
      <c r="C95" s="623"/>
      <c r="D95" s="623"/>
      <c r="E95" s="623"/>
      <c r="F95" s="623"/>
      <c r="G95" s="623"/>
      <c r="H95" s="623"/>
      <c r="I95" s="623"/>
      <c r="J95" s="623"/>
      <c r="K95" s="623"/>
      <c r="L95" s="623"/>
      <c r="M95" s="623"/>
      <c r="N95" s="623"/>
      <c r="O95" s="623"/>
      <c r="P95" s="623"/>
    </row>
    <row r="96" spans="1:16" ht="14.25" customHeight="1">
      <c r="A96" s="623" t="s">
        <v>1145</v>
      </c>
      <c r="B96" s="623"/>
      <c r="C96" s="623"/>
      <c r="D96" s="623"/>
      <c r="E96" s="623"/>
      <c r="F96" s="623"/>
      <c r="G96" s="623"/>
      <c r="I96" s="624" t="s">
        <v>1150</v>
      </c>
      <c r="J96" s="623"/>
      <c r="K96" s="623"/>
      <c r="L96" s="623"/>
      <c r="M96" s="623"/>
      <c r="N96" s="623"/>
      <c r="O96" s="623"/>
      <c r="P96" s="623"/>
    </row>
    <row r="97" spans="1:16" ht="14.25" customHeight="1">
      <c r="A97" s="623" t="s">
        <v>1147</v>
      </c>
      <c r="B97" s="623"/>
      <c r="C97" s="623"/>
      <c r="D97" s="623"/>
      <c r="E97" s="623"/>
      <c r="F97" s="623"/>
      <c r="G97" s="623"/>
      <c r="I97" s="624" t="s">
        <v>1151</v>
      </c>
      <c r="J97" s="623"/>
      <c r="K97" s="623"/>
      <c r="L97" s="623"/>
      <c r="M97" s="623"/>
      <c r="N97" s="623"/>
      <c r="O97" s="623"/>
      <c r="P97" s="623"/>
    </row>
    <row r="98" spans="1:16" ht="14.25" customHeight="1">
      <c r="A98" s="623" t="s">
        <v>1562</v>
      </c>
      <c r="B98" s="623"/>
      <c r="C98" s="623"/>
      <c r="D98" s="623"/>
      <c r="E98" s="623"/>
      <c r="F98" s="623"/>
      <c r="G98" s="623"/>
      <c r="H98" s="623"/>
      <c r="I98" s="623"/>
      <c r="J98" s="623"/>
      <c r="K98" s="623"/>
      <c r="L98" s="623"/>
      <c r="M98" s="623"/>
      <c r="N98" s="623"/>
      <c r="O98" s="623"/>
      <c r="P98" s="623"/>
    </row>
    <row r="99" spans="1:16" ht="14.25" customHeight="1">
      <c r="A99" s="623" t="s">
        <v>1563</v>
      </c>
      <c r="B99" s="623"/>
      <c r="C99" s="623"/>
      <c r="D99" s="623"/>
      <c r="E99" s="623"/>
      <c r="F99" s="623"/>
      <c r="G99" s="623"/>
      <c r="H99" s="623"/>
      <c r="I99" s="623"/>
      <c r="J99" s="623"/>
      <c r="K99" s="623"/>
      <c r="L99" s="623"/>
      <c r="M99" s="623"/>
      <c r="N99" s="623"/>
      <c r="O99" s="623"/>
      <c r="P99" s="623"/>
    </row>
    <row r="100" spans="1:16" ht="14.25" customHeight="1">
      <c r="A100" s="623"/>
      <c r="B100" s="623"/>
      <c r="C100" s="623"/>
      <c r="D100" s="623"/>
      <c r="E100" s="623"/>
      <c r="F100" s="623"/>
      <c r="G100" s="623"/>
      <c r="H100" s="623"/>
      <c r="I100" s="623"/>
      <c r="J100" s="623"/>
      <c r="K100" s="623"/>
      <c r="L100" s="623"/>
      <c r="M100" s="623"/>
      <c r="N100" s="623"/>
      <c r="O100" s="623"/>
      <c r="P100" s="623"/>
    </row>
    <row r="101" spans="1:16" ht="14.25" customHeight="1">
      <c r="A101" s="623"/>
      <c r="B101" s="623"/>
      <c r="C101" s="623"/>
      <c r="D101" s="623"/>
      <c r="E101" s="623"/>
      <c r="F101" s="623"/>
      <c r="G101" s="623"/>
      <c r="H101" s="623"/>
      <c r="I101" s="623"/>
      <c r="J101" s="623"/>
      <c r="K101" s="623"/>
      <c r="L101" s="623"/>
      <c r="M101" s="623"/>
      <c r="N101" s="623"/>
      <c r="O101" s="623"/>
      <c r="P101" s="623"/>
    </row>
    <row r="102" spans="1:16" ht="14.25" customHeight="1">
      <c r="A102" s="623"/>
      <c r="B102" s="623"/>
      <c r="C102" s="623"/>
      <c r="D102" s="623"/>
      <c r="E102" s="623"/>
      <c r="F102" s="623"/>
      <c r="G102" s="623"/>
      <c r="H102" s="623"/>
      <c r="I102" s="623"/>
      <c r="J102" s="623"/>
      <c r="K102" s="623"/>
      <c r="L102" s="623"/>
      <c r="M102" s="623"/>
      <c r="N102" s="623"/>
      <c r="O102" s="623"/>
      <c r="P102" s="623"/>
    </row>
    <row r="103" spans="1:16" ht="14.25" customHeight="1">
      <c r="A103" s="623"/>
      <c r="B103" s="623"/>
      <c r="C103" s="623"/>
      <c r="D103" s="623"/>
      <c r="E103" s="623"/>
      <c r="F103" s="623"/>
      <c r="G103" s="623"/>
      <c r="H103" s="623"/>
      <c r="I103" s="623"/>
      <c r="J103" s="623"/>
      <c r="K103" s="623"/>
      <c r="L103" s="623"/>
      <c r="M103" s="623"/>
      <c r="N103" s="623"/>
      <c r="O103" s="623"/>
      <c r="P103" s="623"/>
    </row>
    <row r="104" spans="1:16" ht="14.25" customHeight="1">
      <c r="A104" s="623"/>
      <c r="B104" s="623"/>
      <c r="C104" s="623"/>
      <c r="D104" s="623"/>
      <c r="E104" s="623"/>
      <c r="F104" s="623"/>
      <c r="G104" s="623"/>
      <c r="H104" s="623"/>
      <c r="I104" s="623"/>
      <c r="J104" s="623"/>
      <c r="K104" s="623"/>
      <c r="L104" s="623"/>
      <c r="M104" s="623"/>
      <c r="N104" s="623"/>
      <c r="O104" s="623"/>
      <c r="P104" s="623"/>
    </row>
    <row r="105" spans="1:16" ht="14.25" customHeight="1">
      <c r="A105" s="623"/>
      <c r="B105" s="623"/>
      <c r="C105" s="623"/>
      <c r="D105" s="623"/>
      <c r="E105" s="623"/>
      <c r="F105" s="623"/>
      <c r="G105" s="623"/>
      <c r="H105" s="623"/>
      <c r="I105" s="623"/>
      <c r="J105" s="623"/>
      <c r="K105" s="623"/>
      <c r="L105" s="623"/>
      <c r="M105" s="623"/>
      <c r="N105" s="623"/>
      <c r="O105" s="623"/>
      <c r="P105" s="623"/>
    </row>
    <row r="106" spans="1:16" s="623" customFormat="1" ht="14.25" customHeight="1"/>
  </sheetData>
  <mergeCells count="44">
    <mergeCell ref="A83:D83"/>
    <mergeCell ref="E83:H83"/>
    <mergeCell ref="J83:L83"/>
    <mergeCell ref="M83:O83"/>
    <mergeCell ref="J81:L81"/>
    <mergeCell ref="M81:P81"/>
    <mergeCell ref="A82:D82"/>
    <mergeCell ref="E82:H82"/>
    <mergeCell ref="J82:L82"/>
    <mergeCell ref="M82:O82"/>
    <mergeCell ref="A81:I81"/>
    <mergeCell ref="A75:I77"/>
    <mergeCell ref="A78:F80"/>
    <mergeCell ref="G78:I78"/>
    <mergeCell ref="J78:P78"/>
    <mergeCell ref="G79:I79"/>
    <mergeCell ref="J79:P79"/>
    <mergeCell ref="G80:I80"/>
    <mergeCell ref="J80:P80"/>
    <mergeCell ref="A73:P73"/>
    <mergeCell ref="A30:D30"/>
    <mergeCell ref="E30:H30"/>
    <mergeCell ref="J30:L30"/>
    <mergeCell ref="M30:O30"/>
    <mergeCell ref="A31:D31"/>
    <mergeCell ref="E31:H31"/>
    <mergeCell ref="J31:L31"/>
    <mergeCell ref="M31:O31"/>
    <mergeCell ref="J29:L29"/>
    <mergeCell ref="M29:P29"/>
    <mergeCell ref="A29:I29"/>
    <mergeCell ref="A55:P55"/>
    <mergeCell ref="I70:O70"/>
    <mergeCell ref="A3:P3"/>
    <mergeCell ref="I18:O18"/>
    <mergeCell ref="A21:P21"/>
    <mergeCell ref="A23:I25"/>
    <mergeCell ref="A26:F28"/>
    <mergeCell ref="G26:I26"/>
    <mergeCell ref="J26:P26"/>
    <mergeCell ref="G27:I27"/>
    <mergeCell ref="J27:P27"/>
    <mergeCell ref="G28:I28"/>
    <mergeCell ref="J28:P28"/>
  </mergeCells>
  <phoneticPr fontId="3"/>
  <pageMargins left="0.78740157480314965" right="0.31496062992125984" top="0.78740157480314965" bottom="0.78740157480314965" header="0.51181102362204722" footer="0.31496062992125984"/>
  <pageSetup paperSize="9" scale="96" orientation="portrait" horizontalDpi="200" verticalDpi="200" r:id="rId1"/>
  <headerFooter alignWithMargins="0"/>
  <rowBreaks count="1" manualBreakCount="1">
    <brk id="52" max="15" man="1"/>
  </rowBreaks>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76"/>
  <sheetViews>
    <sheetView view="pageBreakPreview" topLeftCell="A55" zoomScaleNormal="100" zoomScaleSheetLayoutView="100" workbookViewId="0">
      <selection activeCell="AC42" sqref="AC42"/>
    </sheetView>
  </sheetViews>
  <sheetFormatPr defaultColWidth="5.875" defaultRowHeight="14.25"/>
  <cols>
    <col min="1" max="1" width="2.625" style="289" customWidth="1"/>
    <col min="2" max="2" width="3.875" style="289" customWidth="1"/>
    <col min="3" max="3" width="3.5" style="289" customWidth="1"/>
    <col min="4" max="4" width="6.375" style="289" customWidth="1"/>
    <col min="5" max="5" width="3.5" style="289" customWidth="1"/>
    <col min="6" max="6" width="6.875" style="289" customWidth="1"/>
    <col min="7" max="7" width="3.5" style="289" customWidth="1"/>
    <col min="8" max="8" width="5.875" style="289" customWidth="1"/>
    <col min="9" max="9" width="3.5" style="289" customWidth="1"/>
    <col min="10" max="10" width="5.875" style="289" customWidth="1"/>
    <col min="11" max="11" width="3.5" style="289" customWidth="1"/>
    <col min="12" max="12" width="4.875" style="289" customWidth="1"/>
    <col min="13" max="13" width="3.5" style="289" customWidth="1"/>
    <col min="14" max="14" width="6.375" style="289" customWidth="1"/>
    <col min="15" max="15" width="3.5" style="289" customWidth="1"/>
    <col min="16" max="16" width="5.875" style="289" customWidth="1"/>
    <col min="17" max="17" width="3.5" style="289" customWidth="1"/>
    <col min="18" max="18" width="6.875" style="289" customWidth="1"/>
    <col min="19" max="19" width="3.5" style="289" customWidth="1"/>
    <col min="20" max="20" width="3.25" style="289" bestFit="1" customWidth="1"/>
    <col min="21" max="21" width="3.5" style="289" customWidth="1"/>
    <col min="22" max="22" width="5.875" style="289"/>
    <col min="23" max="23" width="3.5" style="289" customWidth="1"/>
    <col min="24" max="24" width="5.875" style="289"/>
    <col min="25" max="25" width="3.5" style="289" customWidth="1"/>
    <col min="26" max="26" width="5.875" style="289"/>
    <col min="27" max="27" width="3.5" style="289" customWidth="1"/>
    <col min="28" max="256" width="5.875" style="289"/>
    <col min="257" max="257" width="2.625" style="289" customWidth="1"/>
    <col min="258" max="258" width="3.875" style="289" customWidth="1"/>
    <col min="259" max="259" width="3.5" style="289" customWidth="1"/>
    <col min="260" max="260" width="6.375" style="289" customWidth="1"/>
    <col min="261" max="261" width="3.5" style="289" customWidth="1"/>
    <col min="262" max="262" width="6.875" style="289" customWidth="1"/>
    <col min="263" max="263" width="3.5" style="289" customWidth="1"/>
    <col min="264" max="264" width="5.875" style="289" customWidth="1"/>
    <col min="265" max="265" width="3.5" style="289" customWidth="1"/>
    <col min="266" max="266" width="5.875" style="289" customWidth="1"/>
    <col min="267" max="267" width="3.5" style="289" customWidth="1"/>
    <col min="268" max="268" width="4.875" style="289" customWidth="1"/>
    <col min="269" max="269" width="3.5" style="289" customWidth="1"/>
    <col min="270" max="270" width="6.375" style="289" customWidth="1"/>
    <col min="271" max="271" width="3.5" style="289" customWidth="1"/>
    <col min="272" max="272" width="5.875" style="289" customWidth="1"/>
    <col min="273" max="273" width="3.5" style="289" customWidth="1"/>
    <col min="274" max="274" width="6.875" style="289" customWidth="1"/>
    <col min="275" max="275" width="3.5" style="289" customWidth="1"/>
    <col min="276" max="276" width="3.25" style="289" bestFit="1" customWidth="1"/>
    <col min="277" max="277" width="3.5" style="289" customWidth="1"/>
    <col min="278" max="278" width="5.875" style="289"/>
    <col min="279" max="279" width="3.5" style="289" customWidth="1"/>
    <col min="280" max="280" width="5.875" style="289"/>
    <col min="281" max="281" width="3.5" style="289" customWidth="1"/>
    <col min="282" max="282" width="5.875" style="289"/>
    <col min="283" max="283" width="3.5" style="289" customWidth="1"/>
    <col min="284" max="512" width="5.875" style="289"/>
    <col min="513" max="513" width="2.625" style="289" customWidth="1"/>
    <col min="514" max="514" width="3.875" style="289" customWidth="1"/>
    <col min="515" max="515" width="3.5" style="289" customWidth="1"/>
    <col min="516" max="516" width="6.375" style="289" customWidth="1"/>
    <col min="517" max="517" width="3.5" style="289" customWidth="1"/>
    <col min="518" max="518" width="6.875" style="289" customWidth="1"/>
    <col min="519" max="519" width="3.5" style="289" customWidth="1"/>
    <col min="520" max="520" width="5.875" style="289" customWidth="1"/>
    <col min="521" max="521" width="3.5" style="289" customWidth="1"/>
    <col min="522" max="522" width="5.875" style="289" customWidth="1"/>
    <col min="523" max="523" width="3.5" style="289" customWidth="1"/>
    <col min="524" max="524" width="4.875" style="289" customWidth="1"/>
    <col min="525" max="525" width="3.5" style="289" customWidth="1"/>
    <col min="526" max="526" width="6.375" style="289" customWidth="1"/>
    <col min="527" max="527" width="3.5" style="289" customWidth="1"/>
    <col min="528" max="528" width="5.875" style="289" customWidth="1"/>
    <col min="529" max="529" width="3.5" style="289" customWidth="1"/>
    <col min="530" max="530" width="6.875" style="289" customWidth="1"/>
    <col min="531" max="531" width="3.5" style="289" customWidth="1"/>
    <col min="532" max="532" width="3.25" style="289" bestFit="1" customWidth="1"/>
    <col min="533" max="533" width="3.5" style="289" customWidth="1"/>
    <col min="534" max="534" width="5.875" style="289"/>
    <col min="535" max="535" width="3.5" style="289" customWidth="1"/>
    <col min="536" max="536" width="5.875" style="289"/>
    <col min="537" max="537" width="3.5" style="289" customWidth="1"/>
    <col min="538" max="538" width="5.875" style="289"/>
    <col min="539" max="539" width="3.5" style="289" customWidth="1"/>
    <col min="540" max="768" width="5.875" style="289"/>
    <col min="769" max="769" width="2.625" style="289" customWidth="1"/>
    <col min="770" max="770" width="3.875" style="289" customWidth="1"/>
    <col min="771" max="771" width="3.5" style="289" customWidth="1"/>
    <col min="772" max="772" width="6.375" style="289" customWidth="1"/>
    <col min="773" max="773" width="3.5" style="289" customWidth="1"/>
    <col min="774" max="774" width="6.875" style="289" customWidth="1"/>
    <col min="775" max="775" width="3.5" style="289" customWidth="1"/>
    <col min="776" max="776" width="5.875" style="289" customWidth="1"/>
    <col min="777" max="777" width="3.5" style="289" customWidth="1"/>
    <col min="778" max="778" width="5.875" style="289" customWidth="1"/>
    <col min="779" max="779" width="3.5" style="289" customWidth="1"/>
    <col min="780" max="780" width="4.875" style="289" customWidth="1"/>
    <col min="781" max="781" width="3.5" style="289" customWidth="1"/>
    <col min="782" max="782" width="6.375" style="289" customWidth="1"/>
    <col min="783" max="783" width="3.5" style="289" customWidth="1"/>
    <col min="784" max="784" width="5.875" style="289" customWidth="1"/>
    <col min="785" max="785" width="3.5" style="289" customWidth="1"/>
    <col min="786" max="786" width="6.875" style="289" customWidth="1"/>
    <col min="787" max="787" width="3.5" style="289" customWidth="1"/>
    <col min="788" max="788" width="3.25" style="289" bestFit="1" customWidth="1"/>
    <col min="789" max="789" width="3.5" style="289" customWidth="1"/>
    <col min="790" max="790" width="5.875" style="289"/>
    <col min="791" max="791" width="3.5" style="289" customWidth="1"/>
    <col min="792" max="792" width="5.875" style="289"/>
    <col min="793" max="793" width="3.5" style="289" customWidth="1"/>
    <col min="794" max="794" width="5.875" style="289"/>
    <col min="795" max="795" width="3.5" style="289" customWidth="1"/>
    <col min="796" max="1024" width="5.875" style="289"/>
    <col min="1025" max="1025" width="2.625" style="289" customWidth="1"/>
    <col min="1026" max="1026" width="3.875" style="289" customWidth="1"/>
    <col min="1027" max="1027" width="3.5" style="289" customWidth="1"/>
    <col min="1028" max="1028" width="6.375" style="289" customWidth="1"/>
    <col min="1029" max="1029" width="3.5" style="289" customWidth="1"/>
    <col min="1030" max="1030" width="6.875" style="289" customWidth="1"/>
    <col min="1031" max="1031" width="3.5" style="289" customWidth="1"/>
    <col min="1032" max="1032" width="5.875" style="289" customWidth="1"/>
    <col min="1033" max="1033" width="3.5" style="289" customWidth="1"/>
    <col min="1034" max="1034" width="5.875" style="289" customWidth="1"/>
    <col min="1035" max="1035" width="3.5" style="289" customWidth="1"/>
    <col min="1036" max="1036" width="4.875" style="289" customWidth="1"/>
    <col min="1037" max="1037" width="3.5" style="289" customWidth="1"/>
    <col min="1038" max="1038" width="6.375" style="289" customWidth="1"/>
    <col min="1039" max="1039" width="3.5" style="289" customWidth="1"/>
    <col min="1040" max="1040" width="5.875" style="289" customWidth="1"/>
    <col min="1041" max="1041" width="3.5" style="289" customWidth="1"/>
    <col min="1042" max="1042" width="6.875" style="289" customWidth="1"/>
    <col min="1043" max="1043" width="3.5" style="289" customWidth="1"/>
    <col min="1044" max="1044" width="3.25" style="289" bestFit="1" customWidth="1"/>
    <col min="1045" max="1045" width="3.5" style="289" customWidth="1"/>
    <col min="1046" max="1046" width="5.875" style="289"/>
    <col min="1047" max="1047" width="3.5" style="289" customWidth="1"/>
    <col min="1048" max="1048" width="5.875" style="289"/>
    <col min="1049" max="1049" width="3.5" style="289" customWidth="1"/>
    <col min="1050" max="1050" width="5.875" style="289"/>
    <col min="1051" max="1051" width="3.5" style="289" customWidth="1"/>
    <col min="1052" max="1280" width="5.875" style="289"/>
    <col min="1281" max="1281" width="2.625" style="289" customWidth="1"/>
    <col min="1282" max="1282" width="3.875" style="289" customWidth="1"/>
    <col min="1283" max="1283" width="3.5" style="289" customWidth="1"/>
    <col min="1284" max="1284" width="6.375" style="289" customWidth="1"/>
    <col min="1285" max="1285" width="3.5" style="289" customWidth="1"/>
    <col min="1286" max="1286" width="6.875" style="289" customWidth="1"/>
    <col min="1287" max="1287" width="3.5" style="289" customWidth="1"/>
    <col min="1288" max="1288" width="5.875" style="289" customWidth="1"/>
    <col min="1289" max="1289" width="3.5" style="289" customWidth="1"/>
    <col min="1290" max="1290" width="5.875" style="289" customWidth="1"/>
    <col min="1291" max="1291" width="3.5" style="289" customWidth="1"/>
    <col min="1292" max="1292" width="4.875" style="289" customWidth="1"/>
    <col min="1293" max="1293" width="3.5" style="289" customWidth="1"/>
    <col min="1294" max="1294" width="6.375" style="289" customWidth="1"/>
    <col min="1295" max="1295" width="3.5" style="289" customWidth="1"/>
    <col min="1296" max="1296" width="5.875" style="289" customWidth="1"/>
    <col min="1297" max="1297" width="3.5" style="289" customWidth="1"/>
    <col min="1298" max="1298" width="6.875" style="289" customWidth="1"/>
    <col min="1299" max="1299" width="3.5" style="289" customWidth="1"/>
    <col min="1300" max="1300" width="3.25" style="289" bestFit="1" customWidth="1"/>
    <col min="1301" max="1301" width="3.5" style="289" customWidth="1"/>
    <col min="1302" max="1302" width="5.875" style="289"/>
    <col min="1303" max="1303" width="3.5" style="289" customWidth="1"/>
    <col min="1304" max="1304" width="5.875" style="289"/>
    <col min="1305" max="1305" width="3.5" style="289" customWidth="1"/>
    <col min="1306" max="1306" width="5.875" style="289"/>
    <col min="1307" max="1307" width="3.5" style="289" customWidth="1"/>
    <col min="1308" max="1536" width="5.875" style="289"/>
    <col min="1537" max="1537" width="2.625" style="289" customWidth="1"/>
    <col min="1538" max="1538" width="3.875" style="289" customWidth="1"/>
    <col min="1539" max="1539" width="3.5" style="289" customWidth="1"/>
    <col min="1540" max="1540" width="6.375" style="289" customWidth="1"/>
    <col min="1541" max="1541" width="3.5" style="289" customWidth="1"/>
    <col min="1542" max="1542" width="6.875" style="289" customWidth="1"/>
    <col min="1543" max="1543" width="3.5" style="289" customWidth="1"/>
    <col min="1544" max="1544" width="5.875" style="289" customWidth="1"/>
    <col min="1545" max="1545" width="3.5" style="289" customWidth="1"/>
    <col min="1546" max="1546" width="5.875" style="289" customWidth="1"/>
    <col min="1547" max="1547" width="3.5" style="289" customWidth="1"/>
    <col min="1548" max="1548" width="4.875" style="289" customWidth="1"/>
    <col min="1549" max="1549" width="3.5" style="289" customWidth="1"/>
    <col min="1550" max="1550" width="6.375" style="289" customWidth="1"/>
    <col min="1551" max="1551" width="3.5" style="289" customWidth="1"/>
    <col min="1552" max="1552" width="5.875" style="289" customWidth="1"/>
    <col min="1553" max="1553" width="3.5" style="289" customWidth="1"/>
    <col min="1554" max="1554" width="6.875" style="289" customWidth="1"/>
    <col min="1555" max="1555" width="3.5" style="289" customWidth="1"/>
    <col min="1556" max="1556" width="3.25" style="289" bestFit="1" customWidth="1"/>
    <col min="1557" max="1557" width="3.5" style="289" customWidth="1"/>
    <col min="1558" max="1558" width="5.875" style="289"/>
    <col min="1559" max="1559" width="3.5" style="289" customWidth="1"/>
    <col min="1560" max="1560" width="5.875" style="289"/>
    <col min="1561" max="1561" width="3.5" style="289" customWidth="1"/>
    <col min="1562" max="1562" width="5.875" style="289"/>
    <col min="1563" max="1563" width="3.5" style="289" customWidth="1"/>
    <col min="1564" max="1792" width="5.875" style="289"/>
    <col min="1793" max="1793" width="2.625" style="289" customWidth="1"/>
    <col min="1794" max="1794" width="3.875" style="289" customWidth="1"/>
    <col min="1795" max="1795" width="3.5" style="289" customWidth="1"/>
    <col min="1796" max="1796" width="6.375" style="289" customWidth="1"/>
    <col min="1797" max="1797" width="3.5" style="289" customWidth="1"/>
    <col min="1798" max="1798" width="6.875" style="289" customWidth="1"/>
    <col min="1799" max="1799" width="3.5" style="289" customWidth="1"/>
    <col min="1800" max="1800" width="5.875" style="289" customWidth="1"/>
    <col min="1801" max="1801" width="3.5" style="289" customWidth="1"/>
    <col min="1802" max="1802" width="5.875" style="289" customWidth="1"/>
    <col min="1803" max="1803" width="3.5" style="289" customWidth="1"/>
    <col min="1804" max="1804" width="4.875" style="289" customWidth="1"/>
    <col min="1805" max="1805" width="3.5" style="289" customWidth="1"/>
    <col min="1806" max="1806" width="6.375" style="289" customWidth="1"/>
    <col min="1807" max="1807" width="3.5" style="289" customWidth="1"/>
    <col min="1808" max="1808" width="5.875" style="289" customWidth="1"/>
    <col min="1809" max="1809" width="3.5" style="289" customWidth="1"/>
    <col min="1810" max="1810" width="6.875" style="289" customWidth="1"/>
    <col min="1811" max="1811" width="3.5" style="289" customWidth="1"/>
    <col min="1812" max="1812" width="3.25" style="289" bestFit="1" customWidth="1"/>
    <col min="1813" max="1813" width="3.5" style="289" customWidth="1"/>
    <col min="1814" max="1814" width="5.875" style="289"/>
    <col min="1815" max="1815" width="3.5" style="289" customWidth="1"/>
    <col min="1816" max="1816" width="5.875" style="289"/>
    <col min="1817" max="1817" width="3.5" style="289" customWidth="1"/>
    <col min="1818" max="1818" width="5.875" style="289"/>
    <col min="1819" max="1819" width="3.5" style="289" customWidth="1"/>
    <col min="1820" max="2048" width="5.875" style="289"/>
    <col min="2049" max="2049" width="2.625" style="289" customWidth="1"/>
    <col min="2050" max="2050" width="3.875" style="289" customWidth="1"/>
    <col min="2051" max="2051" width="3.5" style="289" customWidth="1"/>
    <col min="2052" max="2052" width="6.375" style="289" customWidth="1"/>
    <col min="2053" max="2053" width="3.5" style="289" customWidth="1"/>
    <col min="2054" max="2054" width="6.875" style="289" customWidth="1"/>
    <col min="2055" max="2055" width="3.5" style="289" customWidth="1"/>
    <col min="2056" max="2056" width="5.875" style="289" customWidth="1"/>
    <col min="2057" max="2057" width="3.5" style="289" customWidth="1"/>
    <col min="2058" max="2058" width="5.875" style="289" customWidth="1"/>
    <col min="2059" max="2059" width="3.5" style="289" customWidth="1"/>
    <col min="2060" max="2060" width="4.875" style="289" customWidth="1"/>
    <col min="2061" max="2061" width="3.5" style="289" customWidth="1"/>
    <col min="2062" max="2062" width="6.375" style="289" customWidth="1"/>
    <col min="2063" max="2063" width="3.5" style="289" customWidth="1"/>
    <col min="2064" max="2064" width="5.875" style="289" customWidth="1"/>
    <col min="2065" max="2065" width="3.5" style="289" customWidth="1"/>
    <col min="2066" max="2066" width="6.875" style="289" customWidth="1"/>
    <col min="2067" max="2067" width="3.5" style="289" customWidth="1"/>
    <col min="2068" max="2068" width="3.25" style="289" bestFit="1" customWidth="1"/>
    <col min="2069" max="2069" width="3.5" style="289" customWidth="1"/>
    <col min="2070" max="2070" width="5.875" style="289"/>
    <col min="2071" max="2071" width="3.5" style="289" customWidth="1"/>
    <col min="2072" max="2072" width="5.875" style="289"/>
    <col min="2073" max="2073" width="3.5" style="289" customWidth="1"/>
    <col min="2074" max="2074" width="5.875" style="289"/>
    <col min="2075" max="2075" width="3.5" style="289" customWidth="1"/>
    <col min="2076" max="2304" width="5.875" style="289"/>
    <col min="2305" max="2305" width="2.625" style="289" customWidth="1"/>
    <col min="2306" max="2306" width="3.875" style="289" customWidth="1"/>
    <col min="2307" max="2307" width="3.5" style="289" customWidth="1"/>
    <col min="2308" max="2308" width="6.375" style="289" customWidth="1"/>
    <col min="2309" max="2309" width="3.5" style="289" customWidth="1"/>
    <col min="2310" max="2310" width="6.875" style="289" customWidth="1"/>
    <col min="2311" max="2311" width="3.5" style="289" customWidth="1"/>
    <col min="2312" max="2312" width="5.875" style="289" customWidth="1"/>
    <col min="2313" max="2313" width="3.5" style="289" customWidth="1"/>
    <col min="2314" max="2314" width="5.875" style="289" customWidth="1"/>
    <col min="2315" max="2315" width="3.5" style="289" customWidth="1"/>
    <col min="2316" max="2316" width="4.875" style="289" customWidth="1"/>
    <col min="2317" max="2317" width="3.5" style="289" customWidth="1"/>
    <col min="2318" max="2318" width="6.375" style="289" customWidth="1"/>
    <col min="2319" max="2319" width="3.5" style="289" customWidth="1"/>
    <col min="2320" max="2320" width="5.875" style="289" customWidth="1"/>
    <col min="2321" max="2321" width="3.5" style="289" customWidth="1"/>
    <col min="2322" max="2322" width="6.875" style="289" customWidth="1"/>
    <col min="2323" max="2323" width="3.5" style="289" customWidth="1"/>
    <col min="2324" max="2324" width="3.25" style="289" bestFit="1" customWidth="1"/>
    <col min="2325" max="2325" width="3.5" style="289" customWidth="1"/>
    <col min="2326" max="2326" width="5.875" style="289"/>
    <col min="2327" max="2327" width="3.5" style="289" customWidth="1"/>
    <col min="2328" max="2328" width="5.875" style="289"/>
    <col min="2329" max="2329" width="3.5" style="289" customWidth="1"/>
    <col min="2330" max="2330" width="5.875" style="289"/>
    <col min="2331" max="2331" width="3.5" style="289" customWidth="1"/>
    <col min="2332" max="2560" width="5.875" style="289"/>
    <col min="2561" max="2561" width="2.625" style="289" customWidth="1"/>
    <col min="2562" max="2562" width="3.875" style="289" customWidth="1"/>
    <col min="2563" max="2563" width="3.5" style="289" customWidth="1"/>
    <col min="2564" max="2564" width="6.375" style="289" customWidth="1"/>
    <col min="2565" max="2565" width="3.5" style="289" customWidth="1"/>
    <col min="2566" max="2566" width="6.875" style="289" customWidth="1"/>
    <col min="2567" max="2567" width="3.5" style="289" customWidth="1"/>
    <col min="2568" max="2568" width="5.875" style="289" customWidth="1"/>
    <col min="2569" max="2569" width="3.5" style="289" customWidth="1"/>
    <col min="2570" max="2570" width="5.875" style="289" customWidth="1"/>
    <col min="2571" max="2571" width="3.5" style="289" customWidth="1"/>
    <col min="2572" max="2572" width="4.875" style="289" customWidth="1"/>
    <col min="2573" max="2573" width="3.5" style="289" customWidth="1"/>
    <col min="2574" max="2574" width="6.375" style="289" customWidth="1"/>
    <col min="2575" max="2575" width="3.5" style="289" customWidth="1"/>
    <col min="2576" max="2576" width="5.875" style="289" customWidth="1"/>
    <col min="2577" max="2577" width="3.5" style="289" customWidth="1"/>
    <col min="2578" max="2578" width="6.875" style="289" customWidth="1"/>
    <col min="2579" max="2579" width="3.5" style="289" customWidth="1"/>
    <col min="2580" max="2580" width="3.25" style="289" bestFit="1" customWidth="1"/>
    <col min="2581" max="2581" width="3.5" style="289" customWidth="1"/>
    <col min="2582" max="2582" width="5.875" style="289"/>
    <col min="2583" max="2583" width="3.5" style="289" customWidth="1"/>
    <col min="2584" max="2584" width="5.875" style="289"/>
    <col min="2585" max="2585" width="3.5" style="289" customWidth="1"/>
    <col min="2586" max="2586" width="5.875" style="289"/>
    <col min="2587" max="2587" width="3.5" style="289" customWidth="1"/>
    <col min="2588" max="2816" width="5.875" style="289"/>
    <col min="2817" max="2817" width="2.625" style="289" customWidth="1"/>
    <col min="2818" max="2818" width="3.875" style="289" customWidth="1"/>
    <col min="2819" max="2819" width="3.5" style="289" customWidth="1"/>
    <col min="2820" max="2820" width="6.375" style="289" customWidth="1"/>
    <col min="2821" max="2821" width="3.5" style="289" customWidth="1"/>
    <col min="2822" max="2822" width="6.875" style="289" customWidth="1"/>
    <col min="2823" max="2823" width="3.5" style="289" customWidth="1"/>
    <col min="2824" max="2824" width="5.875" style="289" customWidth="1"/>
    <col min="2825" max="2825" width="3.5" style="289" customWidth="1"/>
    <col min="2826" max="2826" width="5.875" style="289" customWidth="1"/>
    <col min="2827" max="2827" width="3.5" style="289" customWidth="1"/>
    <col min="2828" max="2828" width="4.875" style="289" customWidth="1"/>
    <col min="2829" max="2829" width="3.5" style="289" customWidth="1"/>
    <col min="2830" max="2830" width="6.375" style="289" customWidth="1"/>
    <col min="2831" max="2831" width="3.5" style="289" customWidth="1"/>
    <col min="2832" max="2832" width="5.875" style="289" customWidth="1"/>
    <col min="2833" max="2833" width="3.5" style="289" customWidth="1"/>
    <col min="2834" max="2834" width="6.875" style="289" customWidth="1"/>
    <col min="2835" max="2835" width="3.5" style="289" customWidth="1"/>
    <col min="2836" max="2836" width="3.25" style="289" bestFit="1" customWidth="1"/>
    <col min="2837" max="2837" width="3.5" style="289" customWidth="1"/>
    <col min="2838" max="2838" width="5.875" style="289"/>
    <col min="2839" max="2839" width="3.5" style="289" customWidth="1"/>
    <col min="2840" max="2840" width="5.875" style="289"/>
    <col min="2841" max="2841" width="3.5" style="289" customWidth="1"/>
    <col min="2842" max="2842" width="5.875" style="289"/>
    <col min="2843" max="2843" width="3.5" style="289" customWidth="1"/>
    <col min="2844" max="3072" width="5.875" style="289"/>
    <col min="3073" max="3073" width="2.625" style="289" customWidth="1"/>
    <col min="3074" max="3074" width="3.875" style="289" customWidth="1"/>
    <col min="3075" max="3075" width="3.5" style="289" customWidth="1"/>
    <col min="3076" max="3076" width="6.375" style="289" customWidth="1"/>
    <col min="3077" max="3077" width="3.5" style="289" customWidth="1"/>
    <col min="3078" max="3078" width="6.875" style="289" customWidth="1"/>
    <col min="3079" max="3079" width="3.5" style="289" customWidth="1"/>
    <col min="3080" max="3080" width="5.875" style="289" customWidth="1"/>
    <col min="3081" max="3081" width="3.5" style="289" customWidth="1"/>
    <col min="3082" max="3082" width="5.875" style="289" customWidth="1"/>
    <col min="3083" max="3083" width="3.5" style="289" customWidth="1"/>
    <col min="3084" max="3084" width="4.875" style="289" customWidth="1"/>
    <col min="3085" max="3085" width="3.5" style="289" customWidth="1"/>
    <col min="3086" max="3086" width="6.375" style="289" customWidth="1"/>
    <col min="3087" max="3087" width="3.5" style="289" customWidth="1"/>
    <col min="3088" max="3088" width="5.875" style="289" customWidth="1"/>
    <col min="3089" max="3089" width="3.5" style="289" customWidth="1"/>
    <col min="3090" max="3090" width="6.875" style="289" customWidth="1"/>
    <col min="3091" max="3091" width="3.5" style="289" customWidth="1"/>
    <col min="3092" max="3092" width="3.25" style="289" bestFit="1" customWidth="1"/>
    <col min="3093" max="3093" width="3.5" style="289" customWidth="1"/>
    <col min="3094" max="3094" width="5.875" style="289"/>
    <col min="3095" max="3095" width="3.5" style="289" customWidth="1"/>
    <col min="3096" max="3096" width="5.875" style="289"/>
    <col min="3097" max="3097" width="3.5" style="289" customWidth="1"/>
    <col min="3098" max="3098" width="5.875" style="289"/>
    <col min="3099" max="3099" width="3.5" style="289" customWidth="1"/>
    <col min="3100" max="3328" width="5.875" style="289"/>
    <col min="3329" max="3329" width="2.625" style="289" customWidth="1"/>
    <col min="3330" max="3330" width="3.875" style="289" customWidth="1"/>
    <col min="3331" max="3331" width="3.5" style="289" customWidth="1"/>
    <col min="3332" max="3332" width="6.375" style="289" customWidth="1"/>
    <col min="3333" max="3333" width="3.5" style="289" customWidth="1"/>
    <col min="3334" max="3334" width="6.875" style="289" customWidth="1"/>
    <col min="3335" max="3335" width="3.5" style="289" customWidth="1"/>
    <col min="3336" max="3336" width="5.875" style="289" customWidth="1"/>
    <col min="3337" max="3337" width="3.5" style="289" customWidth="1"/>
    <col min="3338" max="3338" width="5.875" style="289" customWidth="1"/>
    <col min="3339" max="3339" width="3.5" style="289" customWidth="1"/>
    <col min="3340" max="3340" width="4.875" style="289" customWidth="1"/>
    <col min="3341" max="3341" width="3.5" style="289" customWidth="1"/>
    <col min="3342" max="3342" width="6.375" style="289" customWidth="1"/>
    <col min="3343" max="3343" width="3.5" style="289" customWidth="1"/>
    <col min="3344" max="3344" width="5.875" style="289" customWidth="1"/>
    <col min="3345" max="3345" width="3.5" style="289" customWidth="1"/>
    <col min="3346" max="3346" width="6.875" style="289" customWidth="1"/>
    <col min="3347" max="3347" width="3.5" style="289" customWidth="1"/>
    <col min="3348" max="3348" width="3.25" style="289" bestFit="1" customWidth="1"/>
    <col min="3349" max="3349" width="3.5" style="289" customWidth="1"/>
    <col min="3350" max="3350" width="5.875" style="289"/>
    <col min="3351" max="3351" width="3.5" style="289" customWidth="1"/>
    <col min="3352" max="3352" width="5.875" style="289"/>
    <col min="3353" max="3353" width="3.5" style="289" customWidth="1"/>
    <col min="3354" max="3354" width="5.875" style="289"/>
    <col min="3355" max="3355" width="3.5" style="289" customWidth="1"/>
    <col min="3356" max="3584" width="5.875" style="289"/>
    <col min="3585" max="3585" width="2.625" style="289" customWidth="1"/>
    <col min="3586" max="3586" width="3.875" style="289" customWidth="1"/>
    <col min="3587" max="3587" width="3.5" style="289" customWidth="1"/>
    <col min="3588" max="3588" width="6.375" style="289" customWidth="1"/>
    <col min="3589" max="3589" width="3.5" style="289" customWidth="1"/>
    <col min="3590" max="3590" width="6.875" style="289" customWidth="1"/>
    <col min="3591" max="3591" width="3.5" style="289" customWidth="1"/>
    <col min="3592" max="3592" width="5.875" style="289" customWidth="1"/>
    <col min="3593" max="3593" width="3.5" style="289" customWidth="1"/>
    <col min="3594" max="3594" width="5.875" style="289" customWidth="1"/>
    <col min="3595" max="3595" width="3.5" style="289" customWidth="1"/>
    <col min="3596" max="3596" width="4.875" style="289" customWidth="1"/>
    <col min="3597" max="3597" width="3.5" style="289" customWidth="1"/>
    <col min="3598" max="3598" width="6.375" style="289" customWidth="1"/>
    <col min="3599" max="3599" width="3.5" style="289" customWidth="1"/>
    <col min="3600" max="3600" width="5.875" style="289" customWidth="1"/>
    <col min="3601" max="3601" width="3.5" style="289" customWidth="1"/>
    <col min="3602" max="3602" width="6.875" style="289" customWidth="1"/>
    <col min="3603" max="3603" width="3.5" style="289" customWidth="1"/>
    <col min="3604" max="3604" width="3.25" style="289" bestFit="1" customWidth="1"/>
    <col min="3605" max="3605" width="3.5" style="289" customWidth="1"/>
    <col min="3606" max="3606" width="5.875" style="289"/>
    <col min="3607" max="3607" width="3.5" style="289" customWidth="1"/>
    <col min="3608" max="3608" width="5.875" style="289"/>
    <col min="3609" max="3609" width="3.5" style="289" customWidth="1"/>
    <col min="3610" max="3610" width="5.875" style="289"/>
    <col min="3611" max="3611" width="3.5" style="289" customWidth="1"/>
    <col min="3612" max="3840" width="5.875" style="289"/>
    <col min="3841" max="3841" width="2.625" style="289" customWidth="1"/>
    <col min="3842" max="3842" width="3.875" style="289" customWidth="1"/>
    <col min="3843" max="3843" width="3.5" style="289" customWidth="1"/>
    <col min="3844" max="3844" width="6.375" style="289" customWidth="1"/>
    <col min="3845" max="3845" width="3.5" style="289" customWidth="1"/>
    <col min="3846" max="3846" width="6.875" style="289" customWidth="1"/>
    <col min="3847" max="3847" width="3.5" style="289" customWidth="1"/>
    <col min="3848" max="3848" width="5.875" style="289" customWidth="1"/>
    <col min="3849" max="3849" width="3.5" style="289" customWidth="1"/>
    <col min="3850" max="3850" width="5.875" style="289" customWidth="1"/>
    <col min="3851" max="3851" width="3.5" style="289" customWidth="1"/>
    <col min="3852" max="3852" width="4.875" style="289" customWidth="1"/>
    <col min="3853" max="3853" width="3.5" style="289" customWidth="1"/>
    <col min="3854" max="3854" width="6.375" style="289" customWidth="1"/>
    <col min="3855" max="3855" width="3.5" style="289" customWidth="1"/>
    <col min="3856" max="3856" width="5.875" style="289" customWidth="1"/>
    <col min="3857" max="3857" width="3.5" style="289" customWidth="1"/>
    <col min="3858" max="3858" width="6.875" style="289" customWidth="1"/>
    <col min="3859" max="3859" width="3.5" style="289" customWidth="1"/>
    <col min="3860" max="3860" width="3.25" style="289" bestFit="1" customWidth="1"/>
    <col min="3861" max="3861" width="3.5" style="289" customWidth="1"/>
    <col min="3862" max="3862" width="5.875" style="289"/>
    <col min="3863" max="3863" width="3.5" style="289" customWidth="1"/>
    <col min="3864" max="3864" width="5.875" style="289"/>
    <col min="3865" max="3865" width="3.5" style="289" customWidth="1"/>
    <col min="3866" max="3866" width="5.875" style="289"/>
    <col min="3867" max="3867" width="3.5" style="289" customWidth="1"/>
    <col min="3868" max="4096" width="5.875" style="289"/>
    <col min="4097" max="4097" width="2.625" style="289" customWidth="1"/>
    <col min="4098" max="4098" width="3.875" style="289" customWidth="1"/>
    <col min="4099" max="4099" width="3.5" style="289" customWidth="1"/>
    <col min="4100" max="4100" width="6.375" style="289" customWidth="1"/>
    <col min="4101" max="4101" width="3.5" style="289" customWidth="1"/>
    <col min="4102" max="4102" width="6.875" style="289" customWidth="1"/>
    <col min="4103" max="4103" width="3.5" style="289" customWidth="1"/>
    <col min="4104" max="4104" width="5.875" style="289" customWidth="1"/>
    <col min="4105" max="4105" width="3.5" style="289" customWidth="1"/>
    <col min="4106" max="4106" width="5.875" style="289" customWidth="1"/>
    <col min="4107" max="4107" width="3.5" style="289" customWidth="1"/>
    <col min="4108" max="4108" width="4.875" style="289" customWidth="1"/>
    <col min="4109" max="4109" width="3.5" style="289" customWidth="1"/>
    <col min="4110" max="4110" width="6.375" style="289" customWidth="1"/>
    <col min="4111" max="4111" width="3.5" style="289" customWidth="1"/>
    <col min="4112" max="4112" width="5.875" style="289" customWidth="1"/>
    <col min="4113" max="4113" width="3.5" style="289" customWidth="1"/>
    <col min="4114" max="4114" width="6.875" style="289" customWidth="1"/>
    <col min="4115" max="4115" width="3.5" style="289" customWidth="1"/>
    <col min="4116" max="4116" width="3.25" style="289" bestFit="1" customWidth="1"/>
    <col min="4117" max="4117" width="3.5" style="289" customWidth="1"/>
    <col min="4118" max="4118" width="5.875" style="289"/>
    <col min="4119" max="4119" width="3.5" style="289" customWidth="1"/>
    <col min="4120" max="4120" width="5.875" style="289"/>
    <col min="4121" max="4121" width="3.5" style="289" customWidth="1"/>
    <col min="4122" max="4122" width="5.875" style="289"/>
    <col min="4123" max="4123" width="3.5" style="289" customWidth="1"/>
    <col min="4124" max="4352" width="5.875" style="289"/>
    <col min="4353" max="4353" width="2.625" style="289" customWidth="1"/>
    <col min="4354" max="4354" width="3.875" style="289" customWidth="1"/>
    <col min="4355" max="4355" width="3.5" style="289" customWidth="1"/>
    <col min="4356" max="4356" width="6.375" style="289" customWidth="1"/>
    <col min="4357" max="4357" width="3.5" style="289" customWidth="1"/>
    <col min="4358" max="4358" width="6.875" style="289" customWidth="1"/>
    <col min="4359" max="4359" width="3.5" style="289" customWidth="1"/>
    <col min="4360" max="4360" width="5.875" style="289" customWidth="1"/>
    <col min="4361" max="4361" width="3.5" style="289" customWidth="1"/>
    <col min="4362" max="4362" width="5.875" style="289" customWidth="1"/>
    <col min="4363" max="4363" width="3.5" style="289" customWidth="1"/>
    <col min="4364" max="4364" width="4.875" style="289" customWidth="1"/>
    <col min="4365" max="4365" width="3.5" style="289" customWidth="1"/>
    <col min="4366" max="4366" width="6.375" style="289" customWidth="1"/>
    <col min="4367" max="4367" width="3.5" style="289" customWidth="1"/>
    <col min="4368" max="4368" width="5.875" style="289" customWidth="1"/>
    <col min="4369" max="4369" width="3.5" style="289" customWidth="1"/>
    <col min="4370" max="4370" width="6.875" style="289" customWidth="1"/>
    <col min="4371" max="4371" width="3.5" style="289" customWidth="1"/>
    <col min="4372" max="4372" width="3.25" style="289" bestFit="1" customWidth="1"/>
    <col min="4373" max="4373" width="3.5" style="289" customWidth="1"/>
    <col min="4374" max="4374" width="5.875" style="289"/>
    <col min="4375" max="4375" width="3.5" style="289" customWidth="1"/>
    <col min="4376" max="4376" width="5.875" style="289"/>
    <col min="4377" max="4377" width="3.5" style="289" customWidth="1"/>
    <col min="4378" max="4378" width="5.875" style="289"/>
    <col min="4379" max="4379" width="3.5" style="289" customWidth="1"/>
    <col min="4380" max="4608" width="5.875" style="289"/>
    <col min="4609" max="4609" width="2.625" style="289" customWidth="1"/>
    <col min="4610" max="4610" width="3.875" style="289" customWidth="1"/>
    <col min="4611" max="4611" width="3.5" style="289" customWidth="1"/>
    <col min="4612" max="4612" width="6.375" style="289" customWidth="1"/>
    <col min="4613" max="4613" width="3.5" style="289" customWidth="1"/>
    <col min="4614" max="4614" width="6.875" style="289" customWidth="1"/>
    <col min="4615" max="4615" width="3.5" style="289" customWidth="1"/>
    <col min="4616" max="4616" width="5.875" style="289" customWidth="1"/>
    <col min="4617" max="4617" width="3.5" style="289" customWidth="1"/>
    <col min="4618" max="4618" width="5.875" style="289" customWidth="1"/>
    <col min="4619" max="4619" width="3.5" style="289" customWidth="1"/>
    <col min="4620" max="4620" width="4.875" style="289" customWidth="1"/>
    <col min="4621" max="4621" width="3.5" style="289" customWidth="1"/>
    <col min="4622" max="4622" width="6.375" style="289" customWidth="1"/>
    <col min="4623" max="4623" width="3.5" style="289" customWidth="1"/>
    <col min="4624" max="4624" width="5.875" style="289" customWidth="1"/>
    <col min="4625" max="4625" width="3.5" style="289" customWidth="1"/>
    <col min="4626" max="4626" width="6.875" style="289" customWidth="1"/>
    <col min="4627" max="4627" width="3.5" style="289" customWidth="1"/>
    <col min="4628" max="4628" width="3.25" style="289" bestFit="1" customWidth="1"/>
    <col min="4629" max="4629" width="3.5" style="289" customWidth="1"/>
    <col min="4630" max="4630" width="5.875" style="289"/>
    <col min="4631" max="4631" width="3.5" style="289" customWidth="1"/>
    <col min="4632" max="4632" width="5.875" style="289"/>
    <col min="4633" max="4633" width="3.5" style="289" customWidth="1"/>
    <col min="4634" max="4634" width="5.875" style="289"/>
    <col min="4635" max="4635" width="3.5" style="289" customWidth="1"/>
    <col min="4636" max="4864" width="5.875" style="289"/>
    <col min="4865" max="4865" width="2.625" style="289" customWidth="1"/>
    <col min="4866" max="4866" width="3.875" style="289" customWidth="1"/>
    <col min="4867" max="4867" width="3.5" style="289" customWidth="1"/>
    <col min="4868" max="4868" width="6.375" style="289" customWidth="1"/>
    <col min="4869" max="4869" width="3.5" style="289" customWidth="1"/>
    <col min="4870" max="4870" width="6.875" style="289" customWidth="1"/>
    <col min="4871" max="4871" width="3.5" style="289" customWidth="1"/>
    <col min="4872" max="4872" width="5.875" style="289" customWidth="1"/>
    <col min="4873" max="4873" width="3.5" style="289" customWidth="1"/>
    <col min="4874" max="4874" width="5.875" style="289" customWidth="1"/>
    <col min="4875" max="4875" width="3.5" style="289" customWidth="1"/>
    <col min="4876" max="4876" width="4.875" style="289" customWidth="1"/>
    <col min="4877" max="4877" width="3.5" style="289" customWidth="1"/>
    <col min="4878" max="4878" width="6.375" style="289" customWidth="1"/>
    <col min="4879" max="4879" width="3.5" style="289" customWidth="1"/>
    <col min="4880" max="4880" width="5.875" style="289" customWidth="1"/>
    <col min="4881" max="4881" width="3.5" style="289" customWidth="1"/>
    <col min="4882" max="4882" width="6.875" style="289" customWidth="1"/>
    <col min="4883" max="4883" width="3.5" style="289" customWidth="1"/>
    <col min="4884" max="4884" width="3.25" style="289" bestFit="1" customWidth="1"/>
    <col min="4885" max="4885" width="3.5" style="289" customWidth="1"/>
    <col min="4886" max="4886" width="5.875" style="289"/>
    <col min="4887" max="4887" width="3.5" style="289" customWidth="1"/>
    <col min="4888" max="4888" width="5.875" style="289"/>
    <col min="4889" max="4889" width="3.5" style="289" customWidth="1"/>
    <col min="4890" max="4890" width="5.875" style="289"/>
    <col min="4891" max="4891" width="3.5" style="289" customWidth="1"/>
    <col min="4892" max="5120" width="5.875" style="289"/>
    <col min="5121" max="5121" width="2.625" style="289" customWidth="1"/>
    <col min="5122" max="5122" width="3.875" style="289" customWidth="1"/>
    <col min="5123" max="5123" width="3.5" style="289" customWidth="1"/>
    <col min="5124" max="5124" width="6.375" style="289" customWidth="1"/>
    <col min="5125" max="5125" width="3.5" style="289" customWidth="1"/>
    <col min="5126" max="5126" width="6.875" style="289" customWidth="1"/>
    <col min="5127" max="5127" width="3.5" style="289" customWidth="1"/>
    <col min="5128" max="5128" width="5.875" style="289" customWidth="1"/>
    <col min="5129" max="5129" width="3.5" style="289" customWidth="1"/>
    <col min="5130" max="5130" width="5.875" style="289" customWidth="1"/>
    <col min="5131" max="5131" width="3.5" style="289" customWidth="1"/>
    <col min="5132" max="5132" width="4.875" style="289" customWidth="1"/>
    <col min="5133" max="5133" width="3.5" style="289" customWidth="1"/>
    <col min="5134" max="5134" width="6.375" style="289" customWidth="1"/>
    <col min="5135" max="5135" width="3.5" style="289" customWidth="1"/>
    <col min="5136" max="5136" width="5.875" style="289" customWidth="1"/>
    <col min="5137" max="5137" width="3.5" style="289" customWidth="1"/>
    <col min="5138" max="5138" width="6.875" style="289" customWidth="1"/>
    <col min="5139" max="5139" width="3.5" style="289" customWidth="1"/>
    <col min="5140" max="5140" width="3.25" style="289" bestFit="1" customWidth="1"/>
    <col min="5141" max="5141" width="3.5" style="289" customWidth="1"/>
    <col min="5142" max="5142" width="5.875" style="289"/>
    <col min="5143" max="5143" width="3.5" style="289" customWidth="1"/>
    <col min="5144" max="5144" width="5.875" style="289"/>
    <col min="5145" max="5145" width="3.5" style="289" customWidth="1"/>
    <col min="5146" max="5146" width="5.875" style="289"/>
    <col min="5147" max="5147" width="3.5" style="289" customWidth="1"/>
    <col min="5148" max="5376" width="5.875" style="289"/>
    <col min="5377" max="5377" width="2.625" style="289" customWidth="1"/>
    <col min="5378" max="5378" width="3.875" style="289" customWidth="1"/>
    <col min="5379" max="5379" width="3.5" style="289" customWidth="1"/>
    <col min="5380" max="5380" width="6.375" style="289" customWidth="1"/>
    <col min="5381" max="5381" width="3.5" style="289" customWidth="1"/>
    <col min="5382" max="5382" width="6.875" style="289" customWidth="1"/>
    <col min="5383" max="5383" width="3.5" style="289" customWidth="1"/>
    <col min="5384" max="5384" width="5.875" style="289" customWidth="1"/>
    <col min="5385" max="5385" width="3.5" style="289" customWidth="1"/>
    <col min="5386" max="5386" width="5.875" style="289" customWidth="1"/>
    <col min="5387" max="5387" width="3.5" style="289" customWidth="1"/>
    <col min="5388" max="5388" width="4.875" style="289" customWidth="1"/>
    <col min="5389" max="5389" width="3.5" style="289" customWidth="1"/>
    <col min="5390" max="5390" width="6.375" style="289" customWidth="1"/>
    <col min="5391" max="5391" width="3.5" style="289" customWidth="1"/>
    <col min="5392" max="5392" width="5.875" style="289" customWidth="1"/>
    <col min="5393" max="5393" width="3.5" style="289" customWidth="1"/>
    <col min="5394" max="5394" width="6.875" style="289" customWidth="1"/>
    <col min="5395" max="5395" width="3.5" style="289" customWidth="1"/>
    <col min="5396" max="5396" width="3.25" style="289" bestFit="1" customWidth="1"/>
    <col min="5397" max="5397" width="3.5" style="289" customWidth="1"/>
    <col min="5398" max="5398" width="5.875" style="289"/>
    <col min="5399" max="5399" width="3.5" style="289" customWidth="1"/>
    <col min="5400" max="5400" width="5.875" style="289"/>
    <col min="5401" max="5401" width="3.5" style="289" customWidth="1"/>
    <col min="5402" max="5402" width="5.875" style="289"/>
    <col min="5403" max="5403" width="3.5" style="289" customWidth="1"/>
    <col min="5404" max="5632" width="5.875" style="289"/>
    <col min="5633" max="5633" width="2.625" style="289" customWidth="1"/>
    <col min="5634" max="5634" width="3.875" style="289" customWidth="1"/>
    <col min="5635" max="5635" width="3.5" style="289" customWidth="1"/>
    <col min="5636" max="5636" width="6.375" style="289" customWidth="1"/>
    <col min="5637" max="5637" width="3.5" style="289" customWidth="1"/>
    <col min="5638" max="5638" width="6.875" style="289" customWidth="1"/>
    <col min="5639" max="5639" width="3.5" style="289" customWidth="1"/>
    <col min="5640" max="5640" width="5.875" style="289" customWidth="1"/>
    <col min="5641" max="5641" width="3.5" style="289" customWidth="1"/>
    <col min="5642" max="5642" width="5.875" style="289" customWidth="1"/>
    <col min="5643" max="5643" width="3.5" style="289" customWidth="1"/>
    <col min="5644" max="5644" width="4.875" style="289" customWidth="1"/>
    <col min="5645" max="5645" width="3.5" style="289" customWidth="1"/>
    <col min="5646" max="5646" width="6.375" style="289" customWidth="1"/>
    <col min="5647" max="5647" width="3.5" style="289" customWidth="1"/>
    <col min="5648" max="5648" width="5.875" style="289" customWidth="1"/>
    <col min="5649" max="5649" width="3.5" style="289" customWidth="1"/>
    <col min="5650" max="5650" width="6.875" style="289" customWidth="1"/>
    <col min="5651" max="5651" width="3.5" style="289" customWidth="1"/>
    <col min="5652" max="5652" width="3.25" style="289" bestFit="1" customWidth="1"/>
    <col min="5653" max="5653" width="3.5" style="289" customWidth="1"/>
    <col min="5654" max="5654" width="5.875" style="289"/>
    <col min="5655" max="5655" width="3.5" style="289" customWidth="1"/>
    <col min="5656" max="5656" width="5.875" style="289"/>
    <col min="5657" max="5657" width="3.5" style="289" customWidth="1"/>
    <col min="5658" max="5658" width="5.875" style="289"/>
    <col min="5659" max="5659" width="3.5" style="289" customWidth="1"/>
    <col min="5660" max="5888" width="5.875" style="289"/>
    <col min="5889" max="5889" width="2.625" style="289" customWidth="1"/>
    <col min="5890" max="5890" width="3.875" style="289" customWidth="1"/>
    <col min="5891" max="5891" width="3.5" style="289" customWidth="1"/>
    <col min="5892" max="5892" width="6.375" style="289" customWidth="1"/>
    <col min="5893" max="5893" width="3.5" style="289" customWidth="1"/>
    <col min="5894" max="5894" width="6.875" style="289" customWidth="1"/>
    <col min="5895" max="5895" width="3.5" style="289" customWidth="1"/>
    <col min="5896" max="5896" width="5.875" style="289" customWidth="1"/>
    <col min="5897" max="5897" width="3.5" style="289" customWidth="1"/>
    <col min="5898" max="5898" width="5.875" style="289" customWidth="1"/>
    <col min="5899" max="5899" width="3.5" style="289" customWidth="1"/>
    <col min="5900" max="5900" width="4.875" style="289" customWidth="1"/>
    <col min="5901" max="5901" width="3.5" style="289" customWidth="1"/>
    <col min="5902" max="5902" width="6.375" style="289" customWidth="1"/>
    <col min="5903" max="5903" width="3.5" style="289" customWidth="1"/>
    <col min="5904" max="5904" width="5.875" style="289" customWidth="1"/>
    <col min="5905" max="5905" width="3.5" style="289" customWidth="1"/>
    <col min="5906" max="5906" width="6.875" style="289" customWidth="1"/>
    <col min="5907" max="5907" width="3.5" style="289" customWidth="1"/>
    <col min="5908" max="5908" width="3.25" style="289" bestFit="1" customWidth="1"/>
    <col min="5909" max="5909" width="3.5" style="289" customWidth="1"/>
    <col min="5910" max="5910" width="5.875" style="289"/>
    <col min="5911" max="5911" width="3.5" style="289" customWidth="1"/>
    <col min="5912" max="5912" width="5.875" style="289"/>
    <col min="5913" max="5913" width="3.5" style="289" customWidth="1"/>
    <col min="5914" max="5914" width="5.875" style="289"/>
    <col min="5915" max="5915" width="3.5" style="289" customWidth="1"/>
    <col min="5916" max="6144" width="5.875" style="289"/>
    <col min="6145" max="6145" width="2.625" style="289" customWidth="1"/>
    <col min="6146" max="6146" width="3.875" style="289" customWidth="1"/>
    <col min="6147" max="6147" width="3.5" style="289" customWidth="1"/>
    <col min="6148" max="6148" width="6.375" style="289" customWidth="1"/>
    <col min="6149" max="6149" width="3.5" style="289" customWidth="1"/>
    <col min="6150" max="6150" width="6.875" style="289" customWidth="1"/>
    <col min="6151" max="6151" width="3.5" style="289" customWidth="1"/>
    <col min="6152" max="6152" width="5.875" style="289" customWidth="1"/>
    <col min="6153" max="6153" width="3.5" style="289" customWidth="1"/>
    <col min="6154" max="6154" width="5.875" style="289" customWidth="1"/>
    <col min="6155" max="6155" width="3.5" style="289" customWidth="1"/>
    <col min="6156" max="6156" width="4.875" style="289" customWidth="1"/>
    <col min="6157" max="6157" width="3.5" style="289" customWidth="1"/>
    <col min="6158" max="6158" width="6.375" style="289" customWidth="1"/>
    <col min="6159" max="6159" width="3.5" style="289" customWidth="1"/>
    <col min="6160" max="6160" width="5.875" style="289" customWidth="1"/>
    <col min="6161" max="6161" width="3.5" style="289" customWidth="1"/>
    <col min="6162" max="6162" width="6.875" style="289" customWidth="1"/>
    <col min="6163" max="6163" width="3.5" style="289" customWidth="1"/>
    <col min="6164" max="6164" width="3.25" style="289" bestFit="1" customWidth="1"/>
    <col min="6165" max="6165" width="3.5" style="289" customWidth="1"/>
    <col min="6166" max="6166" width="5.875" style="289"/>
    <col min="6167" max="6167" width="3.5" style="289" customWidth="1"/>
    <col min="6168" max="6168" width="5.875" style="289"/>
    <col min="6169" max="6169" width="3.5" style="289" customWidth="1"/>
    <col min="6170" max="6170" width="5.875" style="289"/>
    <col min="6171" max="6171" width="3.5" style="289" customWidth="1"/>
    <col min="6172" max="6400" width="5.875" style="289"/>
    <col min="6401" max="6401" width="2.625" style="289" customWidth="1"/>
    <col min="6402" max="6402" width="3.875" style="289" customWidth="1"/>
    <col min="6403" max="6403" width="3.5" style="289" customWidth="1"/>
    <col min="6404" max="6404" width="6.375" style="289" customWidth="1"/>
    <col min="6405" max="6405" width="3.5" style="289" customWidth="1"/>
    <col min="6406" max="6406" width="6.875" style="289" customWidth="1"/>
    <col min="6407" max="6407" width="3.5" style="289" customWidth="1"/>
    <col min="6408" max="6408" width="5.875" style="289" customWidth="1"/>
    <col min="6409" max="6409" width="3.5" style="289" customWidth="1"/>
    <col min="6410" max="6410" width="5.875" style="289" customWidth="1"/>
    <col min="6411" max="6411" width="3.5" style="289" customWidth="1"/>
    <col min="6412" max="6412" width="4.875" style="289" customWidth="1"/>
    <col min="6413" max="6413" width="3.5" style="289" customWidth="1"/>
    <col min="6414" max="6414" width="6.375" style="289" customWidth="1"/>
    <col min="6415" max="6415" width="3.5" style="289" customWidth="1"/>
    <col min="6416" max="6416" width="5.875" style="289" customWidth="1"/>
    <col min="6417" max="6417" width="3.5" style="289" customWidth="1"/>
    <col min="6418" max="6418" width="6.875" style="289" customWidth="1"/>
    <col min="6419" max="6419" width="3.5" style="289" customWidth="1"/>
    <col min="6420" max="6420" width="3.25" style="289" bestFit="1" customWidth="1"/>
    <col min="6421" max="6421" width="3.5" style="289" customWidth="1"/>
    <col min="6422" max="6422" width="5.875" style="289"/>
    <col min="6423" max="6423" width="3.5" style="289" customWidth="1"/>
    <col min="6424" max="6424" width="5.875" style="289"/>
    <col min="6425" max="6425" width="3.5" style="289" customWidth="1"/>
    <col min="6426" max="6426" width="5.875" style="289"/>
    <col min="6427" max="6427" width="3.5" style="289" customWidth="1"/>
    <col min="6428" max="6656" width="5.875" style="289"/>
    <col min="6657" max="6657" width="2.625" style="289" customWidth="1"/>
    <col min="6658" max="6658" width="3.875" style="289" customWidth="1"/>
    <col min="6659" max="6659" width="3.5" style="289" customWidth="1"/>
    <col min="6660" max="6660" width="6.375" style="289" customWidth="1"/>
    <col min="6661" max="6661" width="3.5" style="289" customWidth="1"/>
    <col min="6662" max="6662" width="6.875" style="289" customWidth="1"/>
    <col min="6663" max="6663" width="3.5" style="289" customWidth="1"/>
    <col min="6664" max="6664" width="5.875" style="289" customWidth="1"/>
    <col min="6665" max="6665" width="3.5" style="289" customWidth="1"/>
    <col min="6666" max="6666" width="5.875" style="289" customWidth="1"/>
    <col min="6667" max="6667" width="3.5" style="289" customWidth="1"/>
    <col min="6668" max="6668" width="4.875" style="289" customWidth="1"/>
    <col min="6669" max="6669" width="3.5" style="289" customWidth="1"/>
    <col min="6670" max="6670" width="6.375" style="289" customWidth="1"/>
    <col min="6671" max="6671" width="3.5" style="289" customWidth="1"/>
    <col min="6672" max="6672" width="5.875" style="289" customWidth="1"/>
    <col min="6673" max="6673" width="3.5" style="289" customWidth="1"/>
    <col min="6674" max="6674" width="6.875" style="289" customWidth="1"/>
    <col min="6675" max="6675" width="3.5" style="289" customWidth="1"/>
    <col min="6676" max="6676" width="3.25" style="289" bestFit="1" customWidth="1"/>
    <col min="6677" max="6677" width="3.5" style="289" customWidth="1"/>
    <col min="6678" max="6678" width="5.875" style="289"/>
    <col min="6679" max="6679" width="3.5" style="289" customWidth="1"/>
    <col min="6680" max="6680" width="5.875" style="289"/>
    <col min="6681" max="6681" width="3.5" style="289" customWidth="1"/>
    <col min="6682" max="6682" width="5.875" style="289"/>
    <col min="6683" max="6683" width="3.5" style="289" customWidth="1"/>
    <col min="6684" max="6912" width="5.875" style="289"/>
    <col min="6913" max="6913" width="2.625" style="289" customWidth="1"/>
    <col min="6914" max="6914" width="3.875" style="289" customWidth="1"/>
    <col min="6915" max="6915" width="3.5" style="289" customWidth="1"/>
    <col min="6916" max="6916" width="6.375" style="289" customWidth="1"/>
    <col min="6917" max="6917" width="3.5" style="289" customWidth="1"/>
    <col min="6918" max="6918" width="6.875" style="289" customWidth="1"/>
    <col min="6919" max="6919" width="3.5" style="289" customWidth="1"/>
    <col min="6920" max="6920" width="5.875" style="289" customWidth="1"/>
    <col min="6921" max="6921" width="3.5" style="289" customWidth="1"/>
    <col min="6922" max="6922" width="5.875" style="289" customWidth="1"/>
    <col min="6923" max="6923" width="3.5" style="289" customWidth="1"/>
    <col min="6924" max="6924" width="4.875" style="289" customWidth="1"/>
    <col min="6925" max="6925" width="3.5" style="289" customWidth="1"/>
    <col min="6926" max="6926" width="6.375" style="289" customWidth="1"/>
    <col min="6927" max="6927" width="3.5" style="289" customWidth="1"/>
    <col min="6928" max="6928" width="5.875" style="289" customWidth="1"/>
    <col min="6929" max="6929" width="3.5" style="289" customWidth="1"/>
    <col min="6930" max="6930" width="6.875" style="289" customWidth="1"/>
    <col min="6931" max="6931" width="3.5" style="289" customWidth="1"/>
    <col min="6932" max="6932" width="3.25" style="289" bestFit="1" customWidth="1"/>
    <col min="6933" max="6933" width="3.5" style="289" customWidth="1"/>
    <col min="6934" max="6934" width="5.875" style="289"/>
    <col min="6935" max="6935" width="3.5" style="289" customWidth="1"/>
    <col min="6936" max="6936" width="5.875" style="289"/>
    <col min="6937" max="6937" width="3.5" style="289" customWidth="1"/>
    <col min="6938" max="6938" width="5.875" style="289"/>
    <col min="6939" max="6939" width="3.5" style="289" customWidth="1"/>
    <col min="6940" max="7168" width="5.875" style="289"/>
    <col min="7169" max="7169" width="2.625" style="289" customWidth="1"/>
    <col min="7170" max="7170" width="3.875" style="289" customWidth="1"/>
    <col min="7171" max="7171" width="3.5" style="289" customWidth="1"/>
    <col min="7172" max="7172" width="6.375" style="289" customWidth="1"/>
    <col min="7173" max="7173" width="3.5" style="289" customWidth="1"/>
    <col min="7174" max="7174" width="6.875" style="289" customWidth="1"/>
    <col min="7175" max="7175" width="3.5" style="289" customWidth="1"/>
    <col min="7176" max="7176" width="5.875" style="289" customWidth="1"/>
    <col min="7177" max="7177" width="3.5" style="289" customWidth="1"/>
    <col min="7178" max="7178" width="5.875" style="289" customWidth="1"/>
    <col min="7179" max="7179" width="3.5" style="289" customWidth="1"/>
    <col min="7180" max="7180" width="4.875" style="289" customWidth="1"/>
    <col min="7181" max="7181" width="3.5" style="289" customWidth="1"/>
    <col min="7182" max="7182" width="6.375" style="289" customWidth="1"/>
    <col min="7183" max="7183" width="3.5" style="289" customWidth="1"/>
    <col min="7184" max="7184" width="5.875" style="289" customWidth="1"/>
    <col min="7185" max="7185" width="3.5" style="289" customWidth="1"/>
    <col min="7186" max="7186" width="6.875" style="289" customWidth="1"/>
    <col min="7187" max="7187" width="3.5" style="289" customWidth="1"/>
    <col min="7188" max="7188" width="3.25" style="289" bestFit="1" customWidth="1"/>
    <col min="7189" max="7189" width="3.5" style="289" customWidth="1"/>
    <col min="7190" max="7190" width="5.875" style="289"/>
    <col min="7191" max="7191" width="3.5" style="289" customWidth="1"/>
    <col min="7192" max="7192" width="5.875" style="289"/>
    <col min="7193" max="7193" width="3.5" style="289" customWidth="1"/>
    <col min="7194" max="7194" width="5.875" style="289"/>
    <col min="7195" max="7195" width="3.5" style="289" customWidth="1"/>
    <col min="7196" max="7424" width="5.875" style="289"/>
    <col min="7425" max="7425" width="2.625" style="289" customWidth="1"/>
    <col min="7426" max="7426" width="3.875" style="289" customWidth="1"/>
    <col min="7427" max="7427" width="3.5" style="289" customWidth="1"/>
    <col min="7428" max="7428" width="6.375" style="289" customWidth="1"/>
    <col min="7429" max="7429" width="3.5" style="289" customWidth="1"/>
    <col min="7430" max="7430" width="6.875" style="289" customWidth="1"/>
    <col min="7431" max="7431" width="3.5" style="289" customWidth="1"/>
    <col min="7432" max="7432" width="5.875" style="289" customWidth="1"/>
    <col min="7433" max="7433" width="3.5" style="289" customWidth="1"/>
    <col min="7434" max="7434" width="5.875" style="289" customWidth="1"/>
    <col min="7435" max="7435" width="3.5" style="289" customWidth="1"/>
    <col min="7436" max="7436" width="4.875" style="289" customWidth="1"/>
    <col min="7437" max="7437" width="3.5" style="289" customWidth="1"/>
    <col min="7438" max="7438" width="6.375" style="289" customWidth="1"/>
    <col min="7439" max="7439" width="3.5" style="289" customWidth="1"/>
    <col min="7440" max="7440" width="5.875" style="289" customWidth="1"/>
    <col min="7441" max="7441" width="3.5" style="289" customWidth="1"/>
    <col min="7442" max="7442" width="6.875" style="289" customWidth="1"/>
    <col min="7443" max="7443" width="3.5" style="289" customWidth="1"/>
    <col min="7444" max="7444" width="3.25" style="289" bestFit="1" customWidth="1"/>
    <col min="7445" max="7445" width="3.5" style="289" customWidth="1"/>
    <col min="7446" max="7446" width="5.875" style="289"/>
    <col min="7447" max="7447" width="3.5" style="289" customWidth="1"/>
    <col min="7448" max="7448" width="5.875" style="289"/>
    <col min="7449" max="7449" width="3.5" style="289" customWidth="1"/>
    <col min="7450" max="7450" width="5.875" style="289"/>
    <col min="7451" max="7451" width="3.5" style="289" customWidth="1"/>
    <col min="7452" max="7680" width="5.875" style="289"/>
    <col min="7681" max="7681" width="2.625" style="289" customWidth="1"/>
    <col min="7682" max="7682" width="3.875" style="289" customWidth="1"/>
    <col min="7683" max="7683" width="3.5" style="289" customWidth="1"/>
    <col min="7684" max="7684" width="6.375" style="289" customWidth="1"/>
    <col min="7685" max="7685" width="3.5" style="289" customWidth="1"/>
    <col min="7686" max="7686" width="6.875" style="289" customWidth="1"/>
    <col min="7687" max="7687" width="3.5" style="289" customWidth="1"/>
    <col min="7688" max="7688" width="5.875" style="289" customWidth="1"/>
    <col min="7689" max="7689" width="3.5" style="289" customWidth="1"/>
    <col min="7690" max="7690" width="5.875" style="289" customWidth="1"/>
    <col min="7691" max="7691" width="3.5" style="289" customWidth="1"/>
    <col min="7692" max="7692" width="4.875" style="289" customWidth="1"/>
    <col min="7693" max="7693" width="3.5" style="289" customWidth="1"/>
    <col min="7694" max="7694" width="6.375" style="289" customWidth="1"/>
    <col min="7695" max="7695" width="3.5" style="289" customWidth="1"/>
    <col min="7696" max="7696" width="5.875" style="289" customWidth="1"/>
    <col min="7697" max="7697" width="3.5" style="289" customWidth="1"/>
    <col min="7698" max="7698" width="6.875" style="289" customWidth="1"/>
    <col min="7699" max="7699" width="3.5" style="289" customWidth="1"/>
    <col min="7700" max="7700" width="3.25" style="289" bestFit="1" customWidth="1"/>
    <col min="7701" max="7701" width="3.5" style="289" customWidth="1"/>
    <col min="7702" max="7702" width="5.875" style="289"/>
    <col min="7703" max="7703" width="3.5" style="289" customWidth="1"/>
    <col min="7704" max="7704" width="5.875" style="289"/>
    <col min="7705" max="7705" width="3.5" style="289" customWidth="1"/>
    <col min="7706" max="7706" width="5.875" style="289"/>
    <col min="7707" max="7707" width="3.5" style="289" customWidth="1"/>
    <col min="7708" max="7936" width="5.875" style="289"/>
    <col min="7937" max="7937" width="2.625" style="289" customWidth="1"/>
    <col min="7938" max="7938" width="3.875" style="289" customWidth="1"/>
    <col min="7939" max="7939" width="3.5" style="289" customWidth="1"/>
    <col min="7940" max="7940" width="6.375" style="289" customWidth="1"/>
    <col min="7941" max="7941" width="3.5" style="289" customWidth="1"/>
    <col min="7942" max="7942" width="6.875" style="289" customWidth="1"/>
    <col min="7943" max="7943" width="3.5" style="289" customWidth="1"/>
    <col min="7944" max="7944" width="5.875" style="289" customWidth="1"/>
    <col min="7945" max="7945" width="3.5" style="289" customWidth="1"/>
    <col min="7946" max="7946" width="5.875" style="289" customWidth="1"/>
    <col min="7947" max="7947" width="3.5" style="289" customWidth="1"/>
    <col min="7948" max="7948" width="4.875" style="289" customWidth="1"/>
    <col min="7949" max="7949" width="3.5" style="289" customWidth="1"/>
    <col min="7950" max="7950" width="6.375" style="289" customWidth="1"/>
    <col min="7951" max="7951" width="3.5" style="289" customWidth="1"/>
    <col min="7952" max="7952" width="5.875" style="289" customWidth="1"/>
    <col min="7953" max="7953" width="3.5" style="289" customWidth="1"/>
    <col min="7954" max="7954" width="6.875" style="289" customWidth="1"/>
    <col min="7955" max="7955" width="3.5" style="289" customWidth="1"/>
    <col min="7956" max="7956" width="3.25" style="289" bestFit="1" customWidth="1"/>
    <col min="7957" max="7957" width="3.5" style="289" customWidth="1"/>
    <col min="7958" max="7958" width="5.875" style="289"/>
    <col min="7959" max="7959" width="3.5" style="289" customWidth="1"/>
    <col min="7960" max="7960" width="5.875" style="289"/>
    <col min="7961" max="7961" width="3.5" style="289" customWidth="1"/>
    <col min="7962" max="7962" width="5.875" style="289"/>
    <col min="7963" max="7963" width="3.5" style="289" customWidth="1"/>
    <col min="7964" max="8192" width="5.875" style="289"/>
    <col min="8193" max="8193" width="2.625" style="289" customWidth="1"/>
    <col min="8194" max="8194" width="3.875" style="289" customWidth="1"/>
    <col min="8195" max="8195" width="3.5" style="289" customWidth="1"/>
    <col min="8196" max="8196" width="6.375" style="289" customWidth="1"/>
    <col min="8197" max="8197" width="3.5" style="289" customWidth="1"/>
    <col min="8198" max="8198" width="6.875" style="289" customWidth="1"/>
    <col min="8199" max="8199" width="3.5" style="289" customWidth="1"/>
    <col min="8200" max="8200" width="5.875" style="289" customWidth="1"/>
    <col min="8201" max="8201" width="3.5" style="289" customWidth="1"/>
    <col min="8202" max="8202" width="5.875" style="289" customWidth="1"/>
    <col min="8203" max="8203" width="3.5" style="289" customWidth="1"/>
    <col min="8204" max="8204" width="4.875" style="289" customWidth="1"/>
    <col min="8205" max="8205" width="3.5" style="289" customWidth="1"/>
    <col min="8206" max="8206" width="6.375" style="289" customWidth="1"/>
    <col min="8207" max="8207" width="3.5" style="289" customWidth="1"/>
    <col min="8208" max="8208" width="5.875" style="289" customWidth="1"/>
    <col min="8209" max="8209" width="3.5" style="289" customWidth="1"/>
    <col min="8210" max="8210" width="6.875" style="289" customWidth="1"/>
    <col min="8211" max="8211" width="3.5" style="289" customWidth="1"/>
    <col min="8212" max="8212" width="3.25" style="289" bestFit="1" customWidth="1"/>
    <col min="8213" max="8213" width="3.5" style="289" customWidth="1"/>
    <col min="8214" max="8214" width="5.875" style="289"/>
    <col min="8215" max="8215" width="3.5" style="289" customWidth="1"/>
    <col min="8216" max="8216" width="5.875" style="289"/>
    <col min="8217" max="8217" width="3.5" style="289" customWidth="1"/>
    <col min="8218" max="8218" width="5.875" style="289"/>
    <col min="8219" max="8219" width="3.5" style="289" customWidth="1"/>
    <col min="8220" max="8448" width="5.875" style="289"/>
    <col min="8449" max="8449" width="2.625" style="289" customWidth="1"/>
    <col min="8450" max="8450" width="3.875" style="289" customWidth="1"/>
    <col min="8451" max="8451" width="3.5" style="289" customWidth="1"/>
    <col min="8452" max="8452" width="6.375" style="289" customWidth="1"/>
    <col min="8453" max="8453" width="3.5" style="289" customWidth="1"/>
    <col min="8454" max="8454" width="6.875" style="289" customWidth="1"/>
    <col min="8455" max="8455" width="3.5" style="289" customWidth="1"/>
    <col min="8456" max="8456" width="5.875" style="289" customWidth="1"/>
    <col min="8457" max="8457" width="3.5" style="289" customWidth="1"/>
    <col min="8458" max="8458" width="5.875" style="289" customWidth="1"/>
    <col min="8459" max="8459" width="3.5" style="289" customWidth="1"/>
    <col min="8460" max="8460" width="4.875" style="289" customWidth="1"/>
    <col min="8461" max="8461" width="3.5" style="289" customWidth="1"/>
    <col min="8462" max="8462" width="6.375" style="289" customWidth="1"/>
    <col min="8463" max="8463" width="3.5" style="289" customWidth="1"/>
    <col min="8464" max="8464" width="5.875" style="289" customWidth="1"/>
    <col min="8465" max="8465" width="3.5" style="289" customWidth="1"/>
    <col min="8466" max="8466" width="6.875" style="289" customWidth="1"/>
    <col min="8467" max="8467" width="3.5" style="289" customWidth="1"/>
    <col min="8468" max="8468" width="3.25" style="289" bestFit="1" customWidth="1"/>
    <col min="8469" max="8469" width="3.5" style="289" customWidth="1"/>
    <col min="8470" max="8470" width="5.875" style="289"/>
    <col min="8471" max="8471" width="3.5" style="289" customWidth="1"/>
    <col min="8472" max="8472" width="5.875" style="289"/>
    <col min="8473" max="8473" width="3.5" style="289" customWidth="1"/>
    <col min="8474" max="8474" width="5.875" style="289"/>
    <col min="8475" max="8475" width="3.5" style="289" customWidth="1"/>
    <col min="8476" max="8704" width="5.875" style="289"/>
    <col min="8705" max="8705" width="2.625" style="289" customWidth="1"/>
    <col min="8706" max="8706" width="3.875" style="289" customWidth="1"/>
    <col min="8707" max="8707" width="3.5" style="289" customWidth="1"/>
    <col min="8708" max="8708" width="6.375" style="289" customWidth="1"/>
    <col min="8709" max="8709" width="3.5" style="289" customWidth="1"/>
    <col min="8710" max="8710" width="6.875" style="289" customWidth="1"/>
    <col min="8711" max="8711" width="3.5" style="289" customWidth="1"/>
    <col min="8712" max="8712" width="5.875" style="289" customWidth="1"/>
    <col min="8713" max="8713" width="3.5" style="289" customWidth="1"/>
    <col min="8714" max="8714" width="5.875" style="289" customWidth="1"/>
    <col min="8715" max="8715" width="3.5" style="289" customWidth="1"/>
    <col min="8716" max="8716" width="4.875" style="289" customWidth="1"/>
    <col min="8717" max="8717" width="3.5" style="289" customWidth="1"/>
    <col min="8718" max="8718" width="6.375" style="289" customWidth="1"/>
    <col min="8719" max="8719" width="3.5" style="289" customWidth="1"/>
    <col min="8720" max="8720" width="5.875" style="289" customWidth="1"/>
    <col min="8721" max="8721" width="3.5" style="289" customWidth="1"/>
    <col min="8722" max="8722" width="6.875" style="289" customWidth="1"/>
    <col min="8723" max="8723" width="3.5" style="289" customWidth="1"/>
    <col min="8724" max="8724" width="3.25" style="289" bestFit="1" customWidth="1"/>
    <col min="8725" max="8725" width="3.5" style="289" customWidth="1"/>
    <col min="8726" max="8726" width="5.875" style="289"/>
    <col min="8727" max="8727" width="3.5" style="289" customWidth="1"/>
    <col min="8728" max="8728" width="5.875" style="289"/>
    <col min="8729" max="8729" width="3.5" style="289" customWidth="1"/>
    <col min="8730" max="8730" width="5.875" style="289"/>
    <col min="8731" max="8731" width="3.5" style="289" customWidth="1"/>
    <col min="8732" max="8960" width="5.875" style="289"/>
    <col min="8961" max="8961" width="2.625" style="289" customWidth="1"/>
    <col min="8962" max="8962" width="3.875" style="289" customWidth="1"/>
    <col min="8963" max="8963" width="3.5" style="289" customWidth="1"/>
    <col min="8964" max="8964" width="6.375" style="289" customWidth="1"/>
    <col min="8965" max="8965" width="3.5" style="289" customWidth="1"/>
    <col min="8966" max="8966" width="6.875" style="289" customWidth="1"/>
    <col min="8967" max="8967" width="3.5" style="289" customWidth="1"/>
    <col min="8968" max="8968" width="5.875" style="289" customWidth="1"/>
    <col min="8969" max="8969" width="3.5" style="289" customWidth="1"/>
    <col min="8970" max="8970" width="5.875" style="289" customWidth="1"/>
    <col min="8971" max="8971" width="3.5" style="289" customWidth="1"/>
    <col min="8972" max="8972" width="4.875" style="289" customWidth="1"/>
    <col min="8973" max="8973" width="3.5" style="289" customWidth="1"/>
    <col min="8974" max="8974" width="6.375" style="289" customWidth="1"/>
    <col min="8975" max="8975" width="3.5" style="289" customWidth="1"/>
    <col min="8976" max="8976" width="5.875" style="289" customWidth="1"/>
    <col min="8977" max="8977" width="3.5" style="289" customWidth="1"/>
    <col min="8978" max="8978" width="6.875" style="289" customWidth="1"/>
    <col min="8979" max="8979" width="3.5" style="289" customWidth="1"/>
    <col min="8980" max="8980" width="3.25" style="289" bestFit="1" customWidth="1"/>
    <col min="8981" max="8981" width="3.5" style="289" customWidth="1"/>
    <col min="8982" max="8982" width="5.875" style="289"/>
    <col min="8983" max="8983" width="3.5" style="289" customWidth="1"/>
    <col min="8984" max="8984" width="5.875" style="289"/>
    <col min="8985" max="8985" width="3.5" style="289" customWidth="1"/>
    <col min="8986" max="8986" width="5.875" style="289"/>
    <col min="8987" max="8987" width="3.5" style="289" customWidth="1"/>
    <col min="8988" max="9216" width="5.875" style="289"/>
    <col min="9217" max="9217" width="2.625" style="289" customWidth="1"/>
    <col min="9218" max="9218" width="3.875" style="289" customWidth="1"/>
    <col min="9219" max="9219" width="3.5" style="289" customWidth="1"/>
    <col min="9220" max="9220" width="6.375" style="289" customWidth="1"/>
    <col min="9221" max="9221" width="3.5" style="289" customWidth="1"/>
    <col min="9222" max="9222" width="6.875" style="289" customWidth="1"/>
    <col min="9223" max="9223" width="3.5" style="289" customWidth="1"/>
    <col min="9224" max="9224" width="5.875" style="289" customWidth="1"/>
    <col min="9225" max="9225" width="3.5" style="289" customWidth="1"/>
    <col min="9226" max="9226" width="5.875" style="289" customWidth="1"/>
    <col min="9227" max="9227" width="3.5" style="289" customWidth="1"/>
    <col min="9228" max="9228" width="4.875" style="289" customWidth="1"/>
    <col min="9229" max="9229" width="3.5" style="289" customWidth="1"/>
    <col min="9230" max="9230" width="6.375" style="289" customWidth="1"/>
    <col min="9231" max="9231" width="3.5" style="289" customWidth="1"/>
    <col min="9232" max="9232" width="5.875" style="289" customWidth="1"/>
    <col min="9233" max="9233" width="3.5" style="289" customWidth="1"/>
    <col min="9234" max="9234" width="6.875" style="289" customWidth="1"/>
    <col min="9235" max="9235" width="3.5" style="289" customWidth="1"/>
    <col min="9236" max="9236" width="3.25" style="289" bestFit="1" customWidth="1"/>
    <col min="9237" max="9237" width="3.5" style="289" customWidth="1"/>
    <col min="9238" max="9238" width="5.875" style="289"/>
    <col min="9239" max="9239" width="3.5" style="289" customWidth="1"/>
    <col min="9240" max="9240" width="5.875" style="289"/>
    <col min="9241" max="9241" width="3.5" style="289" customWidth="1"/>
    <col min="9242" max="9242" width="5.875" style="289"/>
    <col min="9243" max="9243" width="3.5" style="289" customWidth="1"/>
    <col min="9244" max="9472" width="5.875" style="289"/>
    <col min="9473" max="9473" width="2.625" style="289" customWidth="1"/>
    <col min="9474" max="9474" width="3.875" style="289" customWidth="1"/>
    <col min="9475" max="9475" width="3.5" style="289" customWidth="1"/>
    <col min="9476" max="9476" width="6.375" style="289" customWidth="1"/>
    <col min="9477" max="9477" width="3.5" style="289" customWidth="1"/>
    <col min="9478" max="9478" width="6.875" style="289" customWidth="1"/>
    <col min="9479" max="9479" width="3.5" style="289" customWidth="1"/>
    <col min="9480" max="9480" width="5.875" style="289" customWidth="1"/>
    <col min="9481" max="9481" width="3.5" style="289" customWidth="1"/>
    <col min="9482" max="9482" width="5.875" style="289" customWidth="1"/>
    <col min="9483" max="9483" width="3.5" style="289" customWidth="1"/>
    <col min="9484" max="9484" width="4.875" style="289" customWidth="1"/>
    <col min="9485" max="9485" width="3.5" style="289" customWidth="1"/>
    <col min="9486" max="9486" width="6.375" style="289" customWidth="1"/>
    <col min="9487" max="9487" width="3.5" style="289" customWidth="1"/>
    <col min="9488" max="9488" width="5.875" style="289" customWidth="1"/>
    <col min="9489" max="9489" width="3.5" style="289" customWidth="1"/>
    <col min="9490" max="9490" width="6.875" style="289" customWidth="1"/>
    <col min="9491" max="9491" width="3.5" style="289" customWidth="1"/>
    <col min="9492" max="9492" width="3.25" style="289" bestFit="1" customWidth="1"/>
    <col min="9493" max="9493" width="3.5" style="289" customWidth="1"/>
    <col min="9494" max="9494" width="5.875" style="289"/>
    <col min="9495" max="9495" width="3.5" style="289" customWidth="1"/>
    <col min="9496" max="9496" width="5.875" style="289"/>
    <col min="9497" max="9497" width="3.5" style="289" customWidth="1"/>
    <col min="9498" max="9498" width="5.875" style="289"/>
    <col min="9499" max="9499" width="3.5" style="289" customWidth="1"/>
    <col min="9500" max="9728" width="5.875" style="289"/>
    <col min="9729" max="9729" width="2.625" style="289" customWidth="1"/>
    <col min="9730" max="9730" width="3.875" style="289" customWidth="1"/>
    <col min="9731" max="9731" width="3.5" style="289" customWidth="1"/>
    <col min="9732" max="9732" width="6.375" style="289" customWidth="1"/>
    <col min="9733" max="9733" width="3.5" style="289" customWidth="1"/>
    <col min="9734" max="9734" width="6.875" style="289" customWidth="1"/>
    <col min="9735" max="9735" width="3.5" style="289" customWidth="1"/>
    <col min="9736" max="9736" width="5.875" style="289" customWidth="1"/>
    <col min="9737" max="9737" width="3.5" style="289" customWidth="1"/>
    <col min="9738" max="9738" width="5.875" style="289" customWidth="1"/>
    <col min="9739" max="9739" width="3.5" style="289" customWidth="1"/>
    <col min="9740" max="9740" width="4.875" style="289" customWidth="1"/>
    <col min="9741" max="9741" width="3.5" style="289" customWidth="1"/>
    <col min="9742" max="9742" width="6.375" style="289" customWidth="1"/>
    <col min="9743" max="9743" width="3.5" style="289" customWidth="1"/>
    <col min="9744" max="9744" width="5.875" style="289" customWidth="1"/>
    <col min="9745" max="9745" width="3.5" style="289" customWidth="1"/>
    <col min="9746" max="9746" width="6.875" style="289" customWidth="1"/>
    <col min="9747" max="9747" width="3.5" style="289" customWidth="1"/>
    <col min="9748" max="9748" width="3.25" style="289" bestFit="1" customWidth="1"/>
    <col min="9749" max="9749" width="3.5" style="289" customWidth="1"/>
    <col min="9750" max="9750" width="5.875" style="289"/>
    <col min="9751" max="9751" width="3.5" style="289" customWidth="1"/>
    <col min="9752" max="9752" width="5.875" style="289"/>
    <col min="9753" max="9753" width="3.5" style="289" customWidth="1"/>
    <col min="9754" max="9754" width="5.875" style="289"/>
    <col min="9755" max="9755" width="3.5" style="289" customWidth="1"/>
    <col min="9756" max="9984" width="5.875" style="289"/>
    <col min="9985" max="9985" width="2.625" style="289" customWidth="1"/>
    <col min="9986" max="9986" width="3.875" style="289" customWidth="1"/>
    <col min="9987" max="9987" width="3.5" style="289" customWidth="1"/>
    <col min="9988" max="9988" width="6.375" style="289" customWidth="1"/>
    <col min="9989" max="9989" width="3.5" style="289" customWidth="1"/>
    <col min="9990" max="9990" width="6.875" style="289" customWidth="1"/>
    <col min="9991" max="9991" width="3.5" style="289" customWidth="1"/>
    <col min="9992" max="9992" width="5.875" style="289" customWidth="1"/>
    <col min="9993" max="9993" width="3.5" style="289" customWidth="1"/>
    <col min="9994" max="9994" width="5.875" style="289" customWidth="1"/>
    <col min="9995" max="9995" width="3.5" style="289" customWidth="1"/>
    <col min="9996" max="9996" width="4.875" style="289" customWidth="1"/>
    <col min="9997" max="9997" width="3.5" style="289" customWidth="1"/>
    <col min="9998" max="9998" width="6.375" style="289" customWidth="1"/>
    <col min="9999" max="9999" width="3.5" style="289" customWidth="1"/>
    <col min="10000" max="10000" width="5.875" style="289" customWidth="1"/>
    <col min="10001" max="10001" width="3.5" style="289" customWidth="1"/>
    <col min="10002" max="10002" width="6.875" style="289" customWidth="1"/>
    <col min="10003" max="10003" width="3.5" style="289" customWidth="1"/>
    <col min="10004" max="10004" width="3.25" style="289" bestFit="1" customWidth="1"/>
    <col min="10005" max="10005" width="3.5" style="289" customWidth="1"/>
    <col min="10006" max="10006" width="5.875" style="289"/>
    <col min="10007" max="10007" width="3.5" style="289" customWidth="1"/>
    <col min="10008" max="10008" width="5.875" style="289"/>
    <col min="10009" max="10009" width="3.5" style="289" customWidth="1"/>
    <col min="10010" max="10010" width="5.875" style="289"/>
    <col min="10011" max="10011" width="3.5" style="289" customWidth="1"/>
    <col min="10012" max="10240" width="5.875" style="289"/>
    <col min="10241" max="10241" width="2.625" style="289" customWidth="1"/>
    <col min="10242" max="10242" width="3.875" style="289" customWidth="1"/>
    <col min="10243" max="10243" width="3.5" style="289" customWidth="1"/>
    <col min="10244" max="10244" width="6.375" style="289" customWidth="1"/>
    <col min="10245" max="10245" width="3.5" style="289" customWidth="1"/>
    <col min="10246" max="10246" width="6.875" style="289" customWidth="1"/>
    <col min="10247" max="10247" width="3.5" style="289" customWidth="1"/>
    <col min="10248" max="10248" width="5.875" style="289" customWidth="1"/>
    <col min="10249" max="10249" width="3.5" style="289" customWidth="1"/>
    <col min="10250" max="10250" width="5.875" style="289" customWidth="1"/>
    <col min="10251" max="10251" width="3.5" style="289" customWidth="1"/>
    <col min="10252" max="10252" width="4.875" style="289" customWidth="1"/>
    <col min="10253" max="10253" width="3.5" style="289" customWidth="1"/>
    <col min="10254" max="10254" width="6.375" style="289" customWidth="1"/>
    <col min="10255" max="10255" width="3.5" style="289" customWidth="1"/>
    <col min="10256" max="10256" width="5.875" style="289" customWidth="1"/>
    <col min="10257" max="10257" width="3.5" style="289" customWidth="1"/>
    <col min="10258" max="10258" width="6.875" style="289" customWidth="1"/>
    <col min="10259" max="10259" width="3.5" style="289" customWidth="1"/>
    <col min="10260" max="10260" width="3.25" style="289" bestFit="1" customWidth="1"/>
    <col min="10261" max="10261" width="3.5" style="289" customWidth="1"/>
    <col min="10262" max="10262" width="5.875" style="289"/>
    <col min="10263" max="10263" width="3.5" style="289" customWidth="1"/>
    <col min="10264" max="10264" width="5.875" style="289"/>
    <col min="10265" max="10265" width="3.5" style="289" customWidth="1"/>
    <col min="10266" max="10266" width="5.875" style="289"/>
    <col min="10267" max="10267" width="3.5" style="289" customWidth="1"/>
    <col min="10268" max="10496" width="5.875" style="289"/>
    <col min="10497" max="10497" width="2.625" style="289" customWidth="1"/>
    <col min="10498" max="10498" width="3.875" style="289" customWidth="1"/>
    <col min="10499" max="10499" width="3.5" style="289" customWidth="1"/>
    <col min="10500" max="10500" width="6.375" style="289" customWidth="1"/>
    <col min="10501" max="10501" width="3.5" style="289" customWidth="1"/>
    <col min="10502" max="10502" width="6.875" style="289" customWidth="1"/>
    <col min="10503" max="10503" width="3.5" style="289" customWidth="1"/>
    <col min="10504" max="10504" width="5.875" style="289" customWidth="1"/>
    <col min="10505" max="10505" width="3.5" style="289" customWidth="1"/>
    <col min="10506" max="10506" width="5.875" style="289" customWidth="1"/>
    <col min="10507" max="10507" width="3.5" style="289" customWidth="1"/>
    <col min="10508" max="10508" width="4.875" style="289" customWidth="1"/>
    <col min="10509" max="10509" width="3.5" style="289" customWidth="1"/>
    <col min="10510" max="10510" width="6.375" style="289" customWidth="1"/>
    <col min="10511" max="10511" width="3.5" style="289" customWidth="1"/>
    <col min="10512" max="10512" width="5.875" style="289" customWidth="1"/>
    <col min="10513" max="10513" width="3.5" style="289" customWidth="1"/>
    <col min="10514" max="10514" width="6.875" style="289" customWidth="1"/>
    <col min="10515" max="10515" width="3.5" style="289" customWidth="1"/>
    <col min="10516" max="10516" width="3.25" style="289" bestFit="1" customWidth="1"/>
    <col min="10517" max="10517" width="3.5" style="289" customWidth="1"/>
    <col min="10518" max="10518" width="5.875" style="289"/>
    <col min="10519" max="10519" width="3.5" style="289" customWidth="1"/>
    <col min="10520" max="10520" width="5.875" style="289"/>
    <col min="10521" max="10521" width="3.5" style="289" customWidth="1"/>
    <col min="10522" max="10522" width="5.875" style="289"/>
    <col min="10523" max="10523" width="3.5" style="289" customWidth="1"/>
    <col min="10524" max="10752" width="5.875" style="289"/>
    <col min="10753" max="10753" width="2.625" style="289" customWidth="1"/>
    <col min="10754" max="10754" width="3.875" style="289" customWidth="1"/>
    <col min="10755" max="10755" width="3.5" style="289" customWidth="1"/>
    <col min="10756" max="10756" width="6.375" style="289" customWidth="1"/>
    <col min="10757" max="10757" width="3.5" style="289" customWidth="1"/>
    <col min="10758" max="10758" width="6.875" style="289" customWidth="1"/>
    <col min="10759" max="10759" width="3.5" style="289" customWidth="1"/>
    <col min="10760" max="10760" width="5.875" style="289" customWidth="1"/>
    <col min="10761" max="10761" width="3.5" style="289" customWidth="1"/>
    <col min="10762" max="10762" width="5.875" style="289" customWidth="1"/>
    <col min="10763" max="10763" width="3.5" style="289" customWidth="1"/>
    <col min="10764" max="10764" width="4.875" style="289" customWidth="1"/>
    <col min="10765" max="10765" width="3.5" style="289" customWidth="1"/>
    <col min="10766" max="10766" width="6.375" style="289" customWidth="1"/>
    <col min="10767" max="10767" width="3.5" style="289" customWidth="1"/>
    <col min="10768" max="10768" width="5.875" style="289" customWidth="1"/>
    <col min="10769" max="10769" width="3.5" style="289" customWidth="1"/>
    <col min="10770" max="10770" width="6.875" style="289" customWidth="1"/>
    <col min="10771" max="10771" width="3.5" style="289" customWidth="1"/>
    <col min="10772" max="10772" width="3.25" style="289" bestFit="1" customWidth="1"/>
    <col min="10773" max="10773" width="3.5" style="289" customWidth="1"/>
    <col min="10774" max="10774" width="5.875" style="289"/>
    <col min="10775" max="10775" width="3.5" style="289" customWidth="1"/>
    <col min="10776" max="10776" width="5.875" style="289"/>
    <col min="10777" max="10777" width="3.5" style="289" customWidth="1"/>
    <col min="10778" max="10778" width="5.875" style="289"/>
    <col min="10779" max="10779" width="3.5" style="289" customWidth="1"/>
    <col min="10780" max="11008" width="5.875" style="289"/>
    <col min="11009" max="11009" width="2.625" style="289" customWidth="1"/>
    <col min="11010" max="11010" width="3.875" style="289" customWidth="1"/>
    <col min="11011" max="11011" width="3.5" style="289" customWidth="1"/>
    <col min="11012" max="11012" width="6.375" style="289" customWidth="1"/>
    <col min="11013" max="11013" width="3.5" style="289" customWidth="1"/>
    <col min="11014" max="11014" width="6.875" style="289" customWidth="1"/>
    <col min="11015" max="11015" width="3.5" style="289" customWidth="1"/>
    <col min="11016" max="11016" width="5.875" style="289" customWidth="1"/>
    <col min="11017" max="11017" width="3.5" style="289" customWidth="1"/>
    <col min="11018" max="11018" width="5.875" style="289" customWidth="1"/>
    <col min="11019" max="11019" width="3.5" style="289" customWidth="1"/>
    <col min="11020" max="11020" width="4.875" style="289" customWidth="1"/>
    <col min="11021" max="11021" width="3.5" style="289" customWidth="1"/>
    <col min="11022" max="11022" width="6.375" style="289" customWidth="1"/>
    <col min="11023" max="11023" width="3.5" style="289" customWidth="1"/>
    <col min="11024" max="11024" width="5.875" style="289" customWidth="1"/>
    <col min="11025" max="11025" width="3.5" style="289" customWidth="1"/>
    <col min="11026" max="11026" width="6.875" style="289" customWidth="1"/>
    <col min="11027" max="11027" width="3.5" style="289" customWidth="1"/>
    <col min="11028" max="11028" width="3.25" style="289" bestFit="1" customWidth="1"/>
    <col min="11029" max="11029" width="3.5" style="289" customWidth="1"/>
    <col min="11030" max="11030" width="5.875" style="289"/>
    <col min="11031" max="11031" width="3.5" style="289" customWidth="1"/>
    <col min="11032" max="11032" width="5.875" style="289"/>
    <col min="11033" max="11033" width="3.5" style="289" customWidth="1"/>
    <col min="11034" max="11034" width="5.875" style="289"/>
    <col min="11035" max="11035" width="3.5" style="289" customWidth="1"/>
    <col min="11036" max="11264" width="5.875" style="289"/>
    <col min="11265" max="11265" width="2.625" style="289" customWidth="1"/>
    <col min="11266" max="11266" width="3.875" style="289" customWidth="1"/>
    <col min="11267" max="11267" width="3.5" style="289" customWidth="1"/>
    <col min="11268" max="11268" width="6.375" style="289" customWidth="1"/>
    <col min="11269" max="11269" width="3.5" style="289" customWidth="1"/>
    <col min="11270" max="11270" width="6.875" style="289" customWidth="1"/>
    <col min="11271" max="11271" width="3.5" style="289" customWidth="1"/>
    <col min="11272" max="11272" width="5.875" style="289" customWidth="1"/>
    <col min="11273" max="11273" width="3.5" style="289" customWidth="1"/>
    <col min="11274" max="11274" width="5.875" style="289" customWidth="1"/>
    <col min="11275" max="11275" width="3.5" style="289" customWidth="1"/>
    <col min="11276" max="11276" width="4.875" style="289" customWidth="1"/>
    <col min="11277" max="11277" width="3.5" style="289" customWidth="1"/>
    <col min="11278" max="11278" width="6.375" style="289" customWidth="1"/>
    <col min="11279" max="11279" width="3.5" style="289" customWidth="1"/>
    <col min="11280" max="11280" width="5.875" style="289" customWidth="1"/>
    <col min="11281" max="11281" width="3.5" style="289" customWidth="1"/>
    <col min="11282" max="11282" width="6.875" style="289" customWidth="1"/>
    <col min="11283" max="11283" width="3.5" style="289" customWidth="1"/>
    <col min="11284" max="11284" width="3.25" style="289" bestFit="1" customWidth="1"/>
    <col min="11285" max="11285" width="3.5" style="289" customWidth="1"/>
    <col min="11286" max="11286" width="5.875" style="289"/>
    <col min="11287" max="11287" width="3.5" style="289" customWidth="1"/>
    <col min="11288" max="11288" width="5.875" style="289"/>
    <col min="11289" max="11289" width="3.5" style="289" customWidth="1"/>
    <col min="11290" max="11290" width="5.875" style="289"/>
    <col min="11291" max="11291" width="3.5" style="289" customWidth="1"/>
    <col min="11292" max="11520" width="5.875" style="289"/>
    <col min="11521" max="11521" width="2.625" style="289" customWidth="1"/>
    <col min="11522" max="11522" width="3.875" style="289" customWidth="1"/>
    <col min="11523" max="11523" width="3.5" style="289" customWidth="1"/>
    <col min="11524" max="11524" width="6.375" style="289" customWidth="1"/>
    <col min="11525" max="11525" width="3.5" style="289" customWidth="1"/>
    <col min="11526" max="11526" width="6.875" style="289" customWidth="1"/>
    <col min="11527" max="11527" width="3.5" style="289" customWidth="1"/>
    <col min="11528" max="11528" width="5.875" style="289" customWidth="1"/>
    <col min="11529" max="11529" width="3.5" style="289" customWidth="1"/>
    <col min="11530" max="11530" width="5.875" style="289" customWidth="1"/>
    <col min="11531" max="11531" width="3.5" style="289" customWidth="1"/>
    <col min="11532" max="11532" width="4.875" style="289" customWidth="1"/>
    <col min="11533" max="11533" width="3.5" style="289" customWidth="1"/>
    <col min="11534" max="11534" width="6.375" style="289" customWidth="1"/>
    <col min="11535" max="11535" width="3.5" style="289" customWidth="1"/>
    <col min="11536" max="11536" width="5.875" style="289" customWidth="1"/>
    <col min="11537" max="11537" width="3.5" style="289" customWidth="1"/>
    <col min="11538" max="11538" width="6.875" style="289" customWidth="1"/>
    <col min="11539" max="11539" width="3.5" style="289" customWidth="1"/>
    <col min="11540" max="11540" width="3.25" style="289" bestFit="1" customWidth="1"/>
    <col min="11541" max="11541" width="3.5" style="289" customWidth="1"/>
    <col min="11542" max="11542" width="5.875" style="289"/>
    <col min="11543" max="11543" width="3.5" style="289" customWidth="1"/>
    <col min="11544" max="11544" width="5.875" style="289"/>
    <col min="11545" max="11545" width="3.5" style="289" customWidth="1"/>
    <col min="11546" max="11546" width="5.875" style="289"/>
    <col min="11547" max="11547" width="3.5" style="289" customWidth="1"/>
    <col min="11548" max="11776" width="5.875" style="289"/>
    <col min="11777" max="11777" width="2.625" style="289" customWidth="1"/>
    <col min="11778" max="11778" width="3.875" style="289" customWidth="1"/>
    <col min="11779" max="11779" width="3.5" style="289" customWidth="1"/>
    <col min="11780" max="11780" width="6.375" style="289" customWidth="1"/>
    <col min="11781" max="11781" width="3.5" style="289" customWidth="1"/>
    <col min="11782" max="11782" width="6.875" style="289" customWidth="1"/>
    <col min="11783" max="11783" width="3.5" style="289" customWidth="1"/>
    <col min="11784" max="11784" width="5.875" style="289" customWidth="1"/>
    <col min="11785" max="11785" width="3.5" style="289" customWidth="1"/>
    <col min="11786" max="11786" width="5.875" style="289" customWidth="1"/>
    <col min="11787" max="11787" width="3.5" style="289" customWidth="1"/>
    <col min="11788" max="11788" width="4.875" style="289" customWidth="1"/>
    <col min="11789" max="11789" width="3.5" style="289" customWidth="1"/>
    <col min="11790" max="11790" width="6.375" style="289" customWidth="1"/>
    <col min="11791" max="11791" width="3.5" style="289" customWidth="1"/>
    <col min="11792" max="11792" width="5.875" style="289" customWidth="1"/>
    <col min="11793" max="11793" width="3.5" style="289" customWidth="1"/>
    <col min="11794" max="11794" width="6.875" style="289" customWidth="1"/>
    <col min="11795" max="11795" width="3.5" style="289" customWidth="1"/>
    <col min="11796" max="11796" width="3.25" style="289" bestFit="1" customWidth="1"/>
    <col min="11797" max="11797" width="3.5" style="289" customWidth="1"/>
    <col min="11798" max="11798" width="5.875" style="289"/>
    <col min="11799" max="11799" width="3.5" style="289" customWidth="1"/>
    <col min="11800" max="11800" width="5.875" style="289"/>
    <col min="11801" max="11801" width="3.5" style="289" customWidth="1"/>
    <col min="11802" max="11802" width="5.875" style="289"/>
    <col min="11803" max="11803" width="3.5" style="289" customWidth="1"/>
    <col min="11804" max="12032" width="5.875" style="289"/>
    <col min="12033" max="12033" width="2.625" style="289" customWidth="1"/>
    <col min="12034" max="12034" width="3.875" style="289" customWidth="1"/>
    <col min="12035" max="12035" width="3.5" style="289" customWidth="1"/>
    <col min="12036" max="12036" width="6.375" style="289" customWidth="1"/>
    <col min="12037" max="12037" width="3.5" style="289" customWidth="1"/>
    <col min="12038" max="12038" width="6.875" style="289" customWidth="1"/>
    <col min="12039" max="12039" width="3.5" style="289" customWidth="1"/>
    <col min="12040" max="12040" width="5.875" style="289" customWidth="1"/>
    <col min="12041" max="12041" width="3.5" style="289" customWidth="1"/>
    <col min="12042" max="12042" width="5.875" style="289" customWidth="1"/>
    <col min="12043" max="12043" width="3.5" style="289" customWidth="1"/>
    <col min="12044" max="12044" width="4.875" style="289" customWidth="1"/>
    <col min="12045" max="12045" width="3.5" style="289" customWidth="1"/>
    <col min="12046" max="12046" width="6.375" style="289" customWidth="1"/>
    <col min="12047" max="12047" width="3.5" style="289" customWidth="1"/>
    <col min="12048" max="12048" width="5.875" style="289" customWidth="1"/>
    <col min="12049" max="12049" width="3.5" style="289" customWidth="1"/>
    <col min="12050" max="12050" width="6.875" style="289" customWidth="1"/>
    <col min="12051" max="12051" width="3.5" style="289" customWidth="1"/>
    <col min="12052" max="12052" width="3.25" style="289" bestFit="1" customWidth="1"/>
    <col min="12053" max="12053" width="3.5" style="289" customWidth="1"/>
    <col min="12054" max="12054" width="5.875" style="289"/>
    <col min="12055" max="12055" width="3.5" style="289" customWidth="1"/>
    <col min="12056" max="12056" width="5.875" style="289"/>
    <col min="12057" max="12057" width="3.5" style="289" customWidth="1"/>
    <col min="12058" max="12058" width="5.875" style="289"/>
    <col min="12059" max="12059" width="3.5" style="289" customWidth="1"/>
    <col min="12060" max="12288" width="5.875" style="289"/>
    <col min="12289" max="12289" width="2.625" style="289" customWidth="1"/>
    <col min="12290" max="12290" width="3.875" style="289" customWidth="1"/>
    <col min="12291" max="12291" width="3.5" style="289" customWidth="1"/>
    <col min="12292" max="12292" width="6.375" style="289" customWidth="1"/>
    <col min="12293" max="12293" width="3.5" style="289" customWidth="1"/>
    <col min="12294" max="12294" width="6.875" style="289" customWidth="1"/>
    <col min="12295" max="12295" width="3.5" style="289" customWidth="1"/>
    <col min="12296" max="12296" width="5.875" style="289" customWidth="1"/>
    <col min="12297" max="12297" width="3.5" style="289" customWidth="1"/>
    <col min="12298" max="12298" width="5.875" style="289" customWidth="1"/>
    <col min="12299" max="12299" width="3.5" style="289" customWidth="1"/>
    <col min="12300" max="12300" width="4.875" style="289" customWidth="1"/>
    <col min="12301" max="12301" width="3.5" style="289" customWidth="1"/>
    <col min="12302" max="12302" width="6.375" style="289" customWidth="1"/>
    <col min="12303" max="12303" width="3.5" style="289" customWidth="1"/>
    <col min="12304" max="12304" width="5.875" style="289" customWidth="1"/>
    <col min="12305" max="12305" width="3.5" style="289" customWidth="1"/>
    <col min="12306" max="12306" width="6.875" style="289" customWidth="1"/>
    <col min="12307" max="12307" width="3.5" style="289" customWidth="1"/>
    <col min="12308" max="12308" width="3.25" style="289" bestFit="1" customWidth="1"/>
    <col min="12309" max="12309" width="3.5" style="289" customWidth="1"/>
    <col min="12310" max="12310" width="5.875" style="289"/>
    <col min="12311" max="12311" width="3.5" style="289" customWidth="1"/>
    <col min="12312" max="12312" width="5.875" style="289"/>
    <col min="12313" max="12313" width="3.5" style="289" customWidth="1"/>
    <col min="12314" max="12314" width="5.875" style="289"/>
    <col min="12315" max="12315" width="3.5" style="289" customWidth="1"/>
    <col min="12316" max="12544" width="5.875" style="289"/>
    <col min="12545" max="12545" width="2.625" style="289" customWidth="1"/>
    <col min="12546" max="12546" width="3.875" style="289" customWidth="1"/>
    <col min="12547" max="12547" width="3.5" style="289" customWidth="1"/>
    <col min="12548" max="12548" width="6.375" style="289" customWidth="1"/>
    <col min="12549" max="12549" width="3.5" style="289" customWidth="1"/>
    <col min="12550" max="12550" width="6.875" style="289" customWidth="1"/>
    <col min="12551" max="12551" width="3.5" style="289" customWidth="1"/>
    <col min="12552" max="12552" width="5.875" style="289" customWidth="1"/>
    <col min="12553" max="12553" width="3.5" style="289" customWidth="1"/>
    <col min="12554" max="12554" width="5.875" style="289" customWidth="1"/>
    <col min="12555" max="12555" width="3.5" style="289" customWidth="1"/>
    <col min="12556" max="12556" width="4.875" style="289" customWidth="1"/>
    <col min="12557" max="12557" width="3.5" style="289" customWidth="1"/>
    <col min="12558" max="12558" width="6.375" style="289" customWidth="1"/>
    <col min="12559" max="12559" width="3.5" style="289" customWidth="1"/>
    <col min="12560" max="12560" width="5.875" style="289" customWidth="1"/>
    <col min="12561" max="12561" width="3.5" style="289" customWidth="1"/>
    <col min="12562" max="12562" width="6.875" style="289" customWidth="1"/>
    <col min="12563" max="12563" width="3.5" style="289" customWidth="1"/>
    <col min="12564" max="12564" width="3.25" style="289" bestFit="1" customWidth="1"/>
    <col min="12565" max="12565" width="3.5" style="289" customWidth="1"/>
    <col min="12566" max="12566" width="5.875" style="289"/>
    <col min="12567" max="12567" width="3.5" style="289" customWidth="1"/>
    <col min="12568" max="12568" width="5.875" style="289"/>
    <col min="12569" max="12569" width="3.5" style="289" customWidth="1"/>
    <col min="12570" max="12570" width="5.875" style="289"/>
    <col min="12571" max="12571" width="3.5" style="289" customWidth="1"/>
    <col min="12572" max="12800" width="5.875" style="289"/>
    <col min="12801" max="12801" width="2.625" style="289" customWidth="1"/>
    <col min="12802" max="12802" width="3.875" style="289" customWidth="1"/>
    <col min="12803" max="12803" width="3.5" style="289" customWidth="1"/>
    <col min="12804" max="12804" width="6.375" style="289" customWidth="1"/>
    <col min="12805" max="12805" width="3.5" style="289" customWidth="1"/>
    <col min="12806" max="12806" width="6.875" style="289" customWidth="1"/>
    <col min="12807" max="12807" width="3.5" style="289" customWidth="1"/>
    <col min="12808" max="12808" width="5.875" style="289" customWidth="1"/>
    <col min="12809" max="12809" width="3.5" style="289" customWidth="1"/>
    <col min="12810" max="12810" width="5.875" style="289" customWidth="1"/>
    <col min="12811" max="12811" width="3.5" style="289" customWidth="1"/>
    <col min="12812" max="12812" width="4.875" style="289" customWidth="1"/>
    <col min="12813" max="12813" width="3.5" style="289" customWidth="1"/>
    <col min="12814" max="12814" width="6.375" style="289" customWidth="1"/>
    <col min="12815" max="12815" width="3.5" style="289" customWidth="1"/>
    <col min="12816" max="12816" width="5.875" style="289" customWidth="1"/>
    <col min="12817" max="12817" width="3.5" style="289" customWidth="1"/>
    <col min="12818" max="12818" width="6.875" style="289" customWidth="1"/>
    <col min="12819" max="12819" width="3.5" style="289" customWidth="1"/>
    <col min="12820" max="12820" width="3.25" style="289" bestFit="1" customWidth="1"/>
    <col min="12821" max="12821" width="3.5" style="289" customWidth="1"/>
    <col min="12822" max="12822" width="5.875" style="289"/>
    <col min="12823" max="12823" width="3.5" style="289" customWidth="1"/>
    <col min="12824" max="12824" width="5.875" style="289"/>
    <col min="12825" max="12825" width="3.5" style="289" customWidth="1"/>
    <col min="12826" max="12826" width="5.875" style="289"/>
    <col min="12827" max="12827" width="3.5" style="289" customWidth="1"/>
    <col min="12828" max="13056" width="5.875" style="289"/>
    <col min="13057" max="13057" width="2.625" style="289" customWidth="1"/>
    <col min="13058" max="13058" width="3.875" style="289" customWidth="1"/>
    <col min="13059" max="13059" width="3.5" style="289" customWidth="1"/>
    <col min="13060" max="13060" width="6.375" style="289" customWidth="1"/>
    <col min="13061" max="13061" width="3.5" style="289" customWidth="1"/>
    <col min="13062" max="13062" width="6.875" style="289" customWidth="1"/>
    <col min="13063" max="13063" width="3.5" style="289" customWidth="1"/>
    <col min="13064" max="13064" width="5.875" style="289" customWidth="1"/>
    <col min="13065" max="13065" width="3.5" style="289" customWidth="1"/>
    <col min="13066" max="13066" width="5.875" style="289" customWidth="1"/>
    <col min="13067" max="13067" width="3.5" style="289" customWidth="1"/>
    <col min="13068" max="13068" width="4.875" style="289" customWidth="1"/>
    <col min="13069" max="13069" width="3.5" style="289" customWidth="1"/>
    <col min="13070" max="13070" width="6.375" style="289" customWidth="1"/>
    <col min="13071" max="13071" width="3.5" style="289" customWidth="1"/>
    <col min="13072" max="13072" width="5.875" style="289" customWidth="1"/>
    <col min="13073" max="13073" width="3.5" style="289" customWidth="1"/>
    <col min="13074" max="13074" width="6.875" style="289" customWidth="1"/>
    <col min="13075" max="13075" width="3.5" style="289" customWidth="1"/>
    <col min="13076" max="13076" width="3.25" style="289" bestFit="1" customWidth="1"/>
    <col min="13077" max="13077" width="3.5" style="289" customWidth="1"/>
    <col min="13078" max="13078" width="5.875" style="289"/>
    <col min="13079" max="13079" width="3.5" style="289" customWidth="1"/>
    <col min="13080" max="13080" width="5.875" style="289"/>
    <col min="13081" max="13081" width="3.5" style="289" customWidth="1"/>
    <col min="13082" max="13082" width="5.875" style="289"/>
    <col min="13083" max="13083" width="3.5" style="289" customWidth="1"/>
    <col min="13084" max="13312" width="5.875" style="289"/>
    <col min="13313" max="13313" width="2.625" style="289" customWidth="1"/>
    <col min="13314" max="13314" width="3.875" style="289" customWidth="1"/>
    <col min="13315" max="13315" width="3.5" style="289" customWidth="1"/>
    <col min="13316" max="13316" width="6.375" style="289" customWidth="1"/>
    <col min="13317" max="13317" width="3.5" style="289" customWidth="1"/>
    <col min="13318" max="13318" width="6.875" style="289" customWidth="1"/>
    <col min="13319" max="13319" width="3.5" style="289" customWidth="1"/>
    <col min="13320" max="13320" width="5.875" style="289" customWidth="1"/>
    <col min="13321" max="13321" width="3.5" style="289" customWidth="1"/>
    <col min="13322" max="13322" width="5.875" style="289" customWidth="1"/>
    <col min="13323" max="13323" width="3.5" style="289" customWidth="1"/>
    <col min="13324" max="13324" width="4.875" style="289" customWidth="1"/>
    <col min="13325" max="13325" width="3.5" style="289" customWidth="1"/>
    <col min="13326" max="13326" width="6.375" style="289" customWidth="1"/>
    <col min="13327" max="13327" width="3.5" style="289" customWidth="1"/>
    <col min="13328" max="13328" width="5.875" style="289" customWidth="1"/>
    <col min="13329" max="13329" width="3.5" style="289" customWidth="1"/>
    <col min="13330" max="13330" width="6.875" style="289" customWidth="1"/>
    <col min="13331" max="13331" width="3.5" style="289" customWidth="1"/>
    <col min="13332" max="13332" width="3.25" style="289" bestFit="1" customWidth="1"/>
    <col min="13333" max="13333" width="3.5" style="289" customWidth="1"/>
    <col min="13334" max="13334" width="5.875" style="289"/>
    <col min="13335" max="13335" width="3.5" style="289" customWidth="1"/>
    <col min="13336" max="13336" width="5.875" style="289"/>
    <col min="13337" max="13337" width="3.5" style="289" customWidth="1"/>
    <col min="13338" max="13338" width="5.875" style="289"/>
    <col min="13339" max="13339" width="3.5" style="289" customWidth="1"/>
    <col min="13340" max="13568" width="5.875" style="289"/>
    <col min="13569" max="13569" width="2.625" style="289" customWidth="1"/>
    <col min="13570" max="13570" width="3.875" style="289" customWidth="1"/>
    <col min="13571" max="13571" width="3.5" style="289" customWidth="1"/>
    <col min="13572" max="13572" width="6.375" style="289" customWidth="1"/>
    <col min="13573" max="13573" width="3.5" style="289" customWidth="1"/>
    <col min="13574" max="13574" width="6.875" style="289" customWidth="1"/>
    <col min="13575" max="13575" width="3.5" style="289" customWidth="1"/>
    <col min="13576" max="13576" width="5.875" style="289" customWidth="1"/>
    <col min="13577" max="13577" width="3.5" style="289" customWidth="1"/>
    <col min="13578" max="13578" width="5.875" style="289" customWidth="1"/>
    <col min="13579" max="13579" width="3.5" style="289" customWidth="1"/>
    <col min="13580" max="13580" width="4.875" style="289" customWidth="1"/>
    <col min="13581" max="13581" width="3.5" style="289" customWidth="1"/>
    <col min="13582" max="13582" width="6.375" style="289" customWidth="1"/>
    <col min="13583" max="13583" width="3.5" style="289" customWidth="1"/>
    <col min="13584" max="13584" width="5.875" style="289" customWidth="1"/>
    <col min="13585" max="13585" width="3.5" style="289" customWidth="1"/>
    <col min="13586" max="13586" width="6.875" style="289" customWidth="1"/>
    <col min="13587" max="13587" width="3.5" style="289" customWidth="1"/>
    <col min="13588" max="13588" width="3.25" style="289" bestFit="1" customWidth="1"/>
    <col min="13589" max="13589" width="3.5" style="289" customWidth="1"/>
    <col min="13590" max="13590" width="5.875" style="289"/>
    <col min="13591" max="13591" width="3.5" style="289" customWidth="1"/>
    <col min="13592" max="13592" width="5.875" style="289"/>
    <col min="13593" max="13593" width="3.5" style="289" customWidth="1"/>
    <col min="13594" max="13594" width="5.875" style="289"/>
    <col min="13595" max="13595" width="3.5" style="289" customWidth="1"/>
    <col min="13596" max="13824" width="5.875" style="289"/>
    <col min="13825" max="13825" width="2.625" style="289" customWidth="1"/>
    <col min="13826" max="13826" width="3.875" style="289" customWidth="1"/>
    <col min="13827" max="13827" width="3.5" style="289" customWidth="1"/>
    <col min="13828" max="13828" width="6.375" style="289" customWidth="1"/>
    <col min="13829" max="13829" width="3.5" style="289" customWidth="1"/>
    <col min="13830" max="13830" width="6.875" style="289" customWidth="1"/>
    <col min="13831" max="13831" width="3.5" style="289" customWidth="1"/>
    <col min="13832" max="13832" width="5.875" style="289" customWidth="1"/>
    <col min="13833" max="13833" width="3.5" style="289" customWidth="1"/>
    <col min="13834" max="13834" width="5.875" style="289" customWidth="1"/>
    <col min="13835" max="13835" width="3.5" style="289" customWidth="1"/>
    <col min="13836" max="13836" width="4.875" style="289" customWidth="1"/>
    <col min="13837" max="13837" width="3.5" style="289" customWidth="1"/>
    <col min="13838" max="13838" width="6.375" style="289" customWidth="1"/>
    <col min="13839" max="13839" width="3.5" style="289" customWidth="1"/>
    <col min="13840" max="13840" width="5.875" style="289" customWidth="1"/>
    <col min="13841" max="13841" width="3.5" style="289" customWidth="1"/>
    <col min="13842" max="13842" width="6.875" style="289" customWidth="1"/>
    <col min="13843" max="13843" width="3.5" style="289" customWidth="1"/>
    <col min="13844" max="13844" width="3.25" style="289" bestFit="1" customWidth="1"/>
    <col min="13845" max="13845" width="3.5" style="289" customWidth="1"/>
    <col min="13846" max="13846" width="5.875" style="289"/>
    <col min="13847" max="13847" width="3.5" style="289" customWidth="1"/>
    <col min="13848" max="13848" width="5.875" style="289"/>
    <col min="13849" max="13849" width="3.5" style="289" customWidth="1"/>
    <col min="13850" max="13850" width="5.875" style="289"/>
    <col min="13851" max="13851" width="3.5" style="289" customWidth="1"/>
    <col min="13852" max="14080" width="5.875" style="289"/>
    <col min="14081" max="14081" width="2.625" style="289" customWidth="1"/>
    <col min="14082" max="14082" width="3.875" style="289" customWidth="1"/>
    <col min="14083" max="14083" width="3.5" style="289" customWidth="1"/>
    <col min="14084" max="14084" width="6.375" style="289" customWidth="1"/>
    <col min="14085" max="14085" width="3.5" style="289" customWidth="1"/>
    <col min="14086" max="14086" width="6.875" style="289" customWidth="1"/>
    <col min="14087" max="14087" width="3.5" style="289" customWidth="1"/>
    <col min="14088" max="14088" width="5.875" style="289" customWidth="1"/>
    <col min="14089" max="14089" width="3.5" style="289" customWidth="1"/>
    <col min="14090" max="14090" width="5.875" style="289" customWidth="1"/>
    <col min="14091" max="14091" width="3.5" style="289" customWidth="1"/>
    <col min="14092" max="14092" width="4.875" style="289" customWidth="1"/>
    <col min="14093" max="14093" width="3.5" style="289" customWidth="1"/>
    <col min="14094" max="14094" width="6.375" style="289" customWidth="1"/>
    <col min="14095" max="14095" width="3.5" style="289" customWidth="1"/>
    <col min="14096" max="14096" width="5.875" style="289" customWidth="1"/>
    <col min="14097" max="14097" width="3.5" style="289" customWidth="1"/>
    <col min="14098" max="14098" width="6.875" style="289" customWidth="1"/>
    <col min="14099" max="14099" width="3.5" style="289" customWidth="1"/>
    <col min="14100" max="14100" width="3.25" style="289" bestFit="1" customWidth="1"/>
    <col min="14101" max="14101" width="3.5" style="289" customWidth="1"/>
    <col min="14102" max="14102" width="5.875" style="289"/>
    <col min="14103" max="14103" width="3.5" style="289" customWidth="1"/>
    <col min="14104" max="14104" width="5.875" style="289"/>
    <col min="14105" max="14105" width="3.5" style="289" customWidth="1"/>
    <col min="14106" max="14106" width="5.875" style="289"/>
    <col min="14107" max="14107" width="3.5" style="289" customWidth="1"/>
    <col min="14108" max="14336" width="5.875" style="289"/>
    <col min="14337" max="14337" width="2.625" style="289" customWidth="1"/>
    <col min="14338" max="14338" width="3.875" style="289" customWidth="1"/>
    <col min="14339" max="14339" width="3.5" style="289" customWidth="1"/>
    <col min="14340" max="14340" width="6.375" style="289" customWidth="1"/>
    <col min="14341" max="14341" width="3.5" style="289" customWidth="1"/>
    <col min="14342" max="14342" width="6.875" style="289" customWidth="1"/>
    <col min="14343" max="14343" width="3.5" style="289" customWidth="1"/>
    <col min="14344" max="14344" width="5.875" style="289" customWidth="1"/>
    <col min="14345" max="14345" width="3.5" style="289" customWidth="1"/>
    <col min="14346" max="14346" width="5.875" style="289" customWidth="1"/>
    <col min="14347" max="14347" width="3.5" style="289" customWidth="1"/>
    <col min="14348" max="14348" width="4.875" style="289" customWidth="1"/>
    <col min="14349" max="14349" width="3.5" style="289" customWidth="1"/>
    <col min="14350" max="14350" width="6.375" style="289" customWidth="1"/>
    <col min="14351" max="14351" width="3.5" style="289" customWidth="1"/>
    <col min="14352" max="14352" width="5.875" style="289" customWidth="1"/>
    <col min="14353" max="14353" width="3.5" style="289" customWidth="1"/>
    <col min="14354" max="14354" width="6.875" style="289" customWidth="1"/>
    <col min="14355" max="14355" width="3.5" style="289" customWidth="1"/>
    <col min="14356" max="14356" width="3.25" style="289" bestFit="1" customWidth="1"/>
    <col min="14357" max="14357" width="3.5" style="289" customWidth="1"/>
    <col min="14358" max="14358" width="5.875" style="289"/>
    <col min="14359" max="14359" width="3.5" style="289" customWidth="1"/>
    <col min="14360" max="14360" width="5.875" style="289"/>
    <col min="14361" max="14361" width="3.5" style="289" customWidth="1"/>
    <col min="14362" max="14362" width="5.875" style="289"/>
    <col min="14363" max="14363" width="3.5" style="289" customWidth="1"/>
    <col min="14364" max="14592" width="5.875" style="289"/>
    <col min="14593" max="14593" width="2.625" style="289" customWidth="1"/>
    <col min="14594" max="14594" width="3.875" style="289" customWidth="1"/>
    <col min="14595" max="14595" width="3.5" style="289" customWidth="1"/>
    <col min="14596" max="14596" width="6.375" style="289" customWidth="1"/>
    <col min="14597" max="14597" width="3.5" style="289" customWidth="1"/>
    <col min="14598" max="14598" width="6.875" style="289" customWidth="1"/>
    <col min="14599" max="14599" width="3.5" style="289" customWidth="1"/>
    <col min="14600" max="14600" width="5.875" style="289" customWidth="1"/>
    <col min="14601" max="14601" width="3.5" style="289" customWidth="1"/>
    <col min="14602" max="14602" width="5.875" style="289" customWidth="1"/>
    <col min="14603" max="14603" width="3.5" style="289" customWidth="1"/>
    <col min="14604" max="14604" width="4.875" style="289" customWidth="1"/>
    <col min="14605" max="14605" width="3.5" style="289" customWidth="1"/>
    <col min="14606" max="14606" width="6.375" style="289" customWidth="1"/>
    <col min="14607" max="14607" width="3.5" style="289" customWidth="1"/>
    <col min="14608" max="14608" width="5.875" style="289" customWidth="1"/>
    <col min="14609" max="14609" width="3.5" style="289" customWidth="1"/>
    <col min="14610" max="14610" width="6.875" style="289" customWidth="1"/>
    <col min="14611" max="14611" width="3.5" style="289" customWidth="1"/>
    <col min="14612" max="14612" width="3.25" style="289" bestFit="1" customWidth="1"/>
    <col min="14613" max="14613" width="3.5" style="289" customWidth="1"/>
    <col min="14614" max="14614" width="5.875" style="289"/>
    <col min="14615" max="14615" width="3.5" style="289" customWidth="1"/>
    <col min="14616" max="14616" width="5.875" style="289"/>
    <col min="14617" max="14617" width="3.5" style="289" customWidth="1"/>
    <col min="14618" max="14618" width="5.875" style="289"/>
    <col min="14619" max="14619" width="3.5" style="289" customWidth="1"/>
    <col min="14620" max="14848" width="5.875" style="289"/>
    <col min="14849" max="14849" width="2.625" style="289" customWidth="1"/>
    <col min="14850" max="14850" width="3.875" style="289" customWidth="1"/>
    <col min="14851" max="14851" width="3.5" style="289" customWidth="1"/>
    <col min="14852" max="14852" width="6.375" style="289" customWidth="1"/>
    <col min="14853" max="14853" width="3.5" style="289" customWidth="1"/>
    <col min="14854" max="14854" width="6.875" style="289" customWidth="1"/>
    <col min="14855" max="14855" width="3.5" style="289" customWidth="1"/>
    <col min="14856" max="14856" width="5.875" style="289" customWidth="1"/>
    <col min="14857" max="14857" width="3.5" style="289" customWidth="1"/>
    <col min="14858" max="14858" width="5.875" style="289" customWidth="1"/>
    <col min="14859" max="14859" width="3.5" style="289" customWidth="1"/>
    <col min="14860" max="14860" width="4.875" style="289" customWidth="1"/>
    <col min="14861" max="14861" width="3.5" style="289" customWidth="1"/>
    <col min="14862" max="14862" width="6.375" style="289" customWidth="1"/>
    <col min="14863" max="14863" width="3.5" style="289" customWidth="1"/>
    <col min="14864" max="14864" width="5.875" style="289" customWidth="1"/>
    <col min="14865" max="14865" width="3.5" style="289" customWidth="1"/>
    <col min="14866" max="14866" width="6.875" style="289" customWidth="1"/>
    <col min="14867" max="14867" width="3.5" style="289" customWidth="1"/>
    <col min="14868" max="14868" width="3.25" style="289" bestFit="1" customWidth="1"/>
    <col min="14869" max="14869" width="3.5" style="289" customWidth="1"/>
    <col min="14870" max="14870" width="5.875" style="289"/>
    <col min="14871" max="14871" width="3.5" style="289" customWidth="1"/>
    <col min="14872" max="14872" width="5.875" style="289"/>
    <col min="14873" max="14873" width="3.5" style="289" customWidth="1"/>
    <col min="14874" max="14874" width="5.875" style="289"/>
    <col min="14875" max="14875" width="3.5" style="289" customWidth="1"/>
    <col min="14876" max="15104" width="5.875" style="289"/>
    <col min="15105" max="15105" width="2.625" style="289" customWidth="1"/>
    <col min="15106" max="15106" width="3.875" style="289" customWidth="1"/>
    <col min="15107" max="15107" width="3.5" style="289" customWidth="1"/>
    <col min="15108" max="15108" width="6.375" style="289" customWidth="1"/>
    <col min="15109" max="15109" width="3.5" style="289" customWidth="1"/>
    <col min="15110" max="15110" width="6.875" style="289" customWidth="1"/>
    <col min="15111" max="15111" width="3.5" style="289" customWidth="1"/>
    <col min="15112" max="15112" width="5.875" style="289" customWidth="1"/>
    <col min="15113" max="15113" width="3.5" style="289" customWidth="1"/>
    <col min="15114" max="15114" width="5.875" style="289" customWidth="1"/>
    <col min="15115" max="15115" width="3.5" style="289" customWidth="1"/>
    <col min="15116" max="15116" width="4.875" style="289" customWidth="1"/>
    <col min="15117" max="15117" width="3.5" style="289" customWidth="1"/>
    <col min="15118" max="15118" width="6.375" style="289" customWidth="1"/>
    <col min="15119" max="15119" width="3.5" style="289" customWidth="1"/>
    <col min="15120" max="15120" width="5.875" style="289" customWidth="1"/>
    <col min="15121" max="15121" width="3.5" style="289" customWidth="1"/>
    <col min="15122" max="15122" width="6.875" style="289" customWidth="1"/>
    <col min="15123" max="15123" width="3.5" style="289" customWidth="1"/>
    <col min="15124" max="15124" width="3.25" style="289" bestFit="1" customWidth="1"/>
    <col min="15125" max="15125" width="3.5" style="289" customWidth="1"/>
    <col min="15126" max="15126" width="5.875" style="289"/>
    <col min="15127" max="15127" width="3.5" style="289" customWidth="1"/>
    <col min="15128" max="15128" width="5.875" style="289"/>
    <col min="15129" max="15129" width="3.5" style="289" customWidth="1"/>
    <col min="15130" max="15130" width="5.875" style="289"/>
    <col min="15131" max="15131" width="3.5" style="289" customWidth="1"/>
    <col min="15132" max="15360" width="5.875" style="289"/>
    <col min="15361" max="15361" width="2.625" style="289" customWidth="1"/>
    <col min="15362" max="15362" width="3.875" style="289" customWidth="1"/>
    <col min="15363" max="15363" width="3.5" style="289" customWidth="1"/>
    <col min="15364" max="15364" width="6.375" style="289" customWidth="1"/>
    <col min="15365" max="15365" width="3.5" style="289" customWidth="1"/>
    <col min="15366" max="15366" width="6.875" style="289" customWidth="1"/>
    <col min="15367" max="15367" width="3.5" style="289" customWidth="1"/>
    <col min="15368" max="15368" width="5.875" style="289" customWidth="1"/>
    <col min="15369" max="15369" width="3.5" style="289" customWidth="1"/>
    <col min="15370" max="15370" width="5.875" style="289" customWidth="1"/>
    <col min="15371" max="15371" width="3.5" style="289" customWidth="1"/>
    <col min="15372" max="15372" width="4.875" style="289" customWidth="1"/>
    <col min="15373" max="15373" width="3.5" style="289" customWidth="1"/>
    <col min="15374" max="15374" width="6.375" style="289" customWidth="1"/>
    <col min="15375" max="15375" width="3.5" style="289" customWidth="1"/>
    <col min="15376" max="15376" width="5.875" style="289" customWidth="1"/>
    <col min="15377" max="15377" width="3.5" style="289" customWidth="1"/>
    <col min="15378" max="15378" width="6.875" style="289" customWidth="1"/>
    <col min="15379" max="15379" width="3.5" style="289" customWidth="1"/>
    <col min="15380" max="15380" width="3.25" style="289" bestFit="1" customWidth="1"/>
    <col min="15381" max="15381" width="3.5" style="289" customWidth="1"/>
    <col min="15382" max="15382" width="5.875" style="289"/>
    <col min="15383" max="15383" width="3.5" style="289" customWidth="1"/>
    <col min="15384" max="15384" width="5.875" style="289"/>
    <col min="15385" max="15385" width="3.5" style="289" customWidth="1"/>
    <col min="15386" max="15386" width="5.875" style="289"/>
    <col min="15387" max="15387" width="3.5" style="289" customWidth="1"/>
    <col min="15388" max="15616" width="5.875" style="289"/>
    <col min="15617" max="15617" width="2.625" style="289" customWidth="1"/>
    <col min="15618" max="15618" width="3.875" style="289" customWidth="1"/>
    <col min="15619" max="15619" width="3.5" style="289" customWidth="1"/>
    <col min="15620" max="15620" width="6.375" style="289" customWidth="1"/>
    <col min="15621" max="15621" width="3.5" style="289" customWidth="1"/>
    <col min="15622" max="15622" width="6.875" style="289" customWidth="1"/>
    <col min="15623" max="15623" width="3.5" style="289" customWidth="1"/>
    <col min="15624" max="15624" width="5.875" style="289" customWidth="1"/>
    <col min="15625" max="15625" width="3.5" style="289" customWidth="1"/>
    <col min="15626" max="15626" width="5.875" style="289" customWidth="1"/>
    <col min="15627" max="15627" width="3.5" style="289" customWidth="1"/>
    <col min="15628" max="15628" width="4.875" style="289" customWidth="1"/>
    <col min="15629" max="15629" width="3.5" style="289" customWidth="1"/>
    <col min="15630" max="15630" width="6.375" style="289" customWidth="1"/>
    <col min="15631" max="15631" width="3.5" style="289" customWidth="1"/>
    <col min="15632" max="15632" width="5.875" style="289" customWidth="1"/>
    <col min="15633" max="15633" width="3.5" style="289" customWidth="1"/>
    <col min="15634" max="15634" width="6.875" style="289" customWidth="1"/>
    <col min="15635" max="15635" width="3.5" style="289" customWidth="1"/>
    <col min="15636" max="15636" width="3.25" style="289" bestFit="1" customWidth="1"/>
    <col min="15637" max="15637" width="3.5" style="289" customWidth="1"/>
    <col min="15638" max="15638" width="5.875" style="289"/>
    <col min="15639" max="15639" width="3.5" style="289" customWidth="1"/>
    <col min="15640" max="15640" width="5.875" style="289"/>
    <col min="15641" max="15641" width="3.5" style="289" customWidth="1"/>
    <col min="15642" max="15642" width="5.875" style="289"/>
    <col min="15643" max="15643" width="3.5" style="289" customWidth="1"/>
    <col min="15644" max="15872" width="5.875" style="289"/>
    <col min="15873" max="15873" width="2.625" style="289" customWidth="1"/>
    <col min="15874" max="15874" width="3.875" style="289" customWidth="1"/>
    <col min="15875" max="15875" width="3.5" style="289" customWidth="1"/>
    <col min="15876" max="15876" width="6.375" style="289" customWidth="1"/>
    <col min="15877" max="15877" width="3.5" style="289" customWidth="1"/>
    <col min="15878" max="15878" width="6.875" style="289" customWidth="1"/>
    <col min="15879" max="15879" width="3.5" style="289" customWidth="1"/>
    <col min="15880" max="15880" width="5.875" style="289" customWidth="1"/>
    <col min="15881" max="15881" width="3.5" style="289" customWidth="1"/>
    <col min="15882" max="15882" width="5.875" style="289" customWidth="1"/>
    <col min="15883" max="15883" width="3.5" style="289" customWidth="1"/>
    <col min="15884" max="15884" width="4.875" style="289" customWidth="1"/>
    <col min="15885" max="15885" width="3.5" style="289" customWidth="1"/>
    <col min="15886" max="15886" width="6.375" style="289" customWidth="1"/>
    <col min="15887" max="15887" width="3.5" style="289" customWidth="1"/>
    <col min="15888" max="15888" width="5.875" style="289" customWidth="1"/>
    <col min="15889" max="15889" width="3.5" style="289" customWidth="1"/>
    <col min="15890" max="15890" width="6.875" style="289" customWidth="1"/>
    <col min="15891" max="15891" width="3.5" style="289" customWidth="1"/>
    <col min="15892" max="15892" width="3.25" style="289" bestFit="1" customWidth="1"/>
    <col min="15893" max="15893" width="3.5" style="289" customWidth="1"/>
    <col min="15894" max="15894" width="5.875" style="289"/>
    <col min="15895" max="15895" width="3.5" style="289" customWidth="1"/>
    <col min="15896" max="15896" width="5.875" style="289"/>
    <col min="15897" max="15897" width="3.5" style="289" customWidth="1"/>
    <col min="15898" max="15898" width="5.875" style="289"/>
    <col min="15899" max="15899" width="3.5" style="289" customWidth="1"/>
    <col min="15900" max="16128" width="5.875" style="289"/>
    <col min="16129" max="16129" width="2.625" style="289" customWidth="1"/>
    <col min="16130" max="16130" width="3.875" style="289" customWidth="1"/>
    <col min="16131" max="16131" width="3.5" style="289" customWidth="1"/>
    <col min="16132" max="16132" width="6.375" style="289" customWidth="1"/>
    <col min="16133" max="16133" width="3.5" style="289" customWidth="1"/>
    <col min="16134" max="16134" width="6.875" style="289" customWidth="1"/>
    <col min="16135" max="16135" width="3.5" style="289" customWidth="1"/>
    <col min="16136" max="16136" width="5.875" style="289" customWidth="1"/>
    <col min="16137" max="16137" width="3.5" style="289" customWidth="1"/>
    <col min="16138" max="16138" width="5.875" style="289" customWidth="1"/>
    <col min="16139" max="16139" width="3.5" style="289" customWidth="1"/>
    <col min="16140" max="16140" width="4.875" style="289" customWidth="1"/>
    <col min="16141" max="16141" width="3.5" style="289" customWidth="1"/>
    <col min="16142" max="16142" width="6.375" style="289" customWidth="1"/>
    <col min="16143" max="16143" width="3.5" style="289" customWidth="1"/>
    <col min="16144" max="16144" width="5.875" style="289" customWidth="1"/>
    <col min="16145" max="16145" width="3.5" style="289" customWidth="1"/>
    <col min="16146" max="16146" width="6.875" style="289" customWidth="1"/>
    <col min="16147" max="16147" width="3.5" style="289" customWidth="1"/>
    <col min="16148" max="16148" width="3.25" style="289" bestFit="1" customWidth="1"/>
    <col min="16149" max="16149" width="3.5" style="289" customWidth="1"/>
    <col min="16150" max="16150" width="5.875" style="289"/>
    <col min="16151" max="16151" width="3.5" style="289" customWidth="1"/>
    <col min="16152" max="16152" width="5.875" style="289"/>
    <col min="16153" max="16153" width="3.5" style="289" customWidth="1"/>
    <col min="16154" max="16154" width="5.875" style="289"/>
    <col min="16155" max="16155" width="3.5" style="289" customWidth="1"/>
    <col min="16156" max="16384" width="5.875" style="289"/>
  </cols>
  <sheetData>
    <row r="1" spans="1:20">
      <c r="T1" s="290" t="s">
        <v>1174</v>
      </c>
    </row>
    <row r="2" spans="1:20" ht="28.5">
      <c r="A2" s="921" t="s">
        <v>18</v>
      </c>
      <c r="B2" s="921"/>
      <c r="C2" s="921"/>
      <c r="D2" s="921"/>
      <c r="E2" s="921"/>
      <c r="F2" s="921"/>
      <c r="G2" s="921"/>
      <c r="H2" s="921"/>
      <c r="I2" s="921"/>
      <c r="J2" s="921"/>
      <c r="K2" s="921"/>
      <c r="L2" s="921"/>
      <c r="M2" s="921"/>
      <c r="N2" s="921"/>
      <c r="O2" s="921"/>
      <c r="P2" s="921"/>
      <c r="Q2" s="921"/>
      <c r="R2" s="921"/>
      <c r="S2" s="921"/>
      <c r="T2" s="921"/>
    </row>
    <row r="3" spans="1:20">
      <c r="A3" s="949" t="s">
        <v>1152</v>
      </c>
      <c r="B3" s="949"/>
      <c r="C3" s="949"/>
      <c r="D3" s="949"/>
      <c r="E3" s="949"/>
      <c r="F3" s="949"/>
      <c r="G3" s="949"/>
      <c r="H3" s="949"/>
      <c r="I3" s="949"/>
      <c r="J3" s="949"/>
      <c r="K3" s="949"/>
      <c r="L3" s="949"/>
      <c r="M3" s="949"/>
      <c r="N3" s="949"/>
      <c r="O3" s="949"/>
      <c r="P3" s="949"/>
      <c r="Q3" s="949"/>
      <c r="R3" s="949"/>
      <c r="S3" s="949"/>
      <c r="T3" s="949"/>
    </row>
    <row r="4" spans="1:20">
      <c r="A4" s="470"/>
      <c r="B4" s="470"/>
      <c r="C4" s="470"/>
      <c r="D4" s="470"/>
      <c r="E4" s="470"/>
      <c r="F4" s="470"/>
      <c r="G4" s="470"/>
      <c r="H4" s="470"/>
      <c r="I4" s="470"/>
      <c r="J4" s="470"/>
      <c r="K4" s="470"/>
      <c r="L4" s="470"/>
      <c r="M4" s="470"/>
      <c r="N4" s="470"/>
      <c r="O4" s="470"/>
      <c r="P4" s="470"/>
      <c r="Q4" s="470"/>
      <c r="R4" s="470"/>
      <c r="S4" s="470"/>
      <c r="T4" s="470"/>
    </row>
    <row r="5" spans="1:20">
      <c r="A5" s="289" t="s">
        <v>1153</v>
      </c>
      <c r="C5" s="485"/>
      <c r="D5" s="485"/>
      <c r="E5" s="485"/>
    </row>
    <row r="6" spans="1:20">
      <c r="A6" s="470"/>
      <c r="B6" s="470"/>
      <c r="C6" s="470"/>
      <c r="D6" s="470"/>
      <c r="E6" s="470"/>
      <c r="F6" s="470"/>
      <c r="G6" s="470"/>
      <c r="H6" s="470"/>
      <c r="I6" s="470"/>
      <c r="J6" s="470"/>
      <c r="K6" s="470"/>
      <c r="L6" s="470"/>
      <c r="M6" s="470"/>
      <c r="N6" s="470"/>
      <c r="O6" s="470"/>
      <c r="P6" s="470"/>
      <c r="Q6" s="470"/>
      <c r="R6" s="470"/>
      <c r="S6" s="470"/>
      <c r="T6" s="470"/>
    </row>
    <row r="7" spans="1:20">
      <c r="M7" s="415"/>
      <c r="O7" s="486"/>
      <c r="P7" s="486"/>
      <c r="Q7" s="428"/>
      <c r="R7" s="428"/>
      <c r="S7" s="428"/>
      <c r="T7" s="481" t="s">
        <v>1175</v>
      </c>
    </row>
    <row r="8" spans="1:20">
      <c r="M8" s="485"/>
      <c r="N8" s="485"/>
      <c r="O8" s="485"/>
    </row>
    <row r="9" spans="1:20">
      <c r="A9" s="289" t="s">
        <v>20</v>
      </c>
      <c r="C9" s="485"/>
      <c r="D9" s="485"/>
      <c r="E9" s="485"/>
    </row>
    <row r="10" spans="1:20">
      <c r="C10" s="485"/>
      <c r="D10" s="485"/>
      <c r="E10" s="485"/>
    </row>
    <row r="11" spans="1:20">
      <c r="C11" s="485"/>
      <c r="D11" s="485"/>
      <c r="E11" s="485"/>
    </row>
    <row r="12" spans="1:20" ht="21" customHeight="1">
      <c r="C12" s="485"/>
      <c r="D12" s="485"/>
      <c r="E12" s="485"/>
      <c r="F12" s="1276" t="s">
        <v>275</v>
      </c>
      <c r="G12" s="1276"/>
      <c r="H12" s="1276"/>
      <c r="I12" s="1276"/>
      <c r="J12" s="1276"/>
      <c r="K12" s="1426"/>
      <c r="L12" s="1426"/>
      <c r="M12" s="1426"/>
      <c r="N12" s="1426"/>
      <c r="O12" s="1426"/>
      <c r="P12" s="1426"/>
      <c r="Q12" s="1426"/>
      <c r="R12" s="1426"/>
    </row>
    <row r="13" spans="1:20" ht="21" customHeight="1">
      <c r="C13" s="485"/>
      <c r="D13" s="485"/>
      <c r="E13" s="485"/>
      <c r="F13" s="1276" t="s">
        <v>276</v>
      </c>
      <c r="G13" s="1276"/>
      <c r="H13" s="1276"/>
      <c r="I13" s="1276"/>
      <c r="J13" s="1276"/>
      <c r="K13" s="1426"/>
      <c r="L13" s="1426"/>
      <c r="M13" s="1426"/>
      <c r="N13" s="1426"/>
      <c r="O13" s="1426"/>
      <c r="P13" s="1426"/>
      <c r="Q13" s="1426"/>
      <c r="R13" s="1426"/>
    </row>
    <row r="14" spans="1:20" ht="21" customHeight="1">
      <c r="C14" s="485"/>
      <c r="D14" s="485"/>
      <c r="E14" s="485"/>
      <c r="F14" s="1276" t="s">
        <v>277</v>
      </c>
      <c r="G14" s="1276"/>
      <c r="H14" s="1276"/>
      <c r="I14" s="1276"/>
      <c r="J14" s="1276"/>
      <c r="K14" s="1426"/>
      <c r="L14" s="1426"/>
      <c r="M14" s="1426"/>
      <c r="N14" s="1426"/>
      <c r="O14" s="1426"/>
      <c r="P14" s="1426"/>
      <c r="Q14" s="1426"/>
      <c r="R14" s="1426"/>
      <c r="S14" s="949"/>
      <c r="T14" s="949"/>
    </row>
    <row r="15" spans="1:20" ht="21" customHeight="1">
      <c r="C15" s="485"/>
      <c r="D15" s="485"/>
      <c r="E15" s="485"/>
      <c r="F15" s="1276" t="s">
        <v>21</v>
      </c>
      <c r="G15" s="1276"/>
      <c r="H15" s="1276"/>
      <c r="I15" s="1276"/>
      <c r="J15" s="1276"/>
      <c r="K15" s="1427"/>
      <c r="L15" s="1427"/>
      <c r="M15" s="1427"/>
      <c r="N15" s="1427"/>
      <c r="O15" s="1427"/>
      <c r="P15" s="1427"/>
      <c r="Q15" s="1427"/>
      <c r="R15" s="1427"/>
    </row>
    <row r="16" spans="1:20">
      <c r="C16" s="485"/>
      <c r="D16" s="485"/>
      <c r="E16" s="485"/>
      <c r="F16" s="487"/>
      <c r="G16" s="487"/>
      <c r="H16" s="487"/>
      <c r="I16" s="487"/>
      <c r="J16" s="487"/>
      <c r="K16" s="625"/>
      <c r="L16" s="625"/>
      <c r="M16" s="625"/>
      <c r="N16" s="625"/>
      <c r="O16" s="625"/>
      <c r="P16" s="625"/>
      <c r="Q16" s="625"/>
      <c r="R16" s="625"/>
    </row>
    <row r="17" spans="1:16">
      <c r="C17" s="485"/>
      <c r="D17" s="485"/>
      <c r="E17" s="485"/>
    </row>
    <row r="18" spans="1:16">
      <c r="A18" s="864"/>
      <c r="B18" s="864"/>
      <c r="C18" s="864"/>
      <c r="D18" s="864"/>
      <c r="E18" s="864"/>
      <c r="F18" s="864"/>
      <c r="G18" s="864"/>
      <c r="H18" s="864"/>
      <c r="I18" s="864"/>
      <c r="J18" s="864"/>
      <c r="K18" s="864"/>
      <c r="L18" s="864"/>
      <c r="M18" s="864"/>
      <c r="N18" s="864"/>
      <c r="O18" s="864"/>
      <c r="P18" s="864"/>
    </row>
    <row r="19" spans="1:16">
      <c r="C19" s="485"/>
      <c r="D19" s="485"/>
      <c r="E19" s="485"/>
    </row>
    <row r="20" spans="1:16" ht="18.75">
      <c r="A20" s="289" t="s">
        <v>23</v>
      </c>
      <c r="C20" s="485"/>
      <c r="D20" s="485"/>
      <c r="E20" s="1428">
        <f>R56+R70</f>
        <v>0</v>
      </c>
      <c r="F20" s="1428"/>
      <c r="G20" s="1428"/>
      <c r="H20" s="1428"/>
      <c r="I20" s="1428"/>
      <c r="J20" s="146" t="s">
        <v>2</v>
      </c>
    </row>
    <row r="21" spans="1:16" ht="18.75">
      <c r="C21" s="485"/>
      <c r="D21" s="485"/>
      <c r="E21" s="626"/>
      <c r="F21" s="626"/>
      <c r="G21" s="626"/>
      <c r="H21" s="626"/>
      <c r="I21" s="626"/>
      <c r="J21" s="146"/>
    </row>
    <row r="22" spans="1:16">
      <c r="C22" s="485"/>
      <c r="D22" s="485"/>
      <c r="E22" s="485"/>
    </row>
    <row r="23" spans="1:16">
      <c r="A23" s="289" t="s">
        <v>24</v>
      </c>
      <c r="C23" s="485"/>
      <c r="D23" s="485"/>
      <c r="E23" s="485"/>
    </row>
    <row r="24" spans="1:16" ht="8.25" customHeight="1">
      <c r="C24" s="485"/>
      <c r="D24" s="485"/>
      <c r="E24" s="485"/>
    </row>
    <row r="25" spans="1:16" ht="15" customHeight="1">
      <c r="A25" s="289" t="s">
        <v>1154</v>
      </c>
      <c r="C25" s="485"/>
      <c r="D25" s="485"/>
      <c r="E25" s="485"/>
    </row>
    <row r="26" spans="1:16" ht="15" customHeight="1">
      <c r="C26" s="485"/>
      <c r="D26" s="485"/>
      <c r="E26" s="485"/>
    </row>
    <row r="28" spans="1:16" ht="15" customHeight="1">
      <c r="A28" s="333" t="s">
        <v>1402</v>
      </c>
      <c r="C28" s="293"/>
      <c r="D28" s="293"/>
      <c r="E28" s="293"/>
      <c r="F28" s="293"/>
      <c r="G28" s="293"/>
      <c r="H28" s="293"/>
      <c r="I28" s="293"/>
      <c r="J28" s="293"/>
      <c r="K28" s="293"/>
      <c r="O28" s="293" t="s">
        <v>1127</v>
      </c>
      <c r="P28" s="293"/>
    </row>
    <row r="29" spans="1:16" ht="15" customHeight="1">
      <c r="A29" s="333"/>
      <c r="C29" s="293"/>
      <c r="D29" s="293"/>
      <c r="E29" s="293"/>
      <c r="F29" s="293"/>
      <c r="G29" s="293"/>
      <c r="H29" s="293"/>
      <c r="I29" s="293"/>
      <c r="J29" s="293"/>
      <c r="K29" s="293"/>
      <c r="O29" s="293"/>
      <c r="P29" s="293"/>
    </row>
    <row r="31" spans="1:16" ht="15" customHeight="1">
      <c r="A31" s="289" t="s">
        <v>1176</v>
      </c>
      <c r="F31" s="325"/>
      <c r="G31" s="1440" t="str">
        <f>入力シート!E11</f>
        <v/>
      </c>
      <c r="H31" s="1440"/>
      <c r="I31" s="1440"/>
      <c r="J31" s="1440"/>
      <c r="K31" s="1440"/>
      <c r="L31" s="1440"/>
    </row>
    <row r="32" spans="1:16" ht="15" customHeight="1">
      <c r="F32" s="325"/>
      <c r="G32" s="325"/>
      <c r="H32" s="325"/>
      <c r="J32" s="474"/>
      <c r="K32" s="474"/>
      <c r="L32" s="474"/>
    </row>
    <row r="33" spans="1:20">
      <c r="A33" s="307"/>
      <c r="B33" s="307"/>
      <c r="C33" s="307"/>
      <c r="D33" s="307"/>
      <c r="E33" s="307"/>
      <c r="F33" s="307"/>
      <c r="G33" s="308"/>
      <c r="H33" s="307"/>
      <c r="I33" s="307"/>
      <c r="J33" s="307"/>
      <c r="K33" s="307"/>
      <c r="L33" s="307"/>
      <c r="M33" s="307"/>
      <c r="N33" s="307"/>
      <c r="O33" s="307"/>
    </row>
    <row r="34" spans="1:20">
      <c r="A34" s="307" t="s">
        <v>267</v>
      </c>
      <c r="B34" s="307"/>
      <c r="C34" s="307"/>
      <c r="D34" s="307"/>
      <c r="E34" s="307"/>
      <c r="F34" s="218"/>
      <c r="G34" s="337"/>
      <c r="H34" s="311"/>
      <c r="I34" s="311"/>
      <c r="J34" s="218"/>
      <c r="K34" s="311"/>
      <c r="L34" s="311"/>
      <c r="M34" s="307"/>
      <c r="N34" s="307"/>
      <c r="O34" s="307"/>
    </row>
    <row r="35" spans="1:20" ht="8.25" customHeight="1" thickBot="1">
      <c r="A35" s="307"/>
      <c r="B35" s="307"/>
      <c r="C35" s="307"/>
      <c r="D35" s="307"/>
      <c r="E35" s="307"/>
      <c r="F35" s="218"/>
      <c r="G35" s="337"/>
      <c r="H35" s="311"/>
      <c r="I35" s="311"/>
      <c r="J35" s="218"/>
      <c r="K35" s="311"/>
      <c r="L35" s="311"/>
      <c r="M35" s="307"/>
      <c r="N35" s="307"/>
      <c r="O35" s="307"/>
    </row>
    <row r="36" spans="1:20" ht="30" customHeight="1">
      <c r="A36" s="307"/>
      <c r="B36" s="1429" t="s">
        <v>268</v>
      </c>
      <c r="C36" s="1430"/>
      <c r="D36" s="1430"/>
      <c r="E36" s="1431"/>
      <c r="F36" s="1432"/>
      <c r="G36" s="1433"/>
      <c r="H36" s="1433"/>
      <c r="I36" s="1433"/>
      <c r="J36" s="1433"/>
      <c r="K36" s="1434"/>
      <c r="L36" s="1435" t="s">
        <v>272</v>
      </c>
      <c r="M36" s="1436"/>
      <c r="N36" s="1436"/>
      <c r="O36" s="1437"/>
      <c r="P36" s="1438"/>
      <c r="Q36" s="1438"/>
      <c r="R36" s="1438"/>
      <c r="S36" s="1438"/>
      <c r="T36" s="1439"/>
    </row>
    <row r="37" spans="1:20" ht="30" customHeight="1">
      <c r="A37" s="307"/>
      <c r="B37" s="1441" t="s">
        <v>269</v>
      </c>
      <c r="C37" s="1442"/>
      <c r="D37" s="1442"/>
      <c r="E37" s="1443"/>
      <c r="F37" s="1444"/>
      <c r="G37" s="1445"/>
      <c r="H37" s="1445"/>
      <c r="I37" s="1445"/>
      <c r="J37" s="1445"/>
      <c r="K37" s="1446"/>
      <c r="L37" s="1447" t="s">
        <v>273</v>
      </c>
      <c r="M37" s="1448"/>
      <c r="N37" s="1448"/>
      <c r="O37" s="1449"/>
      <c r="P37" s="1450"/>
      <c r="Q37" s="1450"/>
      <c r="R37" s="1450"/>
      <c r="S37" s="1450"/>
      <c r="T37" s="1451"/>
    </row>
    <row r="38" spans="1:20" ht="30" customHeight="1">
      <c r="A38" s="307"/>
      <c r="B38" s="1441" t="s">
        <v>270</v>
      </c>
      <c r="C38" s="1442"/>
      <c r="D38" s="1442"/>
      <c r="E38" s="1443"/>
      <c r="F38" s="1452"/>
      <c r="G38" s="1453"/>
      <c r="H38" s="1453"/>
      <c r="I38" s="1453"/>
      <c r="J38" s="1453"/>
      <c r="K38" s="1454"/>
      <c r="L38" s="1447" t="s">
        <v>274</v>
      </c>
      <c r="M38" s="1448"/>
      <c r="N38" s="1448"/>
      <c r="O38" s="1449"/>
      <c r="P38" s="1450"/>
      <c r="Q38" s="1450"/>
      <c r="R38" s="1450"/>
      <c r="S38" s="1450"/>
      <c r="T38" s="1451"/>
    </row>
    <row r="39" spans="1:20" ht="30" customHeight="1">
      <c r="A39" s="307"/>
      <c r="B39" s="1455" t="s">
        <v>188</v>
      </c>
      <c r="C39" s="1456"/>
      <c r="D39" s="1456"/>
      <c r="E39" s="1457"/>
      <c r="F39" s="1458"/>
      <c r="G39" s="1459"/>
      <c r="H39" s="1459"/>
      <c r="I39" s="1459"/>
      <c r="J39" s="1459"/>
      <c r="K39" s="1459"/>
      <c r="L39" s="1459"/>
      <c r="M39" s="1459"/>
      <c r="N39" s="1459"/>
      <c r="O39" s="1459"/>
      <c r="P39" s="1459"/>
      <c r="Q39" s="1459"/>
      <c r="R39" s="1459"/>
      <c r="S39" s="1459"/>
      <c r="T39" s="1460"/>
    </row>
    <row r="40" spans="1:20" ht="30" customHeight="1" thickBot="1">
      <c r="A40" s="307"/>
      <c r="B40" s="1461" t="s">
        <v>271</v>
      </c>
      <c r="C40" s="1462"/>
      <c r="D40" s="1462"/>
      <c r="E40" s="1463"/>
      <c r="F40" s="1464"/>
      <c r="G40" s="1465"/>
      <c r="H40" s="1465"/>
      <c r="I40" s="1465"/>
      <c r="J40" s="1465"/>
      <c r="K40" s="1465"/>
      <c r="L40" s="1465"/>
      <c r="M40" s="1465"/>
      <c r="N40" s="1465"/>
      <c r="O40" s="1465"/>
      <c r="P40" s="1465"/>
      <c r="Q40" s="1465"/>
      <c r="R40" s="1465"/>
      <c r="S40" s="1465"/>
      <c r="T40" s="1466"/>
    </row>
    <row r="41" spans="1:20" ht="14.25" customHeight="1">
      <c r="A41" s="307"/>
      <c r="B41" s="307"/>
      <c r="C41" s="307"/>
      <c r="D41" s="307"/>
      <c r="E41" s="307"/>
      <c r="F41" s="218"/>
      <c r="G41" s="337"/>
      <c r="H41" s="311"/>
      <c r="I41" s="311"/>
      <c r="J41" s="311"/>
      <c r="K41" s="311"/>
      <c r="L41" s="311"/>
      <c r="M41" s="307"/>
      <c r="N41" s="307"/>
      <c r="O41" s="307"/>
    </row>
    <row r="42" spans="1:20" ht="14.25" customHeight="1">
      <c r="A42" s="236" t="s">
        <v>1404</v>
      </c>
      <c r="B42" s="307"/>
      <c r="C42" s="307"/>
      <c r="D42" s="307"/>
      <c r="E42" s="307"/>
      <c r="F42" s="218"/>
      <c r="G42" s="337"/>
      <c r="H42" s="311"/>
      <c r="I42" s="311"/>
      <c r="J42" s="311"/>
      <c r="K42" s="311"/>
      <c r="L42" s="311"/>
      <c r="M42" s="307"/>
      <c r="N42" s="307"/>
      <c r="O42" s="307"/>
    </row>
    <row r="43" spans="1:20" ht="14.25" customHeight="1">
      <c r="A43" s="236" t="s">
        <v>1403</v>
      </c>
      <c r="B43" s="307"/>
      <c r="C43" s="307"/>
      <c r="D43" s="307"/>
      <c r="E43" s="307"/>
      <c r="F43" s="218"/>
      <c r="G43" s="337"/>
      <c r="H43" s="311"/>
      <c r="I43" s="311"/>
      <c r="J43" s="311"/>
      <c r="K43" s="311"/>
      <c r="L43" s="311"/>
      <c r="M43" s="307"/>
      <c r="N43" s="307"/>
      <c r="O43" s="307"/>
    </row>
    <row r="44" spans="1:20" ht="14.25" customHeight="1">
      <c r="A44" s="236" t="s">
        <v>1405</v>
      </c>
      <c r="B44" s="236"/>
      <c r="C44" s="307"/>
      <c r="D44" s="307"/>
      <c r="E44" s="307"/>
      <c r="F44" s="218"/>
      <c r="G44" s="337"/>
      <c r="H44" s="311"/>
      <c r="I44" s="311"/>
      <c r="J44" s="311"/>
      <c r="K44" s="311"/>
      <c r="L44" s="311"/>
      <c r="M44" s="307"/>
      <c r="N44" s="307"/>
      <c r="O44" s="307"/>
    </row>
    <row r="45" spans="1:20" ht="14.25" customHeight="1">
      <c r="A45" s="236" t="s">
        <v>1406</v>
      </c>
      <c r="B45" s="307"/>
      <c r="C45" s="307"/>
      <c r="D45" s="307"/>
      <c r="E45" s="307"/>
      <c r="F45" s="218"/>
      <c r="G45" s="337"/>
      <c r="H45" s="311"/>
      <c r="I45" s="311"/>
      <c r="J45" s="311"/>
      <c r="K45" s="311"/>
      <c r="L45" s="311"/>
      <c r="M45" s="307"/>
      <c r="N45" s="307"/>
      <c r="O45" s="307"/>
    </row>
    <row r="46" spans="1:20" ht="14.25" customHeight="1">
      <c r="A46" s="236" t="s">
        <v>1407</v>
      </c>
      <c r="B46" s="236"/>
      <c r="C46" s="307"/>
      <c r="D46" s="307"/>
      <c r="E46" s="307"/>
      <c r="F46" s="218"/>
      <c r="G46" s="337"/>
      <c r="H46" s="311"/>
      <c r="I46" s="311"/>
      <c r="J46" s="311"/>
      <c r="K46" s="311"/>
      <c r="L46" s="311"/>
      <c r="M46" s="307"/>
      <c r="N46" s="307"/>
      <c r="O46" s="307"/>
    </row>
    <row r="47" spans="1:20" ht="14.25" customHeight="1">
      <c r="A47" s="236" t="s">
        <v>1408</v>
      </c>
      <c r="B47" s="307"/>
      <c r="C47" s="307"/>
      <c r="D47" s="307"/>
      <c r="E47" s="307"/>
      <c r="F47" s="218"/>
      <c r="G47" s="337"/>
      <c r="H47" s="311"/>
      <c r="I47" s="311"/>
      <c r="J47" s="311"/>
      <c r="K47" s="311"/>
      <c r="L47" s="311"/>
      <c r="M47" s="307"/>
      <c r="N47" s="307"/>
      <c r="O47" s="307"/>
    </row>
    <row r="48" spans="1:20" ht="14.25" customHeight="1">
      <c r="A48" s="236" t="s">
        <v>1409</v>
      </c>
      <c r="B48" s="307"/>
      <c r="C48" s="307"/>
      <c r="D48" s="307"/>
      <c r="E48" s="307"/>
      <c r="F48" s="218"/>
      <c r="G48" s="337"/>
      <c r="H48" s="311"/>
      <c r="I48" s="311"/>
      <c r="J48" s="311"/>
      <c r="K48" s="311"/>
      <c r="L48" s="311"/>
      <c r="M48" s="307"/>
      <c r="N48" s="307"/>
      <c r="O48" s="307"/>
    </row>
    <row r="49" spans="1:20" ht="14.25" customHeight="1">
      <c r="A49" s="307"/>
      <c r="B49" s="307" t="s">
        <v>1412</v>
      </c>
      <c r="C49" s="307"/>
      <c r="D49" s="307"/>
      <c r="E49" s="307"/>
      <c r="F49" s="218"/>
      <c r="G49" s="337"/>
      <c r="H49" s="311"/>
      <c r="I49" s="311"/>
      <c r="J49" s="311"/>
      <c r="K49" s="311"/>
      <c r="L49" s="311"/>
      <c r="M49" s="307"/>
      <c r="N49" s="307"/>
      <c r="O49" s="307"/>
    </row>
    <row r="50" spans="1:20" ht="14.25" customHeight="1">
      <c r="A50" s="307"/>
      <c r="B50" s="307"/>
      <c r="C50" s="307"/>
      <c r="D50" s="307"/>
      <c r="E50" s="307"/>
      <c r="F50" s="218"/>
      <c r="G50" s="337"/>
      <c r="H50" s="311"/>
      <c r="I50" s="311"/>
      <c r="J50" s="311"/>
      <c r="K50" s="311"/>
      <c r="L50" s="311"/>
      <c r="M50" s="307"/>
      <c r="N50" s="307"/>
      <c r="O50" s="307"/>
    </row>
    <row r="51" spans="1:20" ht="15" thickBot="1">
      <c r="A51" s="307"/>
      <c r="B51" s="307" t="s">
        <v>1155</v>
      </c>
      <c r="C51" s="307"/>
      <c r="D51" s="307"/>
      <c r="E51" s="307"/>
      <c r="F51" s="627"/>
      <c r="G51" s="628"/>
      <c r="H51" s="629"/>
      <c r="I51" s="629"/>
      <c r="J51" s="629"/>
      <c r="K51" s="629"/>
      <c r="L51" s="629"/>
      <c r="M51" s="629"/>
      <c r="N51" s="629"/>
      <c r="O51" s="629"/>
      <c r="P51" s="478"/>
      <c r="Q51" s="478"/>
      <c r="R51" s="478"/>
      <c r="S51" s="236"/>
      <c r="T51" s="236"/>
    </row>
    <row r="52" spans="1:20" ht="14.25" customHeight="1">
      <c r="A52" s="307"/>
      <c r="B52" s="1484" t="s">
        <v>1156</v>
      </c>
      <c r="C52" s="1469"/>
      <c r="D52" s="1469"/>
      <c r="E52" s="1471" t="s">
        <v>1179</v>
      </c>
      <c r="F52" s="1488"/>
      <c r="G52" s="1472"/>
      <c r="H52" s="1467" t="s">
        <v>1130</v>
      </c>
      <c r="I52" s="1468"/>
      <c r="J52" s="1467" t="s">
        <v>1142</v>
      </c>
      <c r="K52" s="1469"/>
      <c r="L52" s="1471" t="s">
        <v>1157</v>
      </c>
      <c r="M52" s="1472"/>
      <c r="N52" s="1475" t="s">
        <v>100</v>
      </c>
      <c r="O52" s="1475"/>
      <c r="P52" s="1475"/>
      <c r="Q52" s="1475"/>
      <c r="R52" s="1475"/>
      <c r="S52" s="1475"/>
      <c r="T52" s="1476" t="s">
        <v>683</v>
      </c>
    </row>
    <row r="53" spans="1:20">
      <c r="A53" s="307"/>
      <c r="B53" s="1485"/>
      <c r="C53" s="1470"/>
      <c r="D53" s="1470"/>
      <c r="E53" s="1473"/>
      <c r="F53" s="1489"/>
      <c r="G53" s="1474"/>
      <c r="H53" s="1048"/>
      <c r="I53" s="1049"/>
      <c r="J53" s="1048"/>
      <c r="K53" s="1470"/>
      <c r="L53" s="1473"/>
      <c r="M53" s="1474"/>
      <c r="N53" s="1478" t="s">
        <v>1158</v>
      </c>
      <c r="O53" s="1479"/>
      <c r="P53" s="1478" t="s">
        <v>1159</v>
      </c>
      <c r="Q53" s="1479"/>
      <c r="R53" s="1480" t="s">
        <v>36</v>
      </c>
      <c r="S53" s="1481"/>
      <c r="T53" s="1477"/>
    </row>
    <row r="54" spans="1:20">
      <c r="A54" s="307"/>
      <c r="B54" s="1485"/>
      <c r="C54" s="1470"/>
      <c r="D54" s="1470"/>
      <c r="E54" s="1473"/>
      <c r="F54" s="1489"/>
      <c r="G54" s="1474"/>
      <c r="H54" s="1048"/>
      <c r="I54" s="1049"/>
      <c r="J54" s="1048"/>
      <c r="K54" s="1470"/>
      <c r="L54" s="1473"/>
      <c r="M54" s="1474"/>
      <c r="N54" s="1473"/>
      <c r="O54" s="1474"/>
      <c r="P54" s="1473"/>
      <c r="Q54" s="1474"/>
      <c r="R54" s="256" t="s">
        <v>1160</v>
      </c>
      <c r="S54" s="476"/>
      <c r="T54" s="1477"/>
    </row>
    <row r="55" spans="1:20">
      <c r="A55" s="307"/>
      <c r="B55" s="1486" t="s">
        <v>1161</v>
      </c>
      <c r="C55" s="1487"/>
      <c r="D55" s="1487"/>
      <c r="E55" s="1482" t="s">
        <v>1162</v>
      </c>
      <c r="F55" s="1487"/>
      <c r="G55" s="1483"/>
      <c r="H55" s="480"/>
      <c r="I55" s="473"/>
      <c r="J55" s="1496" t="s">
        <v>1163</v>
      </c>
      <c r="K55" s="1497"/>
      <c r="L55" s="1482" t="s">
        <v>1164</v>
      </c>
      <c r="M55" s="1483"/>
      <c r="N55" s="1482" t="s">
        <v>1165</v>
      </c>
      <c r="O55" s="1483"/>
      <c r="P55" s="1482" t="s">
        <v>1166</v>
      </c>
      <c r="Q55" s="1483"/>
      <c r="R55" s="1482" t="s">
        <v>1167</v>
      </c>
      <c r="S55" s="1483"/>
      <c r="T55" s="1477"/>
    </row>
    <row r="56" spans="1:20" ht="36" customHeight="1">
      <c r="A56" s="307"/>
      <c r="B56" s="1504"/>
      <c r="C56" s="1505"/>
      <c r="D56" s="1506"/>
      <c r="E56" s="1507">
        <v>226000</v>
      </c>
      <c r="F56" s="1508"/>
      <c r="G56" s="1509"/>
      <c r="H56" s="1492"/>
      <c r="I56" s="1493"/>
      <c r="J56" s="1494"/>
      <c r="K56" s="1495"/>
      <c r="L56" s="1490">
        <f>H56*2000</f>
        <v>0</v>
      </c>
      <c r="M56" s="1491"/>
      <c r="N56" s="1490">
        <f>IF(D56&gt;E56,(E56),(D56))</f>
        <v>0</v>
      </c>
      <c r="O56" s="1491"/>
      <c r="P56" s="1490">
        <f>IF(J56&gt;L56,(L56),(J56))</f>
        <v>0</v>
      </c>
      <c r="Q56" s="1491"/>
      <c r="R56" s="1490">
        <f>N56+P56</f>
        <v>0</v>
      </c>
      <c r="S56" s="1491"/>
      <c r="T56" s="631"/>
    </row>
    <row r="57" spans="1:20" ht="21" customHeight="1" thickBot="1">
      <c r="A57" s="307"/>
      <c r="B57" s="632"/>
      <c r="C57" s="633"/>
      <c r="D57" s="634" t="s">
        <v>2</v>
      </c>
      <c r="E57" s="635"/>
      <c r="F57" s="636"/>
      <c r="G57" s="634" t="s">
        <v>2</v>
      </c>
      <c r="H57" s="1500"/>
      <c r="I57" s="1501"/>
      <c r="J57" s="1502" t="s">
        <v>2</v>
      </c>
      <c r="K57" s="1503"/>
      <c r="L57" s="1498" t="s">
        <v>2</v>
      </c>
      <c r="M57" s="1499"/>
      <c r="N57" s="1498" t="s">
        <v>2</v>
      </c>
      <c r="O57" s="1499"/>
      <c r="P57" s="1498" t="s">
        <v>2</v>
      </c>
      <c r="Q57" s="1499"/>
      <c r="R57" s="1498" t="s">
        <v>2</v>
      </c>
      <c r="S57" s="1499"/>
      <c r="T57" s="637"/>
    </row>
    <row r="58" spans="1:20" ht="9" customHeight="1">
      <c r="A58" s="307"/>
      <c r="B58" s="457"/>
      <c r="C58" s="457"/>
      <c r="D58" s="458"/>
      <c r="E58" s="458"/>
      <c r="F58" s="459"/>
      <c r="G58" s="459"/>
      <c r="H58" s="457"/>
      <c r="I58" s="457"/>
      <c r="J58" s="460"/>
      <c r="K58" s="460"/>
      <c r="L58" s="459"/>
      <c r="M58" s="459"/>
      <c r="N58" s="459"/>
      <c r="O58" s="459"/>
      <c r="P58" s="461"/>
      <c r="Q58" s="461"/>
      <c r="R58" s="459"/>
      <c r="S58" s="459"/>
    </row>
    <row r="59" spans="1:20" ht="14.25" customHeight="1">
      <c r="A59" s="216" t="s">
        <v>1410</v>
      </c>
      <c r="B59" s="236"/>
      <c r="C59" s="236"/>
      <c r="D59" s="236"/>
      <c r="E59" s="236"/>
      <c r="F59" s="236"/>
      <c r="G59" s="236"/>
      <c r="H59" s="236"/>
      <c r="I59" s="236"/>
      <c r="J59" s="236"/>
      <c r="K59" s="236"/>
      <c r="L59" s="236"/>
      <c r="M59" s="236"/>
      <c r="N59" s="236"/>
      <c r="O59" s="236"/>
      <c r="P59" s="236"/>
      <c r="Q59" s="236"/>
      <c r="R59" s="236"/>
      <c r="S59" s="236"/>
      <c r="T59" s="216"/>
    </row>
    <row r="60" spans="1:20" ht="14.25" customHeight="1">
      <c r="A60" s="216" t="s">
        <v>1411</v>
      </c>
      <c r="B60" s="236"/>
      <c r="C60" s="236"/>
      <c r="D60" s="236"/>
      <c r="E60" s="236"/>
      <c r="F60" s="236"/>
      <c r="G60" s="236"/>
      <c r="H60" s="236"/>
      <c r="I60" s="236"/>
      <c r="J60" s="236"/>
      <c r="K60" s="236"/>
      <c r="L60" s="236"/>
      <c r="M60" s="236"/>
      <c r="N60" s="236"/>
      <c r="O60" s="236"/>
      <c r="P60" s="236"/>
      <c r="Q60" s="236"/>
      <c r="R60" s="236"/>
      <c r="S60" s="236"/>
      <c r="T60" s="216"/>
    </row>
    <row r="61" spans="1:20" ht="14.25" customHeight="1">
      <c r="A61" s="216" t="s">
        <v>1177</v>
      </c>
      <c r="B61" s="236"/>
      <c r="C61" s="236"/>
      <c r="D61" s="236"/>
      <c r="E61" s="236"/>
      <c r="F61" s="236"/>
      <c r="G61" s="236"/>
      <c r="H61" s="236"/>
      <c r="I61" s="236"/>
      <c r="J61" s="236"/>
      <c r="K61" s="236"/>
      <c r="L61" s="236"/>
      <c r="M61" s="236"/>
      <c r="N61" s="236"/>
      <c r="O61" s="236"/>
      <c r="P61" s="236"/>
      <c r="Q61" s="236"/>
      <c r="R61" s="236"/>
      <c r="S61" s="236"/>
      <c r="T61" s="216"/>
    </row>
    <row r="62" spans="1:20" ht="14.25" customHeight="1">
      <c r="A62" s="216" t="s">
        <v>1178</v>
      </c>
      <c r="B62" s="236"/>
      <c r="E62" s="236"/>
      <c r="F62" s="236"/>
      <c r="G62" s="236"/>
      <c r="H62" s="236"/>
      <c r="I62" s="236"/>
      <c r="J62" s="236"/>
      <c r="K62" s="236"/>
      <c r="L62" s="236"/>
      <c r="M62" s="236"/>
      <c r="N62" s="236"/>
      <c r="O62" s="236"/>
      <c r="P62" s="236"/>
      <c r="Q62" s="236"/>
      <c r="R62" s="236"/>
      <c r="S62" s="236"/>
      <c r="T62" s="216"/>
    </row>
    <row r="63" spans="1:20" ht="14.25" customHeight="1">
      <c r="A63" s="216"/>
      <c r="B63" s="236"/>
      <c r="C63" s="236"/>
      <c r="E63" s="236"/>
      <c r="F63" s="236"/>
      <c r="G63" s="236"/>
      <c r="H63" s="236"/>
      <c r="I63" s="236"/>
      <c r="J63" s="236"/>
      <c r="K63" s="236"/>
      <c r="L63" s="236"/>
      <c r="M63" s="236"/>
      <c r="N63" s="236"/>
      <c r="O63" s="630"/>
      <c r="Q63" s="630"/>
      <c r="R63" s="630"/>
      <c r="S63" s="236"/>
      <c r="T63" s="216"/>
    </row>
    <row r="64" spans="1:20" ht="14.25" customHeight="1">
      <c r="A64" s="216"/>
      <c r="B64" s="236"/>
      <c r="C64" s="236"/>
      <c r="D64" s="236"/>
      <c r="E64" s="236"/>
      <c r="F64" s="236"/>
      <c r="G64" s="236"/>
      <c r="I64" s="236"/>
      <c r="J64" s="236"/>
      <c r="K64" s="236"/>
      <c r="L64" s="236"/>
      <c r="M64" s="236"/>
      <c r="N64" s="236"/>
      <c r="O64" s="236"/>
      <c r="P64" s="236"/>
      <c r="Q64" s="236"/>
      <c r="R64" s="236"/>
      <c r="S64" s="236"/>
      <c r="T64" s="216"/>
    </row>
    <row r="65" spans="1:20" ht="14.25" customHeight="1" thickBot="1">
      <c r="A65" s="307"/>
      <c r="B65" s="307" t="s">
        <v>1168</v>
      </c>
      <c r="C65" s="307"/>
      <c r="D65" s="307"/>
      <c r="E65" s="307"/>
      <c r="F65" s="627"/>
      <c r="G65" s="628"/>
      <c r="H65" s="629"/>
      <c r="I65" s="629"/>
      <c r="J65" s="629"/>
      <c r="K65" s="629"/>
      <c r="L65" s="629"/>
      <c r="M65" s="629"/>
      <c r="N65" s="629"/>
      <c r="O65" s="629"/>
      <c r="P65" s="478"/>
      <c r="Q65" s="478"/>
      <c r="R65" s="478"/>
      <c r="S65" s="236"/>
      <c r="T65" s="236"/>
    </row>
    <row r="66" spans="1:20" ht="14.25" customHeight="1">
      <c r="A66" s="307"/>
      <c r="B66" s="1484" t="s">
        <v>1180</v>
      </c>
      <c r="C66" s="1469"/>
      <c r="D66" s="1469"/>
      <c r="E66" s="1471" t="s">
        <v>1181</v>
      </c>
      <c r="F66" s="1488"/>
      <c r="G66" s="1472"/>
      <c r="H66" s="1467" t="s">
        <v>1130</v>
      </c>
      <c r="I66" s="1468"/>
      <c r="J66" s="1467" t="s">
        <v>1142</v>
      </c>
      <c r="K66" s="1469"/>
      <c r="L66" s="1471" t="s">
        <v>1157</v>
      </c>
      <c r="M66" s="1472"/>
      <c r="N66" s="1475" t="s">
        <v>100</v>
      </c>
      <c r="O66" s="1475"/>
      <c r="P66" s="1475"/>
      <c r="Q66" s="1475"/>
      <c r="R66" s="1475"/>
      <c r="S66" s="1475"/>
      <c r="T66" s="1476" t="s">
        <v>683</v>
      </c>
    </row>
    <row r="67" spans="1:20">
      <c r="A67" s="307"/>
      <c r="B67" s="1485"/>
      <c r="C67" s="1470"/>
      <c r="D67" s="1470"/>
      <c r="E67" s="1473"/>
      <c r="F67" s="1489"/>
      <c r="G67" s="1474"/>
      <c r="H67" s="1048"/>
      <c r="I67" s="1049"/>
      <c r="J67" s="1048"/>
      <c r="K67" s="1470"/>
      <c r="L67" s="1473"/>
      <c r="M67" s="1474"/>
      <c r="N67" s="1478" t="s">
        <v>1169</v>
      </c>
      <c r="O67" s="1479"/>
      <c r="P67" s="1478" t="s">
        <v>1159</v>
      </c>
      <c r="Q67" s="1479"/>
      <c r="R67" s="1480" t="s">
        <v>36</v>
      </c>
      <c r="S67" s="1481"/>
      <c r="T67" s="1477"/>
    </row>
    <row r="68" spans="1:20">
      <c r="A68" s="307"/>
      <c r="B68" s="1485"/>
      <c r="C68" s="1470"/>
      <c r="D68" s="1470"/>
      <c r="E68" s="1473"/>
      <c r="F68" s="1489"/>
      <c r="G68" s="1474"/>
      <c r="H68" s="1048"/>
      <c r="I68" s="1049"/>
      <c r="J68" s="1048"/>
      <c r="K68" s="1470"/>
      <c r="L68" s="1473"/>
      <c r="M68" s="1474"/>
      <c r="N68" s="1473"/>
      <c r="O68" s="1474"/>
      <c r="P68" s="1473"/>
      <c r="Q68" s="1474"/>
      <c r="R68" s="256" t="s">
        <v>1160</v>
      </c>
      <c r="S68" s="476"/>
      <c r="T68" s="1477"/>
    </row>
    <row r="69" spans="1:20">
      <c r="A69" s="307"/>
      <c r="B69" s="1486" t="s">
        <v>1161</v>
      </c>
      <c r="C69" s="1487"/>
      <c r="D69" s="1487"/>
      <c r="E69" s="1482" t="s">
        <v>1162</v>
      </c>
      <c r="F69" s="1487"/>
      <c r="G69" s="1483"/>
      <c r="H69" s="480"/>
      <c r="I69" s="473"/>
      <c r="J69" s="1496" t="s">
        <v>1170</v>
      </c>
      <c r="K69" s="1497"/>
      <c r="L69" s="1482" t="s">
        <v>329</v>
      </c>
      <c r="M69" s="1483"/>
      <c r="N69" s="1482" t="s">
        <v>1171</v>
      </c>
      <c r="O69" s="1483"/>
      <c r="P69" s="1482" t="s">
        <v>1172</v>
      </c>
      <c r="Q69" s="1483"/>
      <c r="R69" s="1482" t="s">
        <v>1173</v>
      </c>
      <c r="S69" s="1483"/>
      <c r="T69" s="1477"/>
    </row>
    <row r="70" spans="1:20" ht="36" customHeight="1">
      <c r="A70" s="307"/>
      <c r="B70" s="1504"/>
      <c r="C70" s="1505"/>
      <c r="D70" s="1506"/>
      <c r="E70" s="1507">
        <v>2873000</v>
      </c>
      <c r="F70" s="1508"/>
      <c r="G70" s="1509"/>
      <c r="H70" s="1492"/>
      <c r="I70" s="1493"/>
      <c r="J70" s="1494"/>
      <c r="K70" s="1495"/>
      <c r="L70" s="1490">
        <f>H70*34000</f>
        <v>0</v>
      </c>
      <c r="M70" s="1491"/>
      <c r="N70" s="1490">
        <f>IF(D70&gt;E70,(E70),(D70))</f>
        <v>0</v>
      </c>
      <c r="O70" s="1491"/>
      <c r="P70" s="1490">
        <f>IF(J70&gt;L70,(L70),(J70))</f>
        <v>0</v>
      </c>
      <c r="Q70" s="1491"/>
      <c r="R70" s="1490">
        <f>N70+P70</f>
        <v>0</v>
      </c>
      <c r="S70" s="1491"/>
      <c r="T70" s="631"/>
    </row>
    <row r="71" spans="1:20" ht="21" customHeight="1" thickBot="1">
      <c r="A71" s="307"/>
      <c r="B71" s="632"/>
      <c r="C71" s="633"/>
      <c r="D71" s="634" t="s">
        <v>2</v>
      </c>
      <c r="E71" s="635"/>
      <c r="F71" s="636"/>
      <c r="G71" s="634" t="s">
        <v>2</v>
      </c>
      <c r="H71" s="1500"/>
      <c r="I71" s="1501"/>
      <c r="J71" s="1502" t="s">
        <v>2</v>
      </c>
      <c r="K71" s="1503"/>
      <c r="L71" s="1498" t="s">
        <v>2</v>
      </c>
      <c r="M71" s="1499"/>
      <c r="N71" s="1498" t="s">
        <v>2</v>
      </c>
      <c r="O71" s="1499"/>
      <c r="P71" s="1498" t="s">
        <v>2</v>
      </c>
      <c r="Q71" s="1499"/>
      <c r="R71" s="1498" t="s">
        <v>2</v>
      </c>
      <c r="S71" s="1499"/>
      <c r="T71" s="637"/>
    </row>
    <row r="72" spans="1:20">
      <c r="A72" s="307"/>
      <c r="B72" s="457"/>
      <c r="C72" s="457"/>
      <c r="D72" s="458"/>
      <c r="E72" s="458"/>
      <c r="F72" s="459"/>
      <c r="G72" s="459"/>
      <c r="H72" s="457"/>
      <c r="I72" s="457"/>
      <c r="J72" s="460"/>
      <c r="K72" s="460"/>
      <c r="L72" s="459"/>
      <c r="M72" s="459"/>
      <c r="N72" s="459"/>
      <c r="O72" s="459"/>
      <c r="P72" s="461"/>
      <c r="Q72" s="461"/>
      <c r="R72" s="459"/>
      <c r="S72" s="459"/>
    </row>
    <row r="73" spans="1:20">
      <c r="A73" s="216" t="s">
        <v>1410</v>
      </c>
      <c r="B73" s="236"/>
      <c r="C73" s="236"/>
      <c r="D73" s="236"/>
      <c r="E73" s="236"/>
      <c r="F73" s="236"/>
      <c r="G73" s="236"/>
      <c r="H73" s="236"/>
      <c r="I73" s="236"/>
      <c r="J73" s="236"/>
      <c r="K73" s="236"/>
      <c r="L73" s="236"/>
      <c r="M73" s="236"/>
      <c r="N73" s="236"/>
      <c r="O73" s="236"/>
      <c r="P73" s="236"/>
      <c r="Q73" s="236"/>
      <c r="R73" s="236"/>
      <c r="S73" s="236"/>
      <c r="T73" s="216"/>
    </row>
    <row r="74" spans="1:20">
      <c r="A74" s="216" t="s">
        <v>1411</v>
      </c>
      <c r="B74" s="236"/>
      <c r="C74" s="236"/>
      <c r="D74" s="236"/>
      <c r="E74" s="236"/>
      <c r="F74" s="236"/>
      <c r="G74" s="236"/>
      <c r="H74" s="236"/>
      <c r="I74" s="236"/>
      <c r="J74" s="236"/>
      <c r="K74" s="236"/>
      <c r="L74" s="236"/>
      <c r="M74" s="236"/>
      <c r="N74" s="236"/>
      <c r="O74" s="236"/>
      <c r="P74" s="236"/>
      <c r="Q74" s="236"/>
      <c r="R74" s="236"/>
      <c r="S74" s="236"/>
      <c r="T74" s="216"/>
    </row>
    <row r="75" spans="1:20">
      <c r="A75" s="216" t="s">
        <v>1177</v>
      </c>
      <c r="B75" s="236"/>
      <c r="C75" s="236"/>
      <c r="D75" s="236"/>
      <c r="E75" s="236"/>
      <c r="F75" s="236"/>
      <c r="G75" s="236"/>
      <c r="H75" s="236"/>
      <c r="I75" s="236"/>
      <c r="J75" s="236"/>
      <c r="K75" s="236"/>
      <c r="L75" s="236"/>
      <c r="M75" s="236"/>
      <c r="N75" s="236"/>
      <c r="O75" s="236"/>
      <c r="P75" s="236"/>
      <c r="Q75" s="236"/>
      <c r="R75" s="236"/>
      <c r="S75" s="236"/>
      <c r="T75" s="216"/>
    </row>
    <row r="76" spans="1:20">
      <c r="A76" s="216" t="s">
        <v>1178</v>
      </c>
      <c r="B76" s="236"/>
      <c r="E76" s="236"/>
      <c r="F76" s="236"/>
      <c r="G76" s="236"/>
      <c r="H76" s="236"/>
      <c r="I76" s="236"/>
      <c r="J76" s="236"/>
      <c r="K76" s="236"/>
      <c r="L76" s="236"/>
      <c r="M76" s="236"/>
      <c r="N76" s="236"/>
      <c r="O76" s="236"/>
      <c r="P76" s="236"/>
      <c r="Q76" s="236"/>
      <c r="R76" s="236"/>
      <c r="S76" s="236"/>
      <c r="T76" s="216"/>
    </row>
  </sheetData>
  <mergeCells count="90">
    <mergeCell ref="H66:I68"/>
    <mergeCell ref="E55:G55"/>
    <mergeCell ref="B56:D56"/>
    <mergeCell ref="E56:G56"/>
    <mergeCell ref="P70:Q70"/>
    <mergeCell ref="B66:D68"/>
    <mergeCell ref="E66:G68"/>
    <mergeCell ref="B69:D69"/>
    <mergeCell ref="E69:G69"/>
    <mergeCell ref="B70:D70"/>
    <mergeCell ref="E70:G70"/>
    <mergeCell ref="R71:S71"/>
    <mergeCell ref="P69:Q69"/>
    <mergeCell ref="R69:S69"/>
    <mergeCell ref="H71:I71"/>
    <mergeCell ref="J71:K71"/>
    <mergeCell ref="L71:M71"/>
    <mergeCell ref="N71:O71"/>
    <mergeCell ref="P71:Q71"/>
    <mergeCell ref="R70:S70"/>
    <mergeCell ref="H70:I70"/>
    <mergeCell ref="J70:K70"/>
    <mergeCell ref="L70:M70"/>
    <mergeCell ref="N70:O70"/>
    <mergeCell ref="T66:T69"/>
    <mergeCell ref="N67:O68"/>
    <mergeCell ref="P67:Q68"/>
    <mergeCell ref="R67:S67"/>
    <mergeCell ref="J69:K69"/>
    <mergeCell ref="L69:M69"/>
    <mergeCell ref="N69:O69"/>
    <mergeCell ref="J66:K68"/>
    <mergeCell ref="L66:M68"/>
    <mergeCell ref="N66:S66"/>
    <mergeCell ref="R57:S57"/>
    <mergeCell ref="H57:I57"/>
    <mergeCell ref="J57:K57"/>
    <mergeCell ref="L57:M57"/>
    <mergeCell ref="N57:O57"/>
    <mergeCell ref="P57:Q57"/>
    <mergeCell ref="R56:S56"/>
    <mergeCell ref="P55:Q55"/>
    <mergeCell ref="R55:S55"/>
    <mergeCell ref="H56:I56"/>
    <mergeCell ref="J56:K56"/>
    <mergeCell ref="L56:M56"/>
    <mergeCell ref="N56:O56"/>
    <mergeCell ref="P56:Q56"/>
    <mergeCell ref="J55:K55"/>
    <mergeCell ref="L55:M55"/>
    <mergeCell ref="B39:E39"/>
    <mergeCell ref="F39:T39"/>
    <mergeCell ref="B40:E40"/>
    <mergeCell ref="F40:T40"/>
    <mergeCell ref="H52:I54"/>
    <mergeCell ref="J52:K54"/>
    <mergeCell ref="L52:M54"/>
    <mergeCell ref="N52:S52"/>
    <mergeCell ref="T52:T55"/>
    <mergeCell ref="N53:O54"/>
    <mergeCell ref="P53:Q54"/>
    <mergeCell ref="R53:S53"/>
    <mergeCell ref="N55:O55"/>
    <mergeCell ref="B52:D54"/>
    <mergeCell ref="B55:D55"/>
    <mergeCell ref="E52:G54"/>
    <mergeCell ref="B37:E37"/>
    <mergeCell ref="F37:K37"/>
    <mergeCell ref="L37:N37"/>
    <mergeCell ref="O37:T37"/>
    <mergeCell ref="B38:E38"/>
    <mergeCell ref="F38:K38"/>
    <mergeCell ref="L38:N38"/>
    <mergeCell ref="O38:T38"/>
    <mergeCell ref="F15:J15"/>
    <mergeCell ref="K15:R15"/>
    <mergeCell ref="A18:P18"/>
    <mergeCell ref="E20:I20"/>
    <mergeCell ref="B36:E36"/>
    <mergeCell ref="F36:K36"/>
    <mergeCell ref="L36:N36"/>
    <mergeCell ref="O36:T36"/>
    <mergeCell ref="G31:L31"/>
    <mergeCell ref="A2:T2"/>
    <mergeCell ref="A3:T3"/>
    <mergeCell ref="F12:J12"/>
    <mergeCell ref="K12:R14"/>
    <mergeCell ref="F13:J13"/>
    <mergeCell ref="F14:J14"/>
    <mergeCell ref="S14:T14"/>
  </mergeCells>
  <phoneticPr fontId="3"/>
  <pageMargins left="0.78740157480314965" right="0.15748031496062992" top="0.59055118110236227" bottom="0.59055118110236227" header="0.51181102362204722" footer="0.51181102362204722"/>
  <pageSetup paperSize="9" orientation="portrait" blackAndWhite="1" horizontalDpi="200" verticalDpi="200" r:id="rId1"/>
  <headerFooter alignWithMargins="0"/>
  <rowBreaks count="1" manualBreakCount="1">
    <brk id="48" max="19" man="1"/>
  </rowBreaks>
  <colBreaks count="1" manualBreakCount="1">
    <brk id="25" max="42" man="1"/>
  </colBreaks>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52"/>
  <sheetViews>
    <sheetView view="pageBreakPreview" topLeftCell="A40" zoomScaleNormal="100" zoomScaleSheetLayoutView="100" workbookViewId="0">
      <selection activeCell="R5" sqref="R5"/>
    </sheetView>
  </sheetViews>
  <sheetFormatPr defaultColWidth="5.875" defaultRowHeight="14.25"/>
  <cols>
    <col min="1" max="14" width="5.875" style="114"/>
    <col min="15" max="15" width="10" style="114" customWidth="1"/>
    <col min="16" max="16384" width="5.875" style="114"/>
  </cols>
  <sheetData>
    <row r="1" spans="1:20">
      <c r="O1" s="138" t="s">
        <v>699</v>
      </c>
    </row>
    <row r="2" spans="1:20">
      <c r="O2" s="138"/>
    </row>
    <row r="3" spans="1:20" ht="28.5">
      <c r="A3" s="921" t="s">
        <v>691</v>
      </c>
      <c r="B3" s="921"/>
      <c r="C3" s="921"/>
      <c r="D3" s="921"/>
      <c r="E3" s="921"/>
      <c r="F3" s="921"/>
      <c r="G3" s="921"/>
      <c r="H3" s="921"/>
      <c r="I3" s="921"/>
      <c r="J3" s="921"/>
      <c r="K3" s="921"/>
      <c r="L3" s="921"/>
      <c r="M3" s="921"/>
      <c r="N3" s="921"/>
      <c r="O3" s="921"/>
      <c r="P3" s="724"/>
      <c r="Q3" s="724"/>
      <c r="R3" s="724"/>
      <c r="S3" s="724"/>
      <c r="T3" s="724"/>
    </row>
    <row r="5" spans="1:20">
      <c r="L5" s="303" t="s">
        <v>1346</v>
      </c>
      <c r="M5" s="162"/>
      <c r="N5" s="162"/>
      <c r="O5" s="143"/>
    </row>
    <row r="7" spans="1:20">
      <c r="A7" s="114" t="s">
        <v>613</v>
      </c>
      <c r="O7" s="192"/>
    </row>
    <row r="9" spans="1:20">
      <c r="F9" s="114" t="str">
        <f>入力シート!C1</f>
        <v>令和4年7月10日執行参議院青森県選挙区選出議員選挙</v>
      </c>
      <c r="J9" s="292"/>
      <c r="K9" s="292"/>
    </row>
    <row r="11" spans="1:20">
      <c r="H11" s="138" t="s">
        <v>544</v>
      </c>
      <c r="J11" s="144">
        <f>入力シート!C8</f>
        <v>0</v>
      </c>
      <c r="K11" s="141"/>
      <c r="L11" s="141">
        <f>入力シート!C10</f>
        <v>0</v>
      </c>
    </row>
    <row r="13" spans="1:20">
      <c r="A13" s="114" t="s">
        <v>265</v>
      </c>
    </row>
    <row r="14" spans="1:20" ht="14.25" customHeight="1">
      <c r="A14" s="116"/>
      <c r="B14" s="116"/>
      <c r="C14" s="116"/>
      <c r="D14" s="116"/>
      <c r="E14" s="116"/>
      <c r="F14" s="193"/>
      <c r="G14" s="116"/>
      <c r="H14" s="116"/>
      <c r="I14" s="116"/>
      <c r="J14" s="116"/>
      <c r="K14" s="116"/>
      <c r="L14" s="116"/>
      <c r="M14" s="116"/>
      <c r="N14" s="116"/>
    </row>
    <row r="15" spans="1:20" ht="14.25" customHeight="1">
      <c r="A15" s="1579" t="s">
        <v>589</v>
      </c>
      <c r="B15" s="1579"/>
      <c r="C15" s="1579"/>
      <c r="D15" s="1579"/>
      <c r="E15" s="1579"/>
      <c r="F15" s="1579"/>
      <c r="G15" s="1579"/>
      <c r="H15" s="1579"/>
      <c r="I15" s="1579"/>
      <c r="J15" s="1579"/>
      <c r="K15" s="1579"/>
      <c r="L15" s="1579"/>
      <c r="M15" s="1579"/>
      <c r="N15" s="1579"/>
      <c r="O15" s="1579"/>
    </row>
    <row r="16" spans="1:20" ht="14.25" customHeight="1">
      <c r="A16" s="194"/>
      <c r="B16" s="194"/>
      <c r="C16" s="194"/>
      <c r="D16" s="194"/>
      <c r="E16" s="194"/>
      <c r="F16" s="194"/>
      <c r="G16" s="194"/>
      <c r="H16" s="194"/>
      <c r="I16" s="194"/>
      <c r="J16" s="194"/>
      <c r="K16" s="194"/>
      <c r="L16" s="194"/>
      <c r="M16" s="194"/>
      <c r="N16" s="194"/>
    </row>
    <row r="17" spans="1:15" ht="14.25" customHeight="1">
      <c r="A17" s="116" t="s">
        <v>701</v>
      </c>
      <c r="B17" s="116"/>
      <c r="C17" s="116"/>
      <c r="D17" s="116"/>
      <c r="E17" s="116"/>
      <c r="F17" s="116"/>
      <c r="G17" s="116"/>
      <c r="H17" s="116"/>
      <c r="I17" s="116"/>
      <c r="K17" s="116"/>
      <c r="L17" s="116"/>
      <c r="M17" s="116"/>
      <c r="N17" s="116"/>
    </row>
    <row r="18" spans="1:15" ht="14.25" customHeight="1">
      <c r="A18" s="116"/>
      <c r="B18" s="116"/>
      <c r="C18" s="116"/>
      <c r="D18" s="116"/>
      <c r="E18" s="116"/>
      <c r="F18" s="116"/>
      <c r="G18" s="195"/>
      <c r="H18" s="116"/>
      <c r="I18" s="116"/>
      <c r="J18" s="116"/>
      <c r="K18" s="116"/>
      <c r="L18" s="116"/>
      <c r="M18" s="116"/>
      <c r="N18" s="116"/>
    </row>
    <row r="19" spans="1:15" ht="14.25" customHeight="1">
      <c r="A19" s="1029" t="s">
        <v>702</v>
      </c>
      <c r="B19" s="1030"/>
      <c r="C19" s="1031"/>
      <c r="D19" s="1513" t="s">
        <v>396</v>
      </c>
      <c r="E19" s="1514"/>
      <c r="F19" s="1514"/>
      <c r="G19" s="1514"/>
      <c r="H19" s="1540"/>
      <c r="I19" s="1029" t="s">
        <v>704</v>
      </c>
      <c r="J19" s="1030"/>
      <c r="K19" s="1030"/>
      <c r="L19" s="1030"/>
      <c r="M19" s="1030"/>
      <c r="N19" s="1031"/>
      <c r="O19" s="1510" t="s">
        <v>683</v>
      </c>
    </row>
    <row r="20" spans="1:15" ht="14.25" customHeight="1">
      <c r="A20" s="1578"/>
      <c r="B20" s="1579"/>
      <c r="C20" s="1521"/>
      <c r="D20" s="1515"/>
      <c r="E20" s="1516"/>
      <c r="F20" s="1516"/>
      <c r="G20" s="1516"/>
      <c r="H20" s="1541"/>
      <c r="I20" s="1032"/>
      <c r="J20" s="1033"/>
      <c r="K20" s="1033"/>
      <c r="L20" s="1033"/>
      <c r="M20" s="1033"/>
      <c r="N20" s="1034"/>
      <c r="O20" s="1511"/>
    </row>
    <row r="21" spans="1:15" ht="14.25" customHeight="1">
      <c r="A21" s="1578"/>
      <c r="B21" s="1579"/>
      <c r="C21" s="1521"/>
      <c r="D21" s="1515"/>
      <c r="E21" s="1516"/>
      <c r="F21" s="1516"/>
      <c r="G21" s="1516"/>
      <c r="H21" s="1541"/>
      <c r="I21" s="1029" t="s">
        <v>703</v>
      </c>
      <c r="J21" s="1030"/>
      <c r="K21" s="1031"/>
      <c r="L21" s="1571" t="s">
        <v>388</v>
      </c>
      <c r="M21" s="1584"/>
      <c r="N21" s="1572"/>
      <c r="O21" s="1511"/>
    </row>
    <row r="22" spans="1:15" ht="14.25" customHeight="1">
      <c r="A22" s="1032"/>
      <c r="B22" s="1033"/>
      <c r="C22" s="1034"/>
      <c r="D22" s="1515"/>
      <c r="E22" s="1516"/>
      <c r="F22" s="1516"/>
      <c r="G22" s="1516"/>
      <c r="H22" s="1541"/>
      <c r="I22" s="1032"/>
      <c r="J22" s="1033"/>
      <c r="K22" s="1034"/>
      <c r="L22" s="1573"/>
      <c r="M22" s="1585"/>
      <c r="N22" s="1574"/>
      <c r="O22" s="1512"/>
    </row>
    <row r="23" spans="1:15" ht="18.75" customHeight="1">
      <c r="A23" s="180"/>
      <c r="B23" s="116"/>
      <c r="C23" s="181"/>
      <c r="D23" s="1522"/>
      <c r="E23" s="1523"/>
      <c r="F23" s="1523"/>
      <c r="G23" s="1523"/>
      <c r="H23" s="1524"/>
      <c r="I23" s="1522"/>
      <c r="J23" s="1523"/>
      <c r="K23" s="1524"/>
      <c r="L23" s="1531"/>
      <c r="M23" s="1532"/>
      <c r="N23" s="1533"/>
      <c r="O23" s="1510"/>
    </row>
    <row r="24" spans="1:15" ht="18.75" customHeight="1">
      <c r="A24" s="1566" t="s">
        <v>1413</v>
      </c>
      <c r="B24" s="1567"/>
      <c r="C24" s="1568"/>
      <c r="D24" s="1525"/>
      <c r="E24" s="1526"/>
      <c r="F24" s="1526"/>
      <c r="G24" s="1526"/>
      <c r="H24" s="1527"/>
      <c r="I24" s="1525"/>
      <c r="J24" s="1526"/>
      <c r="K24" s="1527"/>
      <c r="L24" s="1534"/>
      <c r="M24" s="1535"/>
      <c r="N24" s="1536"/>
      <c r="O24" s="1511"/>
    </row>
    <row r="25" spans="1:15" ht="18.75" customHeight="1">
      <c r="A25" s="182"/>
      <c r="B25" s="158"/>
      <c r="C25" s="183"/>
      <c r="D25" s="1528"/>
      <c r="E25" s="1529"/>
      <c r="F25" s="1529"/>
      <c r="G25" s="1529"/>
      <c r="H25" s="1530"/>
      <c r="I25" s="1528"/>
      <c r="J25" s="1529"/>
      <c r="K25" s="1530"/>
      <c r="L25" s="1537"/>
      <c r="M25" s="1538"/>
      <c r="N25" s="1539"/>
      <c r="O25" s="1512"/>
    </row>
    <row r="26" spans="1:15">
      <c r="A26" s="116"/>
      <c r="B26" s="116"/>
      <c r="C26" s="116"/>
      <c r="D26" s="116"/>
      <c r="E26" s="116"/>
      <c r="F26" s="116"/>
      <c r="G26" s="116"/>
      <c r="H26" s="116"/>
      <c r="I26" s="116"/>
      <c r="J26" s="116"/>
      <c r="K26" s="116"/>
      <c r="L26" s="116"/>
      <c r="M26" s="116"/>
      <c r="N26" s="116"/>
    </row>
    <row r="27" spans="1:15">
      <c r="A27" s="116" t="s">
        <v>705</v>
      </c>
      <c r="B27" s="116"/>
      <c r="C27" s="116"/>
      <c r="D27" s="116"/>
      <c r="E27" s="116"/>
      <c r="G27" s="116"/>
      <c r="H27" s="116"/>
      <c r="I27" s="116"/>
      <c r="J27" s="116"/>
      <c r="K27" s="116"/>
      <c r="L27" s="116"/>
      <c r="M27" s="116"/>
      <c r="N27" s="116"/>
    </row>
    <row r="28" spans="1:15" s="157" customFormat="1" ht="14.25" customHeight="1">
      <c r="A28" s="196"/>
      <c r="B28" s="196"/>
      <c r="C28" s="196"/>
      <c r="D28" s="196"/>
      <c r="E28" s="196"/>
      <c r="F28" s="196"/>
      <c r="G28" s="196"/>
      <c r="H28" s="196"/>
      <c r="I28" s="196"/>
      <c r="J28" s="196"/>
      <c r="K28" s="196"/>
      <c r="L28" s="196"/>
      <c r="M28" s="196"/>
      <c r="N28" s="196"/>
    </row>
    <row r="29" spans="1:15" s="157" customFormat="1" ht="14.25" customHeight="1">
      <c r="A29" s="197"/>
      <c r="B29" s="198" t="s">
        <v>0</v>
      </c>
      <c r="C29" s="1029" t="s">
        <v>702</v>
      </c>
      <c r="D29" s="1030"/>
      <c r="E29" s="1031"/>
      <c r="F29" s="1513" t="s">
        <v>396</v>
      </c>
      <c r="G29" s="1514"/>
      <c r="H29" s="1514"/>
      <c r="I29" s="1514"/>
      <c r="J29" s="1514"/>
      <c r="K29" s="1029" t="s">
        <v>704</v>
      </c>
      <c r="L29" s="1030"/>
      <c r="M29" s="1030"/>
      <c r="N29" s="1031"/>
      <c r="O29" s="1031" t="s">
        <v>683</v>
      </c>
    </row>
    <row r="30" spans="1:15" s="157" customFormat="1" ht="14.25" customHeight="1">
      <c r="A30" s="199"/>
      <c r="B30" s="200"/>
      <c r="C30" s="1578"/>
      <c r="D30" s="1579"/>
      <c r="E30" s="1521"/>
      <c r="F30" s="1515"/>
      <c r="G30" s="1516"/>
      <c r="H30" s="1516"/>
      <c r="I30" s="1516"/>
      <c r="J30" s="1516"/>
      <c r="K30" s="1032"/>
      <c r="L30" s="1033"/>
      <c r="M30" s="1033"/>
      <c r="N30" s="1034"/>
      <c r="O30" s="1521"/>
    </row>
    <row r="31" spans="1:15" s="157" customFormat="1" ht="14.25" customHeight="1">
      <c r="A31" s="199" t="s">
        <v>1</v>
      </c>
      <c r="B31" s="201"/>
      <c r="C31" s="1578"/>
      <c r="D31" s="1579"/>
      <c r="E31" s="1521"/>
      <c r="F31" s="1515"/>
      <c r="G31" s="1516"/>
      <c r="H31" s="1516"/>
      <c r="I31" s="1516"/>
      <c r="J31" s="1516"/>
      <c r="K31" s="1517" t="s">
        <v>706</v>
      </c>
      <c r="L31" s="1518"/>
      <c r="M31" s="1571" t="s">
        <v>389</v>
      </c>
      <c r="N31" s="1572"/>
      <c r="O31" s="1521"/>
    </row>
    <row r="32" spans="1:15" s="157" customFormat="1" ht="14.25" customHeight="1">
      <c r="A32" s="202"/>
      <c r="B32" s="203"/>
      <c r="C32" s="1032"/>
      <c r="D32" s="1033"/>
      <c r="E32" s="1034"/>
      <c r="F32" s="1515"/>
      <c r="G32" s="1516"/>
      <c r="H32" s="1516"/>
      <c r="I32" s="1516"/>
      <c r="J32" s="1516"/>
      <c r="K32" s="1519"/>
      <c r="L32" s="1520"/>
      <c r="M32" s="1573"/>
      <c r="N32" s="1574"/>
      <c r="O32" s="1034"/>
    </row>
    <row r="33" spans="1:15" s="157" customFormat="1" ht="19.5" customHeight="1">
      <c r="A33" s="1580" t="s">
        <v>278</v>
      </c>
      <c r="B33" s="1581"/>
      <c r="C33" s="1545"/>
      <c r="D33" s="1546"/>
      <c r="E33" s="1547"/>
      <c r="F33" s="1554"/>
      <c r="G33" s="1575"/>
      <c r="H33" s="1575"/>
      <c r="I33" s="1575"/>
      <c r="J33" s="1555"/>
      <c r="K33" s="1554"/>
      <c r="L33" s="1555"/>
      <c r="M33" s="1560"/>
      <c r="N33" s="1561"/>
      <c r="O33" s="1542"/>
    </row>
    <row r="34" spans="1:15" s="157" customFormat="1" ht="19.5" customHeight="1">
      <c r="A34" s="1580"/>
      <c r="B34" s="1581"/>
      <c r="C34" s="1548"/>
      <c r="D34" s="1549"/>
      <c r="E34" s="1550"/>
      <c r="F34" s="1556"/>
      <c r="G34" s="1576"/>
      <c r="H34" s="1576"/>
      <c r="I34" s="1576"/>
      <c r="J34" s="1557"/>
      <c r="K34" s="1556"/>
      <c r="L34" s="1557"/>
      <c r="M34" s="1562"/>
      <c r="N34" s="1563"/>
      <c r="O34" s="1543"/>
    </row>
    <row r="35" spans="1:15" s="157" customFormat="1" ht="19.5" customHeight="1">
      <c r="A35" s="1580"/>
      <c r="B35" s="1581"/>
      <c r="C35" s="1551"/>
      <c r="D35" s="1552"/>
      <c r="E35" s="1553"/>
      <c r="F35" s="1558"/>
      <c r="G35" s="1577"/>
      <c r="H35" s="1577"/>
      <c r="I35" s="1577"/>
      <c r="J35" s="1559"/>
      <c r="K35" s="1558"/>
      <c r="L35" s="1559"/>
      <c r="M35" s="1564"/>
      <c r="N35" s="1565"/>
      <c r="O35" s="1544"/>
    </row>
    <row r="36" spans="1:15" s="157" customFormat="1" ht="19.5" customHeight="1">
      <c r="A36" s="1569" t="s">
        <v>3</v>
      </c>
      <c r="B36" s="1570"/>
      <c r="C36" s="1545"/>
      <c r="D36" s="1546"/>
      <c r="E36" s="1547"/>
      <c r="F36" s="1582"/>
      <c r="G36" s="1575"/>
      <c r="H36" s="1575"/>
      <c r="I36" s="1575"/>
      <c r="J36" s="1555"/>
      <c r="K36" s="1583"/>
      <c r="L36" s="1555"/>
      <c r="M36" s="1560"/>
      <c r="N36" s="1561"/>
      <c r="O36" s="1542"/>
    </row>
    <row r="37" spans="1:15" s="157" customFormat="1" ht="19.5" customHeight="1">
      <c r="A37" s="1569"/>
      <c r="B37" s="1570"/>
      <c r="C37" s="1548"/>
      <c r="D37" s="1549"/>
      <c r="E37" s="1550"/>
      <c r="F37" s="1556"/>
      <c r="G37" s="1576"/>
      <c r="H37" s="1576"/>
      <c r="I37" s="1576"/>
      <c r="J37" s="1557"/>
      <c r="K37" s="1556"/>
      <c r="L37" s="1557"/>
      <c r="M37" s="1562"/>
      <c r="N37" s="1563"/>
      <c r="O37" s="1543"/>
    </row>
    <row r="38" spans="1:15" s="157" customFormat="1" ht="19.5" customHeight="1">
      <c r="A38" s="1569"/>
      <c r="B38" s="1570"/>
      <c r="C38" s="1551"/>
      <c r="D38" s="1552"/>
      <c r="E38" s="1553"/>
      <c r="F38" s="1558"/>
      <c r="G38" s="1577"/>
      <c r="H38" s="1577"/>
      <c r="I38" s="1577"/>
      <c r="J38" s="1559"/>
      <c r="K38" s="1558"/>
      <c r="L38" s="1559"/>
      <c r="M38" s="1564"/>
      <c r="N38" s="1565"/>
      <c r="O38" s="1544"/>
    </row>
    <row r="39" spans="1:15" s="157" customFormat="1" ht="19.5" customHeight="1">
      <c r="A39" s="1569" t="s">
        <v>4</v>
      </c>
      <c r="B39" s="1570"/>
      <c r="C39" s="1545"/>
      <c r="D39" s="1546"/>
      <c r="E39" s="1547"/>
      <c r="F39" s="1589"/>
      <c r="G39" s="1590"/>
      <c r="H39" s="1590"/>
      <c r="I39" s="1590"/>
      <c r="J39" s="1591"/>
      <c r="K39" s="1589"/>
      <c r="L39" s="1591"/>
      <c r="M39" s="1560"/>
      <c r="N39" s="1561"/>
      <c r="O39" s="1586"/>
    </row>
    <row r="40" spans="1:15" s="157" customFormat="1" ht="19.5" customHeight="1">
      <c r="A40" s="1569"/>
      <c r="B40" s="1570"/>
      <c r="C40" s="1548"/>
      <c r="D40" s="1549"/>
      <c r="E40" s="1550"/>
      <c r="F40" s="1592"/>
      <c r="G40" s="1593"/>
      <c r="H40" s="1593"/>
      <c r="I40" s="1593"/>
      <c r="J40" s="1594"/>
      <c r="K40" s="1592"/>
      <c r="L40" s="1594"/>
      <c r="M40" s="1562"/>
      <c r="N40" s="1563"/>
      <c r="O40" s="1587"/>
    </row>
    <row r="41" spans="1:15" s="157" customFormat="1" ht="19.5" customHeight="1">
      <c r="A41" s="1569"/>
      <c r="B41" s="1570"/>
      <c r="C41" s="1551"/>
      <c r="D41" s="1552"/>
      <c r="E41" s="1553"/>
      <c r="F41" s="1595"/>
      <c r="G41" s="1596"/>
      <c r="H41" s="1596"/>
      <c r="I41" s="1596"/>
      <c r="J41" s="1597"/>
      <c r="K41" s="1595"/>
      <c r="L41" s="1597"/>
      <c r="M41" s="1564"/>
      <c r="N41" s="1565"/>
      <c r="O41" s="1588"/>
    </row>
    <row r="42" spans="1:15" s="157" customFormat="1" ht="14.25" customHeight="1">
      <c r="B42" s="155"/>
      <c r="C42" s="161"/>
      <c r="D42" s="161"/>
    </row>
    <row r="43" spans="1:15">
      <c r="A43" s="114" t="s">
        <v>5</v>
      </c>
      <c r="B43" s="139"/>
      <c r="C43" s="147"/>
      <c r="D43" s="147"/>
    </row>
    <row r="44" spans="1:15">
      <c r="A44" s="114" t="s">
        <v>397</v>
      </c>
      <c r="B44" s="139"/>
      <c r="C44" s="147"/>
      <c r="D44" s="147"/>
    </row>
    <row r="45" spans="1:15">
      <c r="A45" s="114" t="s">
        <v>279</v>
      </c>
      <c r="B45" s="139"/>
      <c r="C45" s="147"/>
      <c r="D45" s="147"/>
    </row>
    <row r="46" spans="1:15">
      <c r="A46" s="114" t="s">
        <v>398</v>
      </c>
      <c r="B46" s="139"/>
      <c r="C46" s="147"/>
      <c r="D46" s="147"/>
    </row>
    <row r="47" spans="1:15">
      <c r="A47" s="114" t="s">
        <v>280</v>
      </c>
      <c r="B47" s="139"/>
      <c r="C47" s="147"/>
      <c r="D47" s="147"/>
      <c r="H47" s="141"/>
    </row>
    <row r="48" spans="1:15">
      <c r="A48" s="114" t="s">
        <v>281</v>
      </c>
      <c r="B48" s="139"/>
      <c r="C48" s="147"/>
      <c r="D48" s="147"/>
      <c r="H48" s="141"/>
    </row>
    <row r="49" spans="1:7">
      <c r="A49" s="114" t="s">
        <v>282</v>
      </c>
      <c r="B49" s="139"/>
      <c r="C49" s="147"/>
      <c r="D49" s="147"/>
    </row>
    <row r="50" spans="1:7">
      <c r="A50" s="289" t="s">
        <v>1414</v>
      </c>
      <c r="B50" s="139"/>
      <c r="C50" s="147"/>
      <c r="D50" s="147"/>
      <c r="G50" s="141"/>
    </row>
    <row r="51" spans="1:7">
      <c r="A51" s="289" t="s">
        <v>1415</v>
      </c>
      <c r="B51" s="139"/>
      <c r="C51" s="147"/>
      <c r="D51" s="147"/>
    </row>
    <row r="52" spans="1:7">
      <c r="A52" s="289" t="s">
        <v>1416</v>
      </c>
    </row>
  </sheetData>
  <mergeCells count="37">
    <mergeCell ref="O39:O41"/>
    <mergeCell ref="A39:B41"/>
    <mergeCell ref="F39:J41"/>
    <mergeCell ref="K39:L41"/>
    <mergeCell ref="M39:N41"/>
    <mergeCell ref="C39:E41"/>
    <mergeCell ref="A19:C22"/>
    <mergeCell ref="L21:N22"/>
    <mergeCell ref="I19:N20"/>
    <mergeCell ref="A15:O15"/>
    <mergeCell ref="A3:O3"/>
    <mergeCell ref="A24:C24"/>
    <mergeCell ref="A36:B38"/>
    <mergeCell ref="M31:N32"/>
    <mergeCell ref="F33:J35"/>
    <mergeCell ref="C29:E32"/>
    <mergeCell ref="M36:N38"/>
    <mergeCell ref="A33:B35"/>
    <mergeCell ref="F36:J38"/>
    <mergeCell ref="K36:L38"/>
    <mergeCell ref="O33:O35"/>
    <mergeCell ref="O36:O38"/>
    <mergeCell ref="C36:E38"/>
    <mergeCell ref="C33:E35"/>
    <mergeCell ref="K33:L35"/>
    <mergeCell ref="M33:N35"/>
    <mergeCell ref="O23:O25"/>
    <mergeCell ref="F29:J32"/>
    <mergeCell ref="K31:L32"/>
    <mergeCell ref="I21:K22"/>
    <mergeCell ref="O29:O32"/>
    <mergeCell ref="K29:N30"/>
    <mergeCell ref="D23:H25"/>
    <mergeCell ref="I23:K25"/>
    <mergeCell ref="L23:N25"/>
    <mergeCell ref="D19:H22"/>
    <mergeCell ref="O19:O22"/>
  </mergeCells>
  <phoneticPr fontId="3"/>
  <pageMargins left="0.78740157480314965" right="0.19685039370078741" top="0.78740157480314965" bottom="0.78740157480314965" header="0.51181102362204722" footer="0.51181102362204722"/>
  <pageSetup paperSize="9" scale="95" orientation="portrait" blackAndWhite="1" horizontalDpi="200" verticalDpi="200" r:id="rId1"/>
  <headerFooter alignWithMargins="0"/>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45"/>
  <sheetViews>
    <sheetView view="pageBreakPreview" zoomScaleNormal="100" zoomScaleSheetLayoutView="100" workbookViewId="0">
      <selection activeCell="F18" sqref="F18:O20"/>
    </sheetView>
  </sheetViews>
  <sheetFormatPr defaultColWidth="5.875" defaultRowHeight="14.25"/>
  <cols>
    <col min="1" max="14" width="5.875" style="114" customWidth="1"/>
    <col min="15" max="15" width="6.75" style="114" customWidth="1"/>
    <col min="16" max="16384" width="5.875" style="114"/>
  </cols>
  <sheetData>
    <row r="1" spans="1:20">
      <c r="O1" s="138" t="s">
        <v>531</v>
      </c>
    </row>
    <row r="3" spans="1:20" ht="28.5">
      <c r="A3" s="921" t="s">
        <v>6</v>
      </c>
      <c r="B3" s="921"/>
      <c r="C3" s="921"/>
      <c r="D3" s="921"/>
      <c r="E3" s="921"/>
      <c r="F3" s="921"/>
      <c r="G3" s="921"/>
      <c r="H3" s="921"/>
      <c r="I3" s="921"/>
      <c r="J3" s="921"/>
      <c r="K3" s="921"/>
      <c r="L3" s="921"/>
      <c r="M3" s="921"/>
      <c r="N3" s="921"/>
      <c r="O3" s="921"/>
      <c r="P3" s="724"/>
      <c r="Q3" s="724"/>
      <c r="R3" s="724"/>
      <c r="S3" s="724"/>
      <c r="T3" s="724"/>
    </row>
    <row r="5" spans="1:20">
      <c r="A5" s="114" t="s">
        <v>346</v>
      </c>
      <c r="L5" s="204"/>
      <c r="M5" s="204"/>
      <c r="N5" s="204"/>
    </row>
    <row r="6" spans="1:20">
      <c r="L6" s="204"/>
      <c r="M6" s="204"/>
      <c r="N6" s="204"/>
    </row>
    <row r="7" spans="1:20">
      <c r="B7" s="304" t="s">
        <v>1326</v>
      </c>
      <c r="C7" s="162"/>
      <c r="D7" s="162"/>
      <c r="E7" s="143"/>
      <c r="F7" s="143"/>
    </row>
    <row r="9" spans="1:20">
      <c r="B9" s="114" t="str">
        <f>入力シート!C1</f>
        <v>令和4年7月10日執行参議院青森県選挙区選出議員選挙</v>
      </c>
      <c r="J9" s="293"/>
      <c r="K9" s="293"/>
    </row>
    <row r="11" spans="1:20">
      <c r="H11" s="138" t="s">
        <v>544</v>
      </c>
      <c r="J11" s="144">
        <f>入力シート!C8</f>
        <v>0</v>
      </c>
      <c r="K11" s="141"/>
      <c r="L11" s="141">
        <f>入力シート!C10</f>
        <v>0</v>
      </c>
    </row>
    <row r="12" spans="1:20" ht="14.25" customHeight="1">
      <c r="A12" s="116"/>
      <c r="B12" s="116"/>
      <c r="C12" s="116"/>
      <c r="D12" s="116"/>
      <c r="E12" s="116"/>
      <c r="F12" s="193"/>
      <c r="G12" s="116"/>
      <c r="H12" s="116"/>
      <c r="I12" s="116"/>
      <c r="J12" s="116"/>
      <c r="K12" s="116"/>
      <c r="L12" s="116"/>
      <c r="M12" s="116"/>
      <c r="N12" s="116"/>
    </row>
    <row r="13" spans="1:20" ht="14.25" customHeight="1">
      <c r="A13" s="1579" t="s">
        <v>589</v>
      </c>
      <c r="B13" s="1579"/>
      <c r="C13" s="1579"/>
      <c r="D13" s="1579"/>
      <c r="E13" s="1579"/>
      <c r="F13" s="1579"/>
      <c r="G13" s="1579"/>
      <c r="H13" s="1579"/>
      <c r="I13" s="1579"/>
      <c r="J13" s="1579"/>
      <c r="K13" s="1579"/>
      <c r="L13" s="1579"/>
      <c r="M13" s="1579"/>
      <c r="N13" s="1579"/>
      <c r="O13" s="1579"/>
    </row>
    <row r="14" spans="1:20" ht="14.25" customHeight="1">
      <c r="A14" s="194"/>
      <c r="B14" s="194"/>
      <c r="C14" s="194"/>
      <c r="D14" s="194"/>
      <c r="E14" s="194"/>
      <c r="F14" s="194"/>
      <c r="G14" s="194"/>
      <c r="H14" s="194"/>
      <c r="I14" s="194"/>
      <c r="J14" s="194"/>
      <c r="K14" s="194"/>
      <c r="L14" s="194"/>
      <c r="M14" s="194"/>
      <c r="N14" s="194"/>
    </row>
    <row r="15" spans="1:20" ht="24" customHeight="1">
      <c r="A15" s="1615" t="s">
        <v>7</v>
      </c>
      <c r="B15" s="1480"/>
      <c r="C15" s="1480"/>
      <c r="D15" s="1480"/>
      <c r="E15" s="1481"/>
      <c r="F15" s="205"/>
      <c r="G15" s="1631" t="s">
        <v>387</v>
      </c>
      <c r="H15" s="1631"/>
      <c r="I15" s="1631"/>
      <c r="J15" s="1632"/>
      <c r="K15" s="206"/>
      <c r="L15" s="207"/>
      <c r="M15" s="207"/>
      <c r="N15" s="207"/>
      <c r="O15" s="208"/>
    </row>
    <row r="16" spans="1:20" ht="24" customHeight="1">
      <c r="A16" s="1048" t="s">
        <v>9</v>
      </c>
      <c r="B16" s="1470"/>
      <c r="C16" s="1470"/>
      <c r="D16" s="1470"/>
      <c r="E16" s="1049"/>
      <c r="F16" s="209" t="s">
        <v>399</v>
      </c>
      <c r="G16" s="1633"/>
      <c r="H16" s="1633"/>
      <c r="I16" s="1633"/>
      <c r="J16" s="1634"/>
      <c r="K16" s="1628" t="s">
        <v>10</v>
      </c>
      <c r="L16" s="1629"/>
      <c r="M16" s="1629"/>
      <c r="N16" s="1629"/>
      <c r="O16" s="1630"/>
    </row>
    <row r="17" spans="1:15" ht="24" customHeight="1">
      <c r="A17" s="1482" t="s">
        <v>400</v>
      </c>
      <c r="B17" s="1487"/>
      <c r="C17" s="1487"/>
      <c r="D17" s="1487"/>
      <c r="E17" s="1483"/>
      <c r="F17" s="210"/>
      <c r="G17" s="1635"/>
      <c r="H17" s="1635"/>
      <c r="I17" s="1635"/>
      <c r="J17" s="1636"/>
      <c r="K17" s="210"/>
      <c r="L17" s="211"/>
      <c r="M17" s="211"/>
      <c r="N17" s="211"/>
      <c r="O17" s="212"/>
    </row>
    <row r="18" spans="1:15" ht="24" customHeight="1">
      <c r="A18" s="1615" t="s">
        <v>391</v>
      </c>
      <c r="B18" s="1480"/>
      <c r="C18" s="1480"/>
      <c r="D18" s="1480"/>
      <c r="E18" s="1481"/>
      <c r="F18" s="1522"/>
      <c r="G18" s="1523"/>
      <c r="H18" s="1523"/>
      <c r="I18" s="1523"/>
      <c r="J18" s="1523"/>
      <c r="K18" s="1523"/>
      <c r="L18" s="1523"/>
      <c r="M18" s="1523"/>
      <c r="N18" s="1523"/>
      <c r="O18" s="1524"/>
    </row>
    <row r="19" spans="1:15" ht="24" customHeight="1">
      <c r="A19" s="1048" t="s">
        <v>8</v>
      </c>
      <c r="B19" s="1470"/>
      <c r="C19" s="1470"/>
      <c r="D19" s="1470"/>
      <c r="E19" s="1049"/>
      <c r="F19" s="1525"/>
      <c r="G19" s="1526"/>
      <c r="H19" s="1526"/>
      <c r="I19" s="1526"/>
      <c r="J19" s="1526"/>
      <c r="K19" s="1526"/>
      <c r="L19" s="1526"/>
      <c r="M19" s="1526"/>
      <c r="N19" s="1526"/>
      <c r="O19" s="1527"/>
    </row>
    <row r="20" spans="1:15" ht="24" customHeight="1">
      <c r="A20" s="1482" t="s">
        <v>14</v>
      </c>
      <c r="B20" s="1487"/>
      <c r="C20" s="1487"/>
      <c r="D20" s="1487"/>
      <c r="E20" s="1483"/>
      <c r="F20" s="1528"/>
      <c r="G20" s="1529"/>
      <c r="H20" s="1529"/>
      <c r="I20" s="1529"/>
      <c r="J20" s="1529"/>
      <c r="K20" s="1529"/>
      <c r="L20" s="1529"/>
      <c r="M20" s="1529"/>
      <c r="N20" s="1529"/>
      <c r="O20" s="1530"/>
    </row>
    <row r="21" spans="1:15" ht="24" customHeight="1">
      <c r="A21" s="1602" t="s">
        <v>11</v>
      </c>
      <c r="B21" s="1603"/>
      <c r="C21" s="1603"/>
      <c r="D21" s="1604"/>
      <c r="E21" s="1602" t="s">
        <v>12</v>
      </c>
      <c r="F21" s="1603"/>
      <c r="G21" s="1604"/>
      <c r="H21" s="1602" t="s">
        <v>13</v>
      </c>
      <c r="I21" s="1603"/>
      <c r="J21" s="1603"/>
      <c r="K21" s="1604"/>
      <c r="L21" s="1602" t="s">
        <v>683</v>
      </c>
      <c r="M21" s="1603"/>
      <c r="N21" s="1603"/>
      <c r="O21" s="1604"/>
    </row>
    <row r="22" spans="1:15" ht="24" customHeight="1">
      <c r="A22" s="1616"/>
      <c r="B22" s="1617"/>
      <c r="C22" s="1617"/>
      <c r="D22" s="1618"/>
      <c r="E22" s="1612" t="s">
        <v>1417</v>
      </c>
      <c r="F22" s="1613"/>
      <c r="G22" s="1614"/>
      <c r="H22" s="1610"/>
      <c r="I22" s="1611"/>
      <c r="J22" s="1611"/>
      <c r="K22" s="213"/>
      <c r="L22" s="1609"/>
      <c r="M22" s="973"/>
      <c r="N22" s="973"/>
      <c r="O22" s="974"/>
    </row>
    <row r="23" spans="1:15" ht="24" customHeight="1">
      <c r="A23" s="1619"/>
      <c r="B23" s="1620"/>
      <c r="C23" s="1620"/>
      <c r="D23" s="1621"/>
      <c r="E23" s="1606" t="s">
        <v>401</v>
      </c>
      <c r="F23" s="1607"/>
      <c r="G23" s="1608"/>
      <c r="H23" s="1598"/>
      <c r="I23" s="1599"/>
      <c r="J23" s="1599"/>
      <c r="K23" s="214" t="s">
        <v>2</v>
      </c>
      <c r="L23" s="1625"/>
      <c r="M23" s="1626"/>
      <c r="N23" s="1626"/>
      <c r="O23" s="1627"/>
    </row>
    <row r="24" spans="1:15" ht="21" customHeight="1">
      <c r="A24" s="1622"/>
      <c r="B24" s="1623"/>
      <c r="C24" s="1623"/>
      <c r="D24" s="1624"/>
      <c r="E24" s="1637" t="s">
        <v>1417</v>
      </c>
      <c r="F24" s="1638"/>
      <c r="G24" s="1639"/>
      <c r="H24" s="1600"/>
      <c r="I24" s="1601"/>
      <c r="J24" s="1601"/>
      <c r="K24" s="215"/>
      <c r="L24" s="1605"/>
      <c r="M24" s="977"/>
      <c r="N24" s="977"/>
      <c r="O24" s="978"/>
    </row>
    <row r="25" spans="1:15">
      <c r="A25" s="216"/>
      <c r="B25" s="216"/>
      <c r="C25" s="216"/>
      <c r="D25" s="216"/>
      <c r="E25" s="216"/>
      <c r="F25" s="216"/>
      <c r="G25" s="216"/>
      <c r="H25" s="216"/>
      <c r="I25" s="216"/>
      <c r="J25" s="216"/>
      <c r="K25" s="216"/>
      <c r="L25" s="216"/>
      <c r="M25" s="216"/>
      <c r="N25" s="216"/>
      <c r="O25" s="216"/>
    </row>
    <row r="26" spans="1:15">
      <c r="A26" s="216" t="s">
        <v>347</v>
      </c>
      <c r="B26" s="216"/>
      <c r="C26" s="216"/>
      <c r="D26" s="216"/>
      <c r="E26" s="216"/>
      <c r="F26" s="216"/>
      <c r="G26" s="216"/>
      <c r="H26" s="216"/>
      <c r="I26" s="216"/>
      <c r="J26" s="216"/>
      <c r="K26" s="216"/>
      <c r="L26" s="216"/>
      <c r="M26" s="216"/>
      <c r="N26" s="216"/>
      <c r="O26" s="216"/>
    </row>
    <row r="27" spans="1:15">
      <c r="A27" s="216" t="s">
        <v>402</v>
      </c>
      <c r="B27" s="216"/>
      <c r="C27" s="216"/>
      <c r="D27" s="216"/>
      <c r="E27" s="216"/>
      <c r="F27" s="216"/>
      <c r="G27" s="216"/>
      <c r="H27" s="216"/>
      <c r="I27" s="216"/>
      <c r="J27" s="216"/>
      <c r="K27" s="216"/>
      <c r="L27" s="216"/>
      <c r="M27" s="216"/>
      <c r="N27" s="216"/>
      <c r="O27" s="216"/>
    </row>
    <row r="28" spans="1:15">
      <c r="A28" s="216" t="s">
        <v>403</v>
      </c>
      <c r="B28" s="216"/>
      <c r="C28" s="216"/>
      <c r="D28" s="216"/>
      <c r="E28" s="216"/>
      <c r="F28" s="216"/>
      <c r="G28" s="216"/>
      <c r="H28" s="216"/>
      <c r="I28" s="216"/>
      <c r="J28" s="216"/>
      <c r="K28" s="216"/>
      <c r="L28" s="216"/>
      <c r="M28" s="216"/>
      <c r="N28" s="216"/>
      <c r="O28" s="216"/>
    </row>
    <row r="29" spans="1:15">
      <c r="A29" s="216" t="s">
        <v>404</v>
      </c>
      <c r="B29" s="216"/>
    </row>
    <row r="30" spans="1:15">
      <c r="A30" s="216" t="s">
        <v>405</v>
      </c>
      <c r="B30" s="216"/>
      <c r="C30" s="216"/>
      <c r="D30" s="216"/>
      <c r="E30" s="216"/>
      <c r="F30" s="216"/>
      <c r="G30" s="216"/>
      <c r="H30" s="216"/>
      <c r="I30" s="216"/>
      <c r="J30" s="216"/>
      <c r="K30" s="216"/>
    </row>
    <row r="31" spans="1:15">
      <c r="A31" s="216" t="s">
        <v>15</v>
      </c>
      <c r="B31" s="216"/>
    </row>
    <row r="32" spans="1:15">
      <c r="A32" s="216" t="s">
        <v>16</v>
      </c>
      <c r="B32" s="216"/>
    </row>
    <row r="33" spans="1:15">
      <c r="A33" s="216" t="s">
        <v>1418</v>
      </c>
      <c r="B33" s="216"/>
    </row>
    <row r="34" spans="1:15">
      <c r="A34" s="216" t="s">
        <v>406</v>
      </c>
    </row>
    <row r="35" spans="1:15">
      <c r="A35" s="216" t="s">
        <v>407</v>
      </c>
    </row>
    <row r="36" spans="1:15">
      <c r="A36" s="216" t="s">
        <v>408</v>
      </c>
    </row>
    <row r="37" spans="1:15">
      <c r="A37" s="216" t="s">
        <v>409</v>
      </c>
    </row>
    <row r="38" spans="1:15">
      <c r="A38" s="216" t="s">
        <v>410</v>
      </c>
    </row>
    <row r="39" spans="1:15">
      <c r="A39" s="216" t="s">
        <v>411</v>
      </c>
    </row>
    <row r="40" spans="1:15">
      <c r="A40" s="216" t="s">
        <v>1419</v>
      </c>
    </row>
    <row r="41" spans="1:15">
      <c r="A41" s="216" t="s">
        <v>348</v>
      </c>
    </row>
    <row r="42" spans="1:15">
      <c r="A42" s="216" t="s">
        <v>412</v>
      </c>
    </row>
    <row r="43" spans="1:15">
      <c r="A43" s="216" t="s">
        <v>413</v>
      </c>
    </row>
    <row r="44" spans="1:15">
      <c r="A44" s="216" t="s">
        <v>1027</v>
      </c>
      <c r="B44" s="216"/>
      <c r="C44" s="216"/>
      <c r="D44" s="216"/>
      <c r="E44" s="216"/>
      <c r="F44" s="216"/>
      <c r="G44" s="216"/>
      <c r="H44" s="216"/>
      <c r="I44" s="216"/>
      <c r="J44" s="216"/>
      <c r="K44" s="216"/>
      <c r="L44" s="216"/>
      <c r="M44" s="216"/>
      <c r="N44" s="216"/>
      <c r="O44" s="216"/>
    </row>
    <row r="45" spans="1:15">
      <c r="A45" s="216" t="s">
        <v>1028</v>
      </c>
      <c r="B45" s="216"/>
      <c r="C45" s="216"/>
      <c r="D45" s="216"/>
      <c r="E45" s="216"/>
      <c r="F45" s="216"/>
      <c r="G45" s="216"/>
      <c r="H45" s="216"/>
      <c r="I45" s="216"/>
      <c r="J45" s="216"/>
      <c r="K45" s="216"/>
      <c r="L45" s="216"/>
      <c r="M45" s="216"/>
      <c r="N45" s="216"/>
      <c r="O45" s="216"/>
    </row>
  </sheetData>
  <mergeCells count="25">
    <mergeCell ref="A3:O3"/>
    <mergeCell ref="E22:G22"/>
    <mergeCell ref="A17:E17"/>
    <mergeCell ref="A18:E18"/>
    <mergeCell ref="A19:E19"/>
    <mergeCell ref="A15:E15"/>
    <mergeCell ref="A13:O13"/>
    <mergeCell ref="F18:O20"/>
    <mergeCell ref="A22:D24"/>
    <mergeCell ref="L23:O23"/>
    <mergeCell ref="K16:O16"/>
    <mergeCell ref="L21:O21"/>
    <mergeCell ref="A21:D21"/>
    <mergeCell ref="A20:E20"/>
    <mergeCell ref="G15:J17"/>
    <mergeCell ref="E24:G24"/>
    <mergeCell ref="H23:J23"/>
    <mergeCell ref="H24:J24"/>
    <mergeCell ref="A16:E16"/>
    <mergeCell ref="H21:K21"/>
    <mergeCell ref="L24:O24"/>
    <mergeCell ref="E23:G23"/>
    <mergeCell ref="E21:G21"/>
    <mergeCell ref="L22:O22"/>
    <mergeCell ref="H22:J22"/>
  </mergeCells>
  <phoneticPr fontId="3"/>
  <pageMargins left="0.98425196850393704" right="0.55118110236220474" top="0.78740157480314965" bottom="0.78740157480314965" header="0.51181102362204722" footer="0.51181102362204722"/>
  <pageSetup paperSize="9" scale="94" orientation="portrait" blackAndWhite="1"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8"/>
  <sheetViews>
    <sheetView showZeros="0" view="pageBreakPreview" zoomScaleNormal="100" zoomScaleSheetLayoutView="100" workbookViewId="0">
      <selection activeCell="J27" sqref="J27:N29"/>
    </sheetView>
  </sheetViews>
  <sheetFormatPr defaultColWidth="5.875" defaultRowHeight="14.25"/>
  <cols>
    <col min="1" max="1" width="5.875" style="114" customWidth="1"/>
    <col min="2" max="11" width="5.875" style="114"/>
    <col min="12" max="12" width="10.5" style="114" bestFit="1" customWidth="1"/>
    <col min="13" max="16384" width="5.875" style="114"/>
  </cols>
  <sheetData>
    <row r="1" spans="1:14" ht="15" thickBot="1">
      <c r="N1" s="290" t="s">
        <v>699</v>
      </c>
    </row>
    <row r="2" spans="1:14" ht="15" thickBot="1">
      <c r="A2" s="111" t="s">
        <v>478</v>
      </c>
      <c r="B2" s="112"/>
      <c r="C2" s="113"/>
      <c r="E2" s="839" t="s">
        <v>481</v>
      </c>
      <c r="F2" s="840"/>
      <c r="G2" s="841" t="s">
        <v>482</v>
      </c>
      <c r="H2" s="841"/>
      <c r="I2" s="841"/>
      <c r="J2" s="841"/>
      <c r="K2" s="841"/>
      <c r="L2" s="841"/>
      <c r="M2" s="840"/>
    </row>
    <row r="3" spans="1:14">
      <c r="A3" s="115" t="s">
        <v>479</v>
      </c>
      <c r="B3" s="116"/>
      <c r="C3" s="117"/>
      <c r="E3" s="118"/>
      <c r="F3" s="117"/>
      <c r="G3" s="116"/>
      <c r="H3" s="116"/>
      <c r="I3" s="116"/>
      <c r="J3" s="116"/>
      <c r="K3" s="116"/>
      <c r="L3" s="116"/>
      <c r="M3" s="117"/>
    </row>
    <row r="4" spans="1:14" ht="15" thickBot="1">
      <c r="A4" s="119" t="s">
        <v>480</v>
      </c>
      <c r="B4" s="120"/>
      <c r="C4" s="121"/>
      <c r="E4" s="118"/>
      <c r="F4" s="117"/>
      <c r="G4" s="116"/>
      <c r="H4" s="116"/>
      <c r="I4" s="116"/>
      <c r="J4" s="116"/>
      <c r="K4" s="116"/>
      <c r="L4" s="116"/>
      <c r="M4" s="117"/>
    </row>
    <row r="5" spans="1:14">
      <c r="E5" s="118"/>
      <c r="F5" s="117"/>
      <c r="G5" s="116"/>
      <c r="H5" s="116"/>
      <c r="I5" s="116"/>
      <c r="J5" s="116"/>
      <c r="K5" s="116"/>
      <c r="L5" s="116"/>
      <c r="M5" s="117"/>
    </row>
    <row r="6" spans="1:14" ht="15" thickBot="1">
      <c r="A6" s="869" t="str">
        <f>入力シート!C3</f>
        <v>令和4年6月22日</v>
      </c>
      <c r="B6" s="869"/>
      <c r="C6" s="869"/>
      <c r="E6" s="122"/>
      <c r="F6" s="121"/>
      <c r="G6" s="120"/>
      <c r="H6" s="120"/>
      <c r="I6" s="120"/>
      <c r="J6" s="120"/>
      <c r="K6" s="120"/>
      <c r="L6" s="120"/>
      <c r="M6" s="121"/>
    </row>
    <row r="7" spans="1:14">
      <c r="A7" s="266" t="s">
        <v>468</v>
      </c>
    </row>
    <row r="9" spans="1:14" ht="17.25">
      <c r="A9" s="851" t="s">
        <v>719</v>
      </c>
      <c r="B9" s="851"/>
      <c r="C9" s="851"/>
      <c r="D9" s="851"/>
      <c r="E9" s="851"/>
      <c r="F9" s="851"/>
      <c r="G9" s="851"/>
      <c r="H9" s="851"/>
      <c r="I9" s="851"/>
      <c r="J9" s="851"/>
      <c r="K9" s="851"/>
      <c r="L9" s="851"/>
      <c r="M9" s="851"/>
      <c r="N9" s="851"/>
    </row>
    <row r="10" spans="1:14" ht="18.75">
      <c r="A10" s="123"/>
      <c r="B10" s="123"/>
      <c r="C10" s="123"/>
      <c r="D10" s="123"/>
      <c r="E10" s="123"/>
      <c r="F10" s="123"/>
      <c r="G10" s="123"/>
      <c r="H10" s="123"/>
      <c r="I10" s="123"/>
      <c r="J10" s="123"/>
      <c r="K10" s="123"/>
      <c r="L10" s="123"/>
      <c r="M10" s="123"/>
      <c r="N10" s="123"/>
    </row>
    <row r="11" spans="1:14" ht="15" thickBot="1"/>
    <row r="12" spans="1:14" ht="10.5" customHeight="1">
      <c r="A12" s="124"/>
      <c r="B12" s="112"/>
      <c r="C12" s="861">
        <f>入力シート!C9</f>
        <v>0</v>
      </c>
      <c r="D12" s="862"/>
      <c r="E12" s="862"/>
      <c r="F12" s="862"/>
      <c r="G12" s="862">
        <f>入力シート!C11</f>
        <v>0</v>
      </c>
      <c r="H12" s="862"/>
      <c r="I12" s="862"/>
      <c r="J12" s="870"/>
      <c r="K12" s="118"/>
      <c r="L12" s="116"/>
      <c r="M12" s="116"/>
      <c r="N12" s="116"/>
    </row>
    <row r="13" spans="1:14" ht="14.25" customHeight="1">
      <c r="A13" s="874" t="s">
        <v>483</v>
      </c>
      <c r="B13" s="875"/>
      <c r="C13" s="863"/>
      <c r="D13" s="864"/>
      <c r="E13" s="864"/>
      <c r="F13" s="864"/>
      <c r="G13" s="864"/>
      <c r="H13" s="864"/>
      <c r="I13" s="864"/>
      <c r="J13" s="871"/>
      <c r="K13" s="118"/>
      <c r="L13" s="116"/>
      <c r="M13" s="116"/>
      <c r="N13" s="116"/>
    </row>
    <row r="14" spans="1:14" ht="10.5" customHeight="1" thickBot="1">
      <c r="A14" s="125"/>
      <c r="B14" s="126"/>
      <c r="C14" s="865"/>
      <c r="D14" s="866"/>
      <c r="E14" s="866"/>
      <c r="F14" s="866"/>
      <c r="G14" s="866"/>
      <c r="H14" s="866"/>
      <c r="I14" s="866"/>
      <c r="J14" s="872"/>
      <c r="K14" s="122"/>
      <c r="L14" s="120"/>
      <c r="M14" s="120"/>
      <c r="N14" s="120"/>
    </row>
    <row r="15" spans="1:14">
      <c r="A15" s="118"/>
      <c r="B15" s="116"/>
      <c r="C15" s="867">
        <f>入力シート!C8</f>
        <v>0</v>
      </c>
      <c r="D15" s="868"/>
      <c r="E15" s="868"/>
      <c r="F15" s="868"/>
      <c r="G15" s="868">
        <f>入力シート!C10</f>
        <v>0</v>
      </c>
      <c r="H15" s="868"/>
      <c r="I15" s="868"/>
      <c r="J15" s="873"/>
      <c r="K15" s="127"/>
      <c r="L15" s="852">
        <f>入力シート!C12</f>
        <v>0</v>
      </c>
      <c r="M15" s="853"/>
      <c r="N15" s="854"/>
    </row>
    <row r="16" spans="1:14">
      <c r="A16" s="874" t="s">
        <v>490</v>
      </c>
      <c r="B16" s="875"/>
      <c r="C16" s="855"/>
      <c r="D16" s="856"/>
      <c r="E16" s="856"/>
      <c r="F16" s="856"/>
      <c r="G16" s="856"/>
      <c r="H16" s="856"/>
      <c r="I16" s="856"/>
      <c r="J16" s="857"/>
      <c r="K16" s="115" t="s">
        <v>491</v>
      </c>
      <c r="L16" s="855"/>
      <c r="M16" s="856"/>
      <c r="N16" s="857"/>
    </row>
    <row r="17" spans="1:14" ht="15" thickBot="1">
      <c r="A17" s="122"/>
      <c r="B17" s="120"/>
      <c r="C17" s="858"/>
      <c r="D17" s="859"/>
      <c r="E17" s="859"/>
      <c r="F17" s="859"/>
      <c r="G17" s="859"/>
      <c r="H17" s="859"/>
      <c r="I17" s="859"/>
      <c r="J17" s="860"/>
      <c r="K17" s="128"/>
      <c r="L17" s="858"/>
      <c r="M17" s="859"/>
      <c r="N17" s="860"/>
    </row>
    <row r="18" spans="1:14">
      <c r="A18" s="124"/>
      <c r="B18" s="112"/>
      <c r="C18" s="842">
        <f>入力シート!C21</f>
        <v>0</v>
      </c>
      <c r="D18" s="843"/>
      <c r="E18" s="843"/>
      <c r="F18" s="843"/>
      <c r="G18" s="843"/>
      <c r="H18" s="843"/>
      <c r="I18" s="843"/>
      <c r="J18" s="843"/>
      <c r="K18" s="843"/>
      <c r="L18" s="843"/>
      <c r="M18" s="843"/>
      <c r="N18" s="844"/>
    </row>
    <row r="19" spans="1:14">
      <c r="A19" s="874" t="s">
        <v>486</v>
      </c>
      <c r="B19" s="875"/>
      <c r="C19" s="845"/>
      <c r="D19" s="846"/>
      <c r="E19" s="846"/>
      <c r="F19" s="846"/>
      <c r="G19" s="846"/>
      <c r="H19" s="846"/>
      <c r="I19" s="846"/>
      <c r="J19" s="846"/>
      <c r="K19" s="846"/>
      <c r="L19" s="846"/>
      <c r="M19" s="846"/>
      <c r="N19" s="847"/>
    </row>
    <row r="20" spans="1:14" ht="15" thickBot="1">
      <c r="A20" s="122"/>
      <c r="B20" s="120"/>
      <c r="C20" s="848"/>
      <c r="D20" s="849"/>
      <c r="E20" s="849"/>
      <c r="F20" s="849"/>
      <c r="G20" s="849"/>
      <c r="H20" s="849"/>
      <c r="I20" s="849"/>
      <c r="J20" s="849"/>
      <c r="K20" s="849"/>
      <c r="L20" s="849"/>
      <c r="M20" s="849"/>
      <c r="N20" s="850"/>
    </row>
    <row r="21" spans="1:14">
      <c r="A21" s="124"/>
      <c r="B21" s="112"/>
      <c r="C21" s="842">
        <f>入力シート!C22</f>
        <v>0</v>
      </c>
      <c r="D21" s="843"/>
      <c r="E21" s="843"/>
      <c r="F21" s="843"/>
      <c r="G21" s="843"/>
      <c r="H21" s="843"/>
      <c r="I21" s="843"/>
      <c r="J21" s="843"/>
      <c r="K21" s="843"/>
      <c r="L21" s="843"/>
      <c r="M21" s="843"/>
      <c r="N21" s="844"/>
    </row>
    <row r="22" spans="1:14">
      <c r="A22" s="874" t="s">
        <v>487</v>
      </c>
      <c r="B22" s="875"/>
      <c r="C22" s="845"/>
      <c r="D22" s="846"/>
      <c r="E22" s="846"/>
      <c r="F22" s="846"/>
      <c r="G22" s="846"/>
      <c r="H22" s="846"/>
      <c r="I22" s="846"/>
      <c r="J22" s="846"/>
      <c r="K22" s="846"/>
      <c r="L22" s="846"/>
      <c r="M22" s="846"/>
      <c r="N22" s="847"/>
    </row>
    <row r="23" spans="1:14" ht="15" thickBot="1">
      <c r="A23" s="122"/>
      <c r="B23" s="120"/>
      <c r="C23" s="848"/>
      <c r="D23" s="849"/>
      <c r="E23" s="849"/>
      <c r="F23" s="849"/>
      <c r="G23" s="849"/>
      <c r="H23" s="849"/>
      <c r="I23" s="849"/>
      <c r="J23" s="849"/>
      <c r="K23" s="849"/>
      <c r="L23" s="849"/>
      <c r="M23" s="849"/>
      <c r="N23" s="850"/>
    </row>
    <row r="24" spans="1:14">
      <c r="A24" s="124"/>
      <c r="B24" s="112"/>
      <c r="C24" s="892" t="str">
        <f>入力シート!E18</f>
        <v>//</v>
      </c>
      <c r="D24" s="893"/>
      <c r="E24" s="893"/>
      <c r="F24" s="893"/>
      <c r="G24" s="893"/>
      <c r="H24" s="893"/>
      <c r="I24" s="893"/>
      <c r="J24" s="893"/>
      <c r="K24" s="500"/>
      <c r="L24" s="500"/>
      <c r="M24" s="500"/>
      <c r="N24" s="501"/>
    </row>
    <row r="25" spans="1:14" ht="17.25">
      <c r="A25" s="874" t="s">
        <v>484</v>
      </c>
      <c r="B25" s="875"/>
      <c r="C25" s="894"/>
      <c r="D25" s="895"/>
      <c r="E25" s="895"/>
      <c r="F25" s="895"/>
      <c r="G25" s="895"/>
      <c r="H25" s="895"/>
      <c r="I25" s="895"/>
      <c r="J25" s="895"/>
      <c r="K25" s="502" t="s">
        <v>508</v>
      </c>
      <c r="L25" s="484" t="e">
        <f>入力シート!E16</f>
        <v>#VALUE!</v>
      </c>
      <c r="M25" s="503" t="s">
        <v>509</v>
      </c>
      <c r="N25" s="504"/>
    </row>
    <row r="26" spans="1:14" ht="15" thickBot="1">
      <c r="A26" s="122"/>
      <c r="B26" s="120"/>
      <c r="C26" s="896"/>
      <c r="D26" s="897"/>
      <c r="E26" s="897"/>
      <c r="F26" s="897"/>
      <c r="G26" s="897"/>
      <c r="H26" s="897"/>
      <c r="I26" s="897"/>
      <c r="J26" s="897"/>
      <c r="K26" s="505"/>
      <c r="L26" s="505"/>
      <c r="M26" s="505"/>
      <c r="N26" s="506"/>
    </row>
    <row r="27" spans="1:14">
      <c r="A27" s="124"/>
      <c r="B27" s="112"/>
      <c r="C27" s="898">
        <f>入力シート!C29</f>
        <v>0</v>
      </c>
      <c r="D27" s="899"/>
      <c r="E27" s="899"/>
      <c r="F27" s="899"/>
      <c r="G27" s="899"/>
      <c r="H27" s="900"/>
      <c r="I27" s="127"/>
      <c r="J27" s="907">
        <f>入力シート!C27</f>
        <v>0</v>
      </c>
      <c r="K27" s="908"/>
      <c r="L27" s="908"/>
      <c r="M27" s="908"/>
      <c r="N27" s="909"/>
    </row>
    <row r="28" spans="1:14">
      <c r="A28" s="874" t="s">
        <v>488</v>
      </c>
      <c r="B28" s="875"/>
      <c r="C28" s="901"/>
      <c r="D28" s="902"/>
      <c r="E28" s="902"/>
      <c r="F28" s="902"/>
      <c r="G28" s="902"/>
      <c r="H28" s="903"/>
      <c r="I28" s="115" t="s">
        <v>492</v>
      </c>
      <c r="J28" s="910"/>
      <c r="K28" s="911"/>
      <c r="L28" s="911"/>
      <c r="M28" s="911"/>
      <c r="N28" s="912"/>
    </row>
    <row r="29" spans="1:14" ht="15" thickBot="1">
      <c r="A29" s="122"/>
      <c r="B29" s="120"/>
      <c r="C29" s="904"/>
      <c r="D29" s="905"/>
      <c r="E29" s="905"/>
      <c r="F29" s="905"/>
      <c r="G29" s="905"/>
      <c r="H29" s="906"/>
      <c r="I29" s="128"/>
      <c r="J29" s="913"/>
      <c r="K29" s="914"/>
      <c r="L29" s="914"/>
      <c r="M29" s="914"/>
      <c r="N29" s="915"/>
    </row>
    <row r="30" spans="1:14">
      <c r="A30" s="124"/>
      <c r="B30" s="112"/>
      <c r="C30" s="842" t="str">
        <f>入力シート!C1</f>
        <v>令和4年7月10日執行参議院青森県選挙区選出議員選挙</v>
      </c>
      <c r="D30" s="843"/>
      <c r="E30" s="843"/>
      <c r="F30" s="843"/>
      <c r="G30" s="843"/>
      <c r="H30" s="843"/>
      <c r="I30" s="843"/>
      <c r="J30" s="843"/>
      <c r="K30" s="843"/>
      <c r="L30" s="843"/>
      <c r="M30" s="843"/>
      <c r="N30" s="844"/>
    </row>
    <row r="31" spans="1:14">
      <c r="A31" s="874" t="s">
        <v>489</v>
      </c>
      <c r="B31" s="875"/>
      <c r="C31" s="845"/>
      <c r="D31" s="846"/>
      <c r="E31" s="846"/>
      <c r="F31" s="846"/>
      <c r="G31" s="846"/>
      <c r="H31" s="846"/>
      <c r="I31" s="846"/>
      <c r="J31" s="846"/>
      <c r="K31" s="846"/>
      <c r="L31" s="846"/>
      <c r="M31" s="846"/>
      <c r="N31" s="847"/>
    </row>
    <row r="32" spans="1:14" ht="15" thickBot="1">
      <c r="A32" s="122"/>
      <c r="B32" s="120"/>
      <c r="C32" s="848"/>
      <c r="D32" s="849"/>
      <c r="E32" s="849"/>
      <c r="F32" s="849"/>
      <c r="G32" s="849"/>
      <c r="H32" s="849"/>
      <c r="I32" s="849"/>
      <c r="J32" s="849"/>
      <c r="K32" s="849"/>
      <c r="L32" s="849"/>
      <c r="M32" s="849"/>
      <c r="N32" s="850"/>
    </row>
    <row r="33" spans="1:14">
      <c r="A33" s="876" t="s">
        <v>817</v>
      </c>
      <c r="B33" s="877"/>
      <c r="C33" s="883">
        <f>入力シート!C28</f>
        <v>0</v>
      </c>
      <c r="D33" s="884"/>
      <c r="E33" s="884"/>
      <c r="F33" s="884"/>
      <c r="G33" s="884"/>
      <c r="H33" s="884"/>
      <c r="I33" s="884"/>
      <c r="J33" s="884"/>
      <c r="K33" s="884"/>
      <c r="L33" s="884"/>
      <c r="M33" s="884"/>
      <c r="N33" s="885"/>
    </row>
    <row r="34" spans="1:14">
      <c r="A34" s="878"/>
      <c r="B34" s="879"/>
      <c r="C34" s="886"/>
      <c r="D34" s="887"/>
      <c r="E34" s="887"/>
      <c r="F34" s="887"/>
      <c r="G34" s="887"/>
      <c r="H34" s="887"/>
      <c r="I34" s="887"/>
      <c r="J34" s="887"/>
      <c r="K34" s="887"/>
      <c r="L34" s="887"/>
      <c r="M34" s="887"/>
      <c r="N34" s="888"/>
    </row>
    <row r="35" spans="1:14" ht="15" thickBot="1">
      <c r="A35" s="880"/>
      <c r="B35" s="881"/>
      <c r="C35" s="889"/>
      <c r="D35" s="890"/>
      <c r="E35" s="890"/>
      <c r="F35" s="890"/>
      <c r="G35" s="890"/>
      <c r="H35" s="890"/>
      <c r="I35" s="890"/>
      <c r="J35" s="890"/>
      <c r="K35" s="890"/>
      <c r="L35" s="890"/>
      <c r="M35" s="890"/>
      <c r="N35" s="891"/>
    </row>
    <row r="36" spans="1:14">
      <c r="A36" s="118"/>
      <c r="B36" s="116"/>
      <c r="C36" s="118"/>
      <c r="D36" s="116"/>
      <c r="E36" s="116"/>
      <c r="F36" s="116"/>
      <c r="G36" s="116"/>
      <c r="H36" s="116"/>
      <c r="I36" s="116"/>
      <c r="J36" s="116"/>
      <c r="K36" s="116"/>
      <c r="L36" s="116"/>
      <c r="M36" s="116"/>
      <c r="N36" s="117"/>
    </row>
    <row r="37" spans="1:14">
      <c r="A37" s="874" t="s">
        <v>485</v>
      </c>
      <c r="B37" s="875"/>
      <c r="C37" s="129" t="s">
        <v>467</v>
      </c>
      <c r="D37" s="289" t="s">
        <v>1308</v>
      </c>
      <c r="E37" s="116"/>
      <c r="F37" s="116"/>
      <c r="G37" s="116"/>
      <c r="H37" s="116"/>
      <c r="I37" s="130" t="s">
        <v>494</v>
      </c>
      <c r="J37" s="307" t="s">
        <v>1311</v>
      </c>
      <c r="K37" s="116"/>
      <c r="L37" s="116"/>
      <c r="M37" s="116"/>
      <c r="N37" s="117"/>
    </row>
    <row r="38" spans="1:14">
      <c r="A38" s="118"/>
      <c r="B38" s="116"/>
      <c r="C38" s="131"/>
      <c r="D38" s="116"/>
      <c r="E38" s="116"/>
      <c r="F38" s="116"/>
      <c r="G38" s="116"/>
      <c r="H38" s="116"/>
      <c r="I38" s="132"/>
      <c r="J38" s="116"/>
      <c r="K38" s="116"/>
      <c r="L38" s="116"/>
      <c r="M38" s="116"/>
      <c r="N38" s="117"/>
    </row>
    <row r="39" spans="1:14">
      <c r="A39" s="118"/>
      <c r="B39" s="116"/>
      <c r="C39" s="129" t="s">
        <v>493</v>
      </c>
      <c r="D39" s="289" t="s">
        <v>1309</v>
      </c>
      <c r="E39" s="116"/>
      <c r="F39" s="116"/>
      <c r="G39" s="116"/>
      <c r="H39" s="116"/>
      <c r="I39" s="130" t="s">
        <v>495</v>
      </c>
      <c r="J39" s="307" t="s">
        <v>1312</v>
      </c>
      <c r="K39" s="116"/>
      <c r="L39" s="116"/>
      <c r="M39" s="116"/>
      <c r="N39" s="117"/>
    </row>
    <row r="40" spans="1:14">
      <c r="A40" s="118"/>
      <c r="B40" s="116"/>
      <c r="C40" s="131"/>
      <c r="D40" s="116"/>
      <c r="E40" s="116"/>
      <c r="F40" s="116"/>
      <c r="G40" s="116"/>
      <c r="H40" s="116"/>
      <c r="I40" s="132"/>
      <c r="J40" s="116"/>
      <c r="K40" s="116"/>
      <c r="L40" s="116"/>
      <c r="M40" s="116"/>
      <c r="N40" s="117"/>
    </row>
    <row r="41" spans="1:14">
      <c r="A41" s="118"/>
      <c r="B41" s="116"/>
      <c r="C41" s="129" t="s">
        <v>466</v>
      </c>
      <c r="D41" s="289" t="s">
        <v>1310</v>
      </c>
      <c r="E41" s="116"/>
      <c r="F41" s="116"/>
      <c r="G41" s="116"/>
      <c r="H41" s="116"/>
      <c r="I41" s="401" t="s">
        <v>720</v>
      </c>
      <c r="J41" s="307" t="s">
        <v>1313</v>
      </c>
      <c r="K41" s="116"/>
      <c r="L41" s="116"/>
      <c r="M41" s="116"/>
      <c r="N41" s="117"/>
    </row>
    <row r="42" spans="1:14" ht="15" thickBot="1">
      <c r="A42" s="122"/>
      <c r="B42" s="120"/>
      <c r="C42" s="122"/>
      <c r="D42" s="120"/>
      <c r="E42" s="120"/>
      <c r="F42" s="120"/>
      <c r="G42" s="120"/>
      <c r="H42" s="120"/>
      <c r="I42" s="120"/>
      <c r="J42" s="120"/>
      <c r="K42" s="120"/>
      <c r="L42" s="120"/>
      <c r="M42" s="120"/>
      <c r="N42" s="121"/>
    </row>
    <row r="43" spans="1:14">
      <c r="A43" s="116"/>
      <c r="B43" s="116"/>
      <c r="C43" s="116"/>
      <c r="D43" s="116"/>
      <c r="E43" s="116"/>
      <c r="F43" s="116"/>
      <c r="G43" s="116"/>
      <c r="H43" s="116"/>
      <c r="I43" s="116"/>
      <c r="J43" s="116"/>
      <c r="K43" s="116"/>
      <c r="L43" s="116"/>
      <c r="M43" s="116"/>
      <c r="N43" s="116"/>
    </row>
    <row r="45" spans="1:14">
      <c r="A45" s="114" t="s">
        <v>512</v>
      </c>
    </row>
    <row r="47" spans="1:14">
      <c r="D47" s="916" t="str">
        <f>入力シート!C3</f>
        <v>令和4年6月22日</v>
      </c>
      <c r="E47" s="916"/>
      <c r="F47" s="916"/>
      <c r="G47" s="916"/>
    </row>
    <row r="48" spans="1:14">
      <c r="D48" s="133"/>
      <c r="E48" s="133"/>
      <c r="F48" s="133"/>
      <c r="G48" s="133"/>
    </row>
    <row r="49" spans="1:14">
      <c r="D49" s="133"/>
      <c r="E49" s="133"/>
      <c r="F49" s="133"/>
      <c r="G49" s="133"/>
    </row>
    <row r="50" spans="1:14" ht="21">
      <c r="D50" s="133"/>
      <c r="E50" s="133"/>
      <c r="F50" s="134" t="s">
        <v>496</v>
      </c>
      <c r="G50" s="133"/>
      <c r="H50" s="882">
        <f>入力シート!C8</f>
        <v>0</v>
      </c>
      <c r="I50" s="882"/>
      <c r="J50" s="882"/>
      <c r="K50" s="882">
        <f>入力シート!C10</f>
        <v>0</v>
      </c>
      <c r="L50" s="882"/>
    </row>
    <row r="51" spans="1:14" ht="14.25" customHeight="1">
      <c r="D51" s="133"/>
      <c r="E51" s="133"/>
      <c r="F51" s="134"/>
      <c r="G51" s="133"/>
      <c r="I51" s="135"/>
      <c r="J51" s="135"/>
      <c r="K51" s="136"/>
      <c r="L51" s="136"/>
    </row>
    <row r="52" spans="1:14">
      <c r="A52" s="137"/>
    </row>
    <row r="53" spans="1:14">
      <c r="A53" s="289" t="s">
        <v>1314</v>
      </c>
      <c r="K53" s="157"/>
      <c r="L53" s="157"/>
      <c r="M53" s="138"/>
    </row>
    <row r="57" spans="1:14">
      <c r="A57" s="289" t="s">
        <v>1315</v>
      </c>
      <c r="B57" s="289"/>
      <c r="C57" s="289"/>
      <c r="D57" s="289"/>
      <c r="E57" s="289"/>
      <c r="F57" s="289"/>
      <c r="G57" s="289"/>
      <c r="H57" s="289"/>
      <c r="I57" s="289"/>
      <c r="J57" s="289"/>
      <c r="K57" s="289"/>
      <c r="L57" s="289"/>
      <c r="M57" s="289"/>
      <c r="N57" s="289"/>
    </row>
    <row r="58" spans="1:14">
      <c r="A58" s="289"/>
      <c r="B58" s="289"/>
      <c r="C58" s="289"/>
      <c r="D58" s="289"/>
      <c r="E58" s="289"/>
      <c r="F58" s="289"/>
      <c r="G58" s="289"/>
      <c r="H58" s="289"/>
      <c r="I58" s="289"/>
      <c r="J58" s="289"/>
      <c r="K58" s="289"/>
      <c r="L58" s="289"/>
      <c r="M58" s="289"/>
      <c r="N58" s="289"/>
    </row>
    <row r="59" spans="1:14">
      <c r="A59" s="289" t="s">
        <v>1316</v>
      </c>
      <c r="B59" s="289"/>
      <c r="C59" s="289"/>
      <c r="D59" s="289"/>
      <c r="E59" s="289"/>
      <c r="F59" s="289"/>
      <c r="G59" s="289"/>
      <c r="H59" s="289"/>
      <c r="I59" s="289"/>
      <c r="J59" s="289"/>
      <c r="K59" s="289"/>
      <c r="L59" s="289"/>
      <c r="M59" s="289"/>
      <c r="N59" s="289"/>
    </row>
    <row r="60" spans="1:14">
      <c r="A60" s="289"/>
      <c r="B60" s="289"/>
      <c r="C60" s="289"/>
      <c r="D60" s="289"/>
      <c r="E60" s="289"/>
      <c r="F60" s="289"/>
      <c r="G60" s="289"/>
      <c r="H60" s="289"/>
      <c r="I60" s="289"/>
      <c r="J60" s="289"/>
      <c r="K60" s="289"/>
      <c r="L60" s="289"/>
      <c r="M60" s="289"/>
      <c r="N60" s="289"/>
    </row>
    <row r="61" spans="1:14">
      <c r="A61" s="289" t="s">
        <v>1317</v>
      </c>
      <c r="B61" s="289"/>
      <c r="C61" s="289"/>
      <c r="D61" s="289"/>
      <c r="E61" s="289"/>
      <c r="F61" s="289"/>
      <c r="G61" s="289"/>
      <c r="H61" s="289"/>
      <c r="I61" s="289"/>
      <c r="J61" s="289"/>
      <c r="K61" s="289"/>
      <c r="L61" s="289"/>
      <c r="M61" s="289"/>
      <c r="N61" s="289"/>
    </row>
    <row r="62" spans="1:14">
      <c r="A62" s="289" t="s">
        <v>1318</v>
      </c>
      <c r="B62" s="289"/>
      <c r="C62" s="289"/>
      <c r="D62" s="289"/>
      <c r="E62" s="289"/>
      <c r="F62" s="289"/>
      <c r="G62" s="289"/>
      <c r="H62" s="289"/>
      <c r="I62" s="289"/>
      <c r="J62" s="289"/>
      <c r="K62" s="289"/>
      <c r="L62" s="289"/>
      <c r="M62" s="289"/>
      <c r="N62" s="289"/>
    </row>
    <row r="63" spans="1:14">
      <c r="A63" s="289" t="s">
        <v>1319</v>
      </c>
      <c r="B63" s="289"/>
      <c r="C63" s="289"/>
      <c r="D63" s="289"/>
      <c r="E63" s="289"/>
      <c r="F63" s="289"/>
      <c r="G63" s="289"/>
      <c r="H63" s="289"/>
      <c r="I63" s="289"/>
      <c r="J63" s="289"/>
      <c r="K63" s="289"/>
      <c r="L63" s="289"/>
      <c r="M63" s="289"/>
      <c r="N63" s="289"/>
    </row>
    <row r="64" spans="1:14">
      <c r="A64" s="289"/>
      <c r="B64" s="289"/>
      <c r="C64" s="289"/>
      <c r="D64" s="289"/>
      <c r="E64" s="289"/>
      <c r="F64" s="289"/>
      <c r="G64" s="289"/>
      <c r="H64" s="289"/>
      <c r="I64" s="289"/>
      <c r="J64" s="289"/>
      <c r="K64" s="289"/>
      <c r="L64" s="289"/>
      <c r="M64" s="289"/>
      <c r="N64" s="289"/>
    </row>
    <row r="65" spans="1:14">
      <c r="A65" s="289" t="s">
        <v>819</v>
      </c>
      <c r="B65" s="289"/>
      <c r="C65" s="289"/>
      <c r="D65" s="289"/>
      <c r="E65" s="289"/>
      <c r="F65" s="289"/>
      <c r="G65" s="289"/>
      <c r="H65" s="289"/>
      <c r="I65" s="289"/>
      <c r="J65" s="289"/>
      <c r="K65" s="289"/>
      <c r="L65" s="289"/>
      <c r="M65" s="289"/>
      <c r="N65" s="289"/>
    </row>
    <row r="66" spans="1:14">
      <c r="A66" s="289" t="s">
        <v>820</v>
      </c>
      <c r="B66" s="289"/>
      <c r="C66" s="289"/>
      <c r="D66" s="289"/>
      <c r="E66" s="289"/>
      <c r="F66" s="289"/>
      <c r="G66" s="289"/>
      <c r="H66" s="289"/>
      <c r="I66" s="289"/>
      <c r="J66" s="289"/>
      <c r="K66" s="289"/>
      <c r="L66" s="289"/>
      <c r="M66" s="289"/>
      <c r="N66" s="289"/>
    </row>
    <row r="67" spans="1:14">
      <c r="A67" s="289" t="s">
        <v>821</v>
      </c>
      <c r="B67" s="289"/>
      <c r="C67" s="289"/>
      <c r="D67" s="289"/>
      <c r="E67" s="289"/>
      <c r="F67" s="289"/>
      <c r="G67" s="289"/>
      <c r="H67" s="289"/>
      <c r="I67" s="289"/>
      <c r="J67" s="289"/>
      <c r="K67" s="289"/>
      <c r="L67" s="289"/>
      <c r="M67" s="289"/>
      <c r="N67" s="289"/>
    </row>
    <row r="68" spans="1:14">
      <c r="A68" s="289"/>
      <c r="B68" s="289"/>
      <c r="C68" s="289"/>
      <c r="D68" s="289"/>
      <c r="E68" s="289"/>
      <c r="F68" s="289"/>
      <c r="G68" s="289"/>
      <c r="H68" s="289"/>
      <c r="I68" s="289"/>
      <c r="J68" s="289"/>
      <c r="K68" s="289"/>
      <c r="L68" s="289"/>
      <c r="M68" s="289"/>
      <c r="N68" s="289"/>
    </row>
    <row r="69" spans="1:14">
      <c r="A69" s="289" t="s">
        <v>1320</v>
      </c>
      <c r="B69" s="289"/>
      <c r="C69" s="289"/>
      <c r="D69" s="289"/>
      <c r="E69" s="289"/>
      <c r="F69" s="289"/>
      <c r="G69" s="289"/>
      <c r="H69" s="289"/>
      <c r="I69" s="289"/>
      <c r="J69" s="289"/>
      <c r="K69" s="289"/>
      <c r="L69" s="289"/>
      <c r="M69" s="289"/>
      <c r="N69" s="289"/>
    </row>
    <row r="70" spans="1:14">
      <c r="A70" s="289"/>
      <c r="B70" s="289"/>
      <c r="C70" s="289"/>
      <c r="D70" s="289"/>
      <c r="E70" s="289"/>
      <c r="F70" s="289"/>
      <c r="G70" s="289"/>
      <c r="H70" s="289"/>
      <c r="I70" s="289"/>
      <c r="J70" s="289"/>
      <c r="K70" s="289"/>
      <c r="L70" s="289"/>
      <c r="M70" s="289"/>
      <c r="N70" s="289"/>
    </row>
    <row r="71" spans="1:14">
      <c r="A71" s="289" t="s">
        <v>822</v>
      </c>
      <c r="B71" s="289"/>
      <c r="C71" s="289"/>
      <c r="D71" s="289"/>
      <c r="E71" s="289"/>
      <c r="F71" s="289"/>
      <c r="G71" s="289"/>
      <c r="H71" s="289"/>
      <c r="I71" s="289"/>
      <c r="J71" s="289"/>
      <c r="K71" s="289"/>
      <c r="L71" s="289"/>
      <c r="M71" s="289"/>
      <c r="N71" s="289"/>
    </row>
    <row r="72" spans="1:14">
      <c r="A72" s="289" t="s">
        <v>823</v>
      </c>
      <c r="B72" s="289"/>
      <c r="C72" s="289"/>
      <c r="D72" s="289"/>
      <c r="E72" s="289"/>
      <c r="F72" s="289"/>
      <c r="G72" s="289"/>
      <c r="H72" s="289"/>
      <c r="I72" s="289"/>
      <c r="J72" s="289"/>
      <c r="K72" s="289"/>
      <c r="L72" s="289"/>
      <c r="M72" s="289"/>
      <c r="N72" s="289"/>
    </row>
    <row r="73" spans="1:14">
      <c r="A73" s="289" t="s">
        <v>824</v>
      </c>
      <c r="B73" s="289"/>
      <c r="C73" s="289"/>
      <c r="D73" s="289"/>
      <c r="E73" s="289"/>
      <c r="F73" s="289"/>
      <c r="G73" s="289"/>
      <c r="H73" s="289"/>
      <c r="I73" s="289"/>
      <c r="J73" s="289"/>
      <c r="K73" s="289"/>
      <c r="L73" s="289"/>
      <c r="M73" s="289"/>
      <c r="N73" s="289"/>
    </row>
    <row r="74" spans="1:14">
      <c r="A74" s="289"/>
      <c r="B74" s="289"/>
      <c r="C74" s="289"/>
      <c r="D74" s="289"/>
      <c r="E74" s="289"/>
      <c r="F74" s="289"/>
      <c r="G74" s="289"/>
      <c r="H74" s="289"/>
      <c r="I74" s="289"/>
      <c r="J74" s="289"/>
      <c r="K74" s="289"/>
      <c r="L74" s="289"/>
      <c r="M74" s="289"/>
      <c r="N74" s="289"/>
    </row>
    <row r="75" spans="1:14">
      <c r="A75" s="289" t="s">
        <v>1321</v>
      </c>
    </row>
    <row r="76" spans="1:14">
      <c r="A76" s="289" t="s">
        <v>1322</v>
      </c>
    </row>
    <row r="77" spans="1:14">
      <c r="A77" s="289" t="s">
        <v>1323</v>
      </c>
    </row>
    <row r="78" spans="1:14">
      <c r="A78" s="289" t="s">
        <v>1324</v>
      </c>
    </row>
  </sheetData>
  <mergeCells count="28">
    <mergeCell ref="K50:L50"/>
    <mergeCell ref="H50:J50"/>
    <mergeCell ref="C33:N35"/>
    <mergeCell ref="C24:J26"/>
    <mergeCell ref="C27:H29"/>
    <mergeCell ref="J27:N29"/>
    <mergeCell ref="C30:N32"/>
    <mergeCell ref="D47:G47"/>
    <mergeCell ref="A37:B37"/>
    <mergeCell ref="A13:B13"/>
    <mergeCell ref="A16:B16"/>
    <mergeCell ref="A19:B19"/>
    <mergeCell ref="A22:B22"/>
    <mergeCell ref="A25:B25"/>
    <mergeCell ref="A28:B28"/>
    <mergeCell ref="A31:B31"/>
    <mergeCell ref="A33:B35"/>
    <mergeCell ref="E2:F2"/>
    <mergeCell ref="G2:M2"/>
    <mergeCell ref="C18:N20"/>
    <mergeCell ref="C21:N23"/>
    <mergeCell ref="A9:N9"/>
    <mergeCell ref="L15:N17"/>
    <mergeCell ref="C12:F14"/>
    <mergeCell ref="C15:F17"/>
    <mergeCell ref="A6:C6"/>
    <mergeCell ref="G12:J14"/>
    <mergeCell ref="G15:J17"/>
  </mergeCells>
  <phoneticPr fontId="3"/>
  <pageMargins left="0.78740157480314965" right="0.78740157480314965" top="0.78740157480314965" bottom="0.78740157480314965" header="0.51181102362204722" footer="0.51181102362204722"/>
  <pageSetup paperSize="9" scale="96" orientation="portrait" horizontalDpi="200" verticalDpi="200" r:id="rId1"/>
  <headerFooter alignWithMargins="0"/>
  <rowBreaks count="1" manualBreakCount="1">
    <brk id="55" max="13" man="1"/>
  </row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52"/>
  <sheetViews>
    <sheetView view="pageBreakPreview" topLeftCell="A13" zoomScaleNormal="100" zoomScaleSheetLayoutView="100" workbookViewId="0">
      <selection activeCell="Q43" sqref="Q43"/>
    </sheetView>
  </sheetViews>
  <sheetFormatPr defaultColWidth="5.875" defaultRowHeight="14.25"/>
  <cols>
    <col min="1" max="14" width="5.875" style="114" customWidth="1"/>
    <col min="15" max="15" width="6.75" style="114" customWidth="1"/>
    <col min="16" max="16384" width="5.875" style="114"/>
  </cols>
  <sheetData>
    <row r="1" spans="1:20">
      <c r="O1" s="138" t="s">
        <v>535</v>
      </c>
    </row>
    <row r="3" spans="1:20" ht="28.5">
      <c r="A3" s="921" t="s">
        <v>18</v>
      </c>
      <c r="B3" s="921"/>
      <c r="C3" s="921"/>
      <c r="D3" s="921"/>
      <c r="E3" s="921"/>
      <c r="F3" s="921"/>
      <c r="G3" s="921"/>
      <c r="H3" s="921"/>
      <c r="I3" s="921"/>
      <c r="J3" s="921"/>
      <c r="K3" s="921"/>
      <c r="L3" s="921"/>
      <c r="M3" s="921"/>
      <c r="N3" s="921"/>
      <c r="O3" s="921"/>
      <c r="P3" s="724"/>
      <c r="Q3" s="724"/>
      <c r="R3" s="724"/>
      <c r="S3" s="724"/>
      <c r="T3" s="724"/>
    </row>
    <row r="4" spans="1:20" ht="21" customHeight="1">
      <c r="A4" s="920" t="s">
        <v>19</v>
      </c>
      <c r="B4" s="920"/>
      <c r="C4" s="920"/>
      <c r="D4" s="920"/>
      <c r="E4" s="920"/>
      <c r="F4" s="920"/>
      <c r="G4" s="920"/>
      <c r="H4" s="920"/>
      <c r="I4" s="920"/>
      <c r="J4" s="920"/>
      <c r="K4" s="920"/>
      <c r="L4" s="920"/>
      <c r="M4" s="920"/>
      <c r="N4" s="920"/>
      <c r="O4" s="920"/>
    </row>
    <row r="5" spans="1:20" ht="21" customHeight="1">
      <c r="K5" s="1658" t="s">
        <v>1420</v>
      </c>
      <c r="L5" s="1659"/>
      <c r="M5" s="1659"/>
      <c r="N5" s="1659"/>
      <c r="O5" s="1659"/>
    </row>
    <row r="6" spans="1:20">
      <c r="L6" s="204"/>
      <c r="M6" s="204"/>
      <c r="N6" s="204"/>
    </row>
    <row r="7" spans="1:20" ht="21" customHeight="1">
      <c r="A7" s="114" t="s">
        <v>20</v>
      </c>
      <c r="B7" s="204"/>
      <c r="C7" s="204"/>
      <c r="D7" s="204"/>
    </row>
    <row r="8" spans="1:20">
      <c r="B8" s="204"/>
      <c r="C8" s="204"/>
      <c r="D8" s="204"/>
    </row>
    <row r="9" spans="1:20" ht="21" customHeight="1">
      <c r="B9" s="204"/>
      <c r="C9" s="204"/>
      <c r="D9" s="204"/>
      <c r="E9" s="114" t="s">
        <v>275</v>
      </c>
      <c r="I9" s="1661"/>
      <c r="J9" s="1661"/>
      <c r="K9" s="1661"/>
      <c r="L9" s="1661"/>
      <c r="M9" s="1661"/>
      <c r="N9" s="1661"/>
    </row>
    <row r="10" spans="1:20" ht="21" customHeight="1">
      <c r="B10" s="204"/>
      <c r="C10" s="204"/>
      <c r="D10" s="204"/>
      <c r="E10" s="114" t="s">
        <v>276</v>
      </c>
      <c r="I10" s="1661"/>
      <c r="J10" s="1661"/>
      <c r="K10" s="1661"/>
      <c r="L10" s="1661"/>
      <c r="M10" s="1661"/>
      <c r="N10" s="1661"/>
      <c r="O10" s="138" t="s">
        <v>22</v>
      </c>
    </row>
    <row r="11" spans="1:20" ht="21" customHeight="1">
      <c r="B11" s="204"/>
      <c r="C11" s="204"/>
      <c r="D11" s="204"/>
      <c r="E11" s="114" t="s">
        <v>277</v>
      </c>
      <c r="G11" s="152"/>
      <c r="H11" s="152"/>
      <c r="I11" s="1661"/>
      <c r="J11" s="1661"/>
      <c r="K11" s="1661"/>
      <c r="L11" s="1661"/>
      <c r="M11" s="1661"/>
      <c r="N11" s="1661"/>
    </row>
    <row r="12" spans="1:20" ht="21" customHeight="1">
      <c r="B12" s="204"/>
      <c r="C12" s="204"/>
      <c r="D12" s="204"/>
      <c r="E12" s="114" t="s">
        <v>21</v>
      </c>
      <c r="G12" s="152"/>
      <c r="H12" s="152"/>
      <c r="I12" s="1660"/>
      <c r="J12" s="1660"/>
      <c r="K12" s="1660"/>
      <c r="L12" s="1660"/>
      <c r="M12" s="1660"/>
      <c r="N12" s="1660"/>
    </row>
    <row r="13" spans="1:20">
      <c r="B13" s="204"/>
      <c r="C13" s="204"/>
      <c r="D13" s="204"/>
    </row>
    <row r="14" spans="1:20">
      <c r="A14" s="289" t="s">
        <v>827</v>
      </c>
      <c r="B14" s="204"/>
      <c r="C14" s="204"/>
      <c r="D14" s="204"/>
    </row>
    <row r="15" spans="1:20">
      <c r="B15" s="204"/>
      <c r="C15" s="204"/>
      <c r="D15" s="204"/>
    </row>
    <row r="16" spans="1:20">
      <c r="B16" s="204"/>
      <c r="C16" s="204"/>
      <c r="D16" s="204"/>
    </row>
    <row r="17" spans="1:15">
      <c r="A17" s="1579" t="s">
        <v>589</v>
      </c>
      <c r="B17" s="1579"/>
      <c r="C17" s="1579"/>
      <c r="D17" s="1579"/>
      <c r="E17" s="1579"/>
      <c r="F17" s="1579"/>
      <c r="G17" s="1579"/>
      <c r="H17" s="1579"/>
      <c r="I17" s="1579"/>
      <c r="J17" s="1579"/>
      <c r="K17" s="1579"/>
      <c r="L17" s="1579"/>
      <c r="M17" s="1579"/>
      <c r="N17" s="1579"/>
      <c r="O17" s="1579"/>
    </row>
    <row r="18" spans="1:15">
      <c r="B18" s="204"/>
      <c r="C18" s="204"/>
      <c r="D18" s="204"/>
    </row>
    <row r="19" spans="1:15" ht="26.25" customHeight="1">
      <c r="A19" s="114" t="s">
        <v>23</v>
      </c>
      <c r="B19" s="204"/>
      <c r="C19" s="204"/>
      <c r="D19" s="1662">
        <f>公営３内訳１!R24</f>
        <v>0</v>
      </c>
      <c r="E19" s="1662"/>
      <c r="F19" s="1662"/>
      <c r="G19" s="114" t="s">
        <v>2</v>
      </c>
    </row>
    <row r="20" spans="1:15">
      <c r="B20" s="204"/>
      <c r="C20" s="204"/>
      <c r="D20" s="204"/>
    </row>
    <row r="21" spans="1:15" ht="21" customHeight="1">
      <c r="A21" s="114" t="s">
        <v>24</v>
      </c>
      <c r="B21" s="204"/>
      <c r="C21" s="204"/>
      <c r="D21" s="204"/>
    </row>
    <row r="22" spans="1:15" ht="21" customHeight="1">
      <c r="A22" s="114" t="s">
        <v>25</v>
      </c>
      <c r="B22" s="204"/>
      <c r="C22" s="204"/>
      <c r="D22" s="204"/>
    </row>
    <row r="24" spans="1:15" ht="21" customHeight="1">
      <c r="A24" s="217" t="s">
        <v>414</v>
      </c>
      <c r="B24" s="114" t="str">
        <f>入力シート!C1</f>
        <v>令和4年7月10日執行参議院青森県選挙区選出議員選挙</v>
      </c>
      <c r="J24" s="293"/>
      <c r="K24" s="293"/>
      <c r="L24" s="293"/>
    </row>
    <row r="26" spans="1:15" ht="21" customHeight="1">
      <c r="A26" s="114" t="s">
        <v>26</v>
      </c>
      <c r="E26" s="144">
        <f>入力シート!C8</f>
        <v>0</v>
      </c>
      <c r="F26" s="141"/>
      <c r="G26" s="141">
        <f>入力シート!C10</f>
        <v>0</v>
      </c>
    </row>
    <row r="27" spans="1:15" ht="14.25" customHeight="1">
      <c r="A27" s="116"/>
      <c r="B27" s="116"/>
      <c r="C27" s="116"/>
      <c r="D27" s="116"/>
      <c r="E27" s="116"/>
      <c r="F27" s="193"/>
      <c r="G27" s="116"/>
      <c r="H27" s="116"/>
      <c r="I27" s="116"/>
      <c r="J27" s="116"/>
      <c r="K27" s="116"/>
      <c r="L27" s="116"/>
      <c r="M27" s="116"/>
      <c r="N27" s="116"/>
    </row>
    <row r="28" spans="1:15" ht="21" customHeight="1">
      <c r="A28" s="116" t="s">
        <v>267</v>
      </c>
      <c r="B28" s="116"/>
      <c r="C28" s="116"/>
      <c r="D28" s="116"/>
      <c r="E28" s="218"/>
      <c r="F28" s="219"/>
      <c r="G28" s="132"/>
      <c r="H28" s="132"/>
      <c r="I28" s="218"/>
      <c r="J28" s="132"/>
      <c r="K28" s="132"/>
      <c r="L28" s="116"/>
      <c r="M28" s="116"/>
      <c r="N28" s="116"/>
    </row>
    <row r="29" spans="1:15" ht="23.25" customHeight="1">
      <c r="A29" s="116"/>
      <c r="B29" s="950" t="s">
        <v>268</v>
      </c>
      <c r="C29" s="951"/>
      <c r="D29" s="952"/>
      <c r="E29" s="1641"/>
      <c r="F29" s="1642"/>
      <c r="G29" s="1642"/>
      <c r="H29" s="1643"/>
      <c r="I29" s="1653" t="s">
        <v>272</v>
      </c>
      <c r="J29" s="1654"/>
      <c r="K29" s="1641"/>
      <c r="L29" s="1642"/>
      <c r="M29" s="1642"/>
      <c r="N29" s="1643"/>
    </row>
    <row r="30" spans="1:15" ht="23.25" customHeight="1">
      <c r="A30" s="116"/>
      <c r="B30" s="950" t="s">
        <v>269</v>
      </c>
      <c r="C30" s="951"/>
      <c r="D30" s="952"/>
      <c r="E30" s="1655"/>
      <c r="F30" s="1656"/>
      <c r="G30" s="1656"/>
      <c r="H30" s="1657"/>
      <c r="I30" s="1653" t="s">
        <v>273</v>
      </c>
      <c r="J30" s="1654"/>
      <c r="K30" s="1655"/>
      <c r="L30" s="1656"/>
      <c r="M30" s="1656"/>
      <c r="N30" s="1657"/>
    </row>
    <row r="31" spans="1:15" ht="23.25" customHeight="1">
      <c r="A31" s="116"/>
      <c r="B31" s="950" t="s">
        <v>270</v>
      </c>
      <c r="C31" s="951"/>
      <c r="D31" s="952"/>
      <c r="E31" s="1641"/>
      <c r="F31" s="1642"/>
      <c r="G31" s="1642"/>
      <c r="H31" s="1643"/>
      <c r="I31" s="1653" t="s">
        <v>274</v>
      </c>
      <c r="J31" s="1654"/>
      <c r="K31" s="1655"/>
      <c r="L31" s="1656"/>
      <c r="M31" s="1656"/>
      <c r="N31" s="1657"/>
    </row>
    <row r="32" spans="1:15" ht="23.25" customHeight="1">
      <c r="A32" s="116"/>
      <c r="B32" s="939" t="s">
        <v>415</v>
      </c>
      <c r="C32" s="940"/>
      <c r="D32" s="941"/>
      <c r="E32" s="1644"/>
      <c r="F32" s="1645"/>
      <c r="G32" s="1645"/>
      <c r="H32" s="1645"/>
      <c r="I32" s="1645"/>
      <c r="J32" s="1645"/>
      <c r="K32" s="1645"/>
      <c r="L32" s="1645"/>
      <c r="M32" s="1645"/>
      <c r="N32" s="1646"/>
    </row>
    <row r="33" spans="1:15" ht="23.25" customHeight="1">
      <c r="A33" s="116"/>
      <c r="B33" s="1647" t="s">
        <v>271</v>
      </c>
      <c r="C33" s="1648"/>
      <c r="D33" s="1649"/>
      <c r="E33" s="1650"/>
      <c r="F33" s="1651"/>
      <c r="G33" s="1651"/>
      <c r="H33" s="1651"/>
      <c r="I33" s="1651"/>
      <c r="J33" s="1651"/>
      <c r="K33" s="1651"/>
      <c r="L33" s="1651"/>
      <c r="M33" s="1651"/>
      <c r="N33" s="1652"/>
    </row>
    <row r="34" spans="1:15" ht="15.75" customHeight="1">
      <c r="A34" s="116"/>
      <c r="B34" s="116"/>
      <c r="C34" s="116"/>
      <c r="D34" s="116"/>
      <c r="E34" s="218"/>
      <c r="F34" s="219"/>
      <c r="G34" s="132"/>
      <c r="H34" s="132"/>
      <c r="I34" s="132"/>
      <c r="J34" s="132"/>
      <c r="K34" s="132"/>
      <c r="L34" s="116"/>
      <c r="M34" s="116"/>
      <c r="N34" s="116"/>
    </row>
    <row r="35" spans="1:15" ht="14.25" customHeight="1">
      <c r="A35" s="116" t="s">
        <v>416</v>
      </c>
      <c r="B35" s="116"/>
      <c r="C35" s="116"/>
      <c r="D35" s="116"/>
      <c r="E35" s="116"/>
      <c r="F35" s="193"/>
      <c r="G35" s="116"/>
      <c r="H35" s="116"/>
      <c r="I35" s="116"/>
      <c r="J35" s="116"/>
      <c r="K35" s="116"/>
      <c r="L35" s="116"/>
      <c r="M35" s="116"/>
      <c r="N35" s="116"/>
    </row>
    <row r="36" spans="1:15" ht="14.25" customHeight="1">
      <c r="A36" s="114" t="s">
        <v>363</v>
      </c>
      <c r="B36" s="116"/>
      <c r="C36" s="116"/>
      <c r="D36" s="116"/>
      <c r="E36" s="116"/>
      <c r="F36" s="193"/>
      <c r="G36" s="116"/>
      <c r="H36" s="116"/>
      <c r="I36" s="116"/>
      <c r="J36" s="116"/>
      <c r="K36" s="116"/>
      <c r="L36" s="116"/>
      <c r="M36" s="116"/>
      <c r="N36" s="116"/>
    </row>
    <row r="37" spans="1:15" ht="14.25" customHeight="1">
      <c r="A37" s="114" t="s">
        <v>417</v>
      </c>
      <c r="B37" s="194"/>
      <c r="C37" s="194"/>
      <c r="D37" s="194"/>
      <c r="E37" s="194"/>
      <c r="F37" s="194"/>
      <c r="G37" s="194"/>
      <c r="H37" s="194"/>
      <c r="I37" s="194"/>
      <c r="J37" s="194"/>
      <c r="K37" s="194"/>
      <c r="L37" s="194"/>
      <c r="M37" s="194"/>
      <c r="N37" s="194"/>
      <c r="O37" s="194"/>
    </row>
    <row r="38" spans="1:15" ht="14.25" customHeight="1">
      <c r="A38" s="114" t="s">
        <v>418</v>
      </c>
    </row>
    <row r="39" spans="1:15">
      <c r="A39" s="114" t="s">
        <v>419</v>
      </c>
    </row>
    <row r="40" spans="1:15">
      <c r="A40" s="114" t="s">
        <v>420</v>
      </c>
    </row>
    <row r="41" spans="1:15">
      <c r="A41" s="116" t="s">
        <v>27</v>
      </c>
    </row>
    <row r="42" spans="1:15">
      <c r="A42" s="114" t="s">
        <v>361</v>
      </c>
    </row>
    <row r="43" spans="1:15">
      <c r="A43" s="114" t="s">
        <v>362</v>
      </c>
    </row>
    <row r="44" spans="1:15">
      <c r="A44" s="289" t="s">
        <v>1421</v>
      </c>
    </row>
    <row r="45" spans="1:15">
      <c r="A45" s="289" t="s">
        <v>1422</v>
      </c>
    </row>
    <row r="46" spans="1:15">
      <c r="A46" s="289" t="s">
        <v>1423</v>
      </c>
    </row>
    <row r="47" spans="1:15">
      <c r="A47" s="289" t="s">
        <v>1424</v>
      </c>
    </row>
    <row r="50" spans="8:9">
      <c r="H50" s="1640"/>
      <c r="I50" s="1640"/>
    </row>
    <row r="52" spans="8:9">
      <c r="H52" s="1640"/>
      <c r="I52" s="1640"/>
    </row>
  </sheetData>
  <mergeCells count="25">
    <mergeCell ref="I31:J31"/>
    <mergeCell ref="K31:N31"/>
    <mergeCell ref="A3:O3"/>
    <mergeCell ref="A4:O4"/>
    <mergeCell ref="A17:O17"/>
    <mergeCell ref="K5:O5"/>
    <mergeCell ref="I12:N12"/>
    <mergeCell ref="I9:N11"/>
    <mergeCell ref="D19:F19"/>
    <mergeCell ref="H52:I52"/>
    <mergeCell ref="H50:I50"/>
    <mergeCell ref="E29:H29"/>
    <mergeCell ref="B31:D31"/>
    <mergeCell ref="B32:D32"/>
    <mergeCell ref="E32:N32"/>
    <mergeCell ref="B33:D33"/>
    <mergeCell ref="E33:N33"/>
    <mergeCell ref="B30:D30"/>
    <mergeCell ref="B29:D29"/>
    <mergeCell ref="E31:H31"/>
    <mergeCell ref="I29:J29"/>
    <mergeCell ref="K29:N29"/>
    <mergeCell ref="E30:H30"/>
    <mergeCell ref="I30:J30"/>
    <mergeCell ref="K30:N30"/>
  </mergeCells>
  <phoneticPr fontId="3"/>
  <pageMargins left="0.78740157480314965" right="0.35433070866141736" top="0.59055118110236227" bottom="0.59055118110236227" header="0.51181102362204722" footer="0.51181102362204722"/>
  <pageSetup paperSize="9" orientation="portrait" blackAndWhite="1" horizontalDpi="200" verticalDpi="200" r:id="rId1"/>
  <headerFooter alignWithMargins="0"/>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26"/>
  <sheetViews>
    <sheetView view="pageBreakPreview" topLeftCell="A22" zoomScaleNormal="100" zoomScaleSheetLayoutView="100" workbookViewId="0">
      <selection activeCell="M23" sqref="M23"/>
    </sheetView>
  </sheetViews>
  <sheetFormatPr defaultColWidth="5.875" defaultRowHeight="13.5"/>
  <cols>
    <col min="1" max="3" width="5.875" customWidth="1"/>
    <col min="4" max="4" width="3.5" bestFit="1" customWidth="1"/>
    <col min="5" max="5" width="7.5" bestFit="1" customWidth="1"/>
    <col min="6" max="6" width="5.625" customWidth="1"/>
    <col min="7" max="7" width="3.5" bestFit="1" customWidth="1"/>
    <col min="8" max="8" width="3.75" customWidth="1"/>
    <col min="9" max="10" width="4.125" customWidth="1"/>
    <col min="11" max="11" width="9.375" customWidth="1"/>
    <col min="12" max="12" width="3.5" customWidth="1"/>
    <col min="13" max="14" width="3.75" customWidth="1"/>
    <col min="15" max="15" width="3.5" customWidth="1"/>
    <col min="16" max="17" width="4.125" customWidth="1"/>
    <col min="18" max="18" width="8.625" bestFit="1" customWidth="1"/>
    <col min="19" max="19" width="3.5" bestFit="1" customWidth="1"/>
    <col min="20" max="20" width="8" customWidth="1"/>
    <col min="24" max="24" width="8.5" bestFit="1" customWidth="1"/>
  </cols>
  <sheetData>
    <row r="1" spans="1:20" ht="14.25">
      <c r="A1" s="1"/>
      <c r="B1" s="1"/>
      <c r="C1" s="1"/>
      <c r="D1" s="1"/>
      <c r="E1" s="1"/>
      <c r="F1" s="1"/>
      <c r="G1" s="1"/>
      <c r="H1" s="1"/>
      <c r="I1" s="1"/>
      <c r="J1" s="1"/>
      <c r="K1" s="1"/>
      <c r="L1" s="1"/>
      <c r="M1" s="1"/>
      <c r="N1" s="1"/>
      <c r="O1" s="1"/>
      <c r="P1" s="1"/>
      <c r="Q1" s="1"/>
      <c r="R1" s="1"/>
      <c r="S1" s="1"/>
      <c r="T1" s="2" t="s">
        <v>28</v>
      </c>
    </row>
    <row r="2" spans="1:20" ht="28.5">
      <c r="A2" s="1672" t="s">
        <v>29</v>
      </c>
      <c r="B2" s="1672"/>
      <c r="C2" s="1672"/>
      <c r="D2" s="1672"/>
      <c r="E2" s="1672"/>
      <c r="F2" s="1672"/>
      <c r="G2" s="1672"/>
      <c r="H2" s="1672"/>
      <c r="I2" s="1672"/>
      <c r="J2" s="1672"/>
      <c r="K2" s="1672"/>
      <c r="L2" s="1672"/>
      <c r="M2" s="1672"/>
      <c r="N2" s="1672"/>
      <c r="O2" s="1672"/>
      <c r="P2" s="1672"/>
      <c r="Q2" s="1672"/>
      <c r="R2" s="1672"/>
      <c r="S2" s="1672"/>
      <c r="T2" s="1672"/>
    </row>
    <row r="3" spans="1:20" ht="14.25">
      <c r="A3" s="1670" t="s">
        <v>30</v>
      </c>
      <c r="B3" s="1670"/>
      <c r="C3" s="1670"/>
      <c r="D3" s="1670"/>
      <c r="E3" s="1670"/>
      <c r="F3" s="1670"/>
      <c r="G3" s="1670"/>
      <c r="H3" s="1670"/>
      <c r="I3" s="1670"/>
      <c r="J3" s="1670"/>
      <c r="K3" s="1670"/>
      <c r="L3" s="1670"/>
      <c r="M3" s="1670"/>
      <c r="N3" s="1670"/>
      <c r="O3" s="1670"/>
      <c r="P3" s="533"/>
      <c r="Q3" s="533"/>
      <c r="R3" s="533"/>
      <c r="S3" s="533"/>
      <c r="T3" s="533"/>
    </row>
    <row r="4" spans="1:20" ht="14.25">
      <c r="A4" s="1"/>
      <c r="B4" s="1"/>
      <c r="C4" s="1"/>
      <c r="D4" s="1"/>
      <c r="E4" s="1"/>
      <c r="F4" s="1"/>
      <c r="G4" s="1"/>
      <c r="H4" s="1"/>
      <c r="I4" s="1"/>
      <c r="J4" s="1"/>
      <c r="K4" s="1"/>
      <c r="L4" s="1"/>
      <c r="M4" s="1"/>
      <c r="N4" s="1"/>
      <c r="O4" s="1"/>
      <c r="P4" s="1"/>
      <c r="Q4" s="1"/>
      <c r="R4" s="1"/>
      <c r="S4" s="1"/>
      <c r="T4" s="1"/>
    </row>
    <row r="5" spans="1:20" ht="39" customHeight="1">
      <c r="A5" s="1676" t="s">
        <v>31</v>
      </c>
      <c r="B5" s="1677"/>
      <c r="C5" s="1678"/>
      <c r="D5" s="1673" t="s">
        <v>35</v>
      </c>
      <c r="E5" s="1674"/>
      <c r="F5" s="1674"/>
      <c r="G5" s="1674"/>
      <c r="H5" s="1674"/>
      <c r="I5" s="1674"/>
      <c r="J5" s="1675"/>
      <c r="K5" s="1673" t="s">
        <v>32</v>
      </c>
      <c r="L5" s="1674"/>
      <c r="M5" s="1674"/>
      <c r="N5" s="1674"/>
      <c r="O5" s="1674"/>
      <c r="P5" s="1674"/>
      <c r="Q5" s="1675"/>
      <c r="R5" s="1676" t="s">
        <v>33</v>
      </c>
      <c r="S5" s="1679"/>
      <c r="T5" s="79" t="s">
        <v>683</v>
      </c>
    </row>
    <row r="6" spans="1:20">
      <c r="A6" s="71"/>
      <c r="B6" s="72"/>
      <c r="C6" s="73"/>
      <c r="D6" s="71"/>
      <c r="E6" s="29" t="s">
        <v>2</v>
      </c>
      <c r="F6" s="72"/>
      <c r="G6" s="78" t="s">
        <v>365</v>
      </c>
      <c r="H6" s="72"/>
      <c r="J6" s="28" t="s">
        <v>2</v>
      </c>
      <c r="K6" s="29"/>
      <c r="L6" s="29" t="s">
        <v>2</v>
      </c>
      <c r="M6" s="72"/>
      <c r="N6" s="78" t="s">
        <v>365</v>
      </c>
      <c r="O6" s="72"/>
      <c r="P6" s="78"/>
      <c r="Q6" s="78" t="s">
        <v>2</v>
      </c>
      <c r="R6" s="71"/>
      <c r="S6" s="73"/>
      <c r="T6" s="79"/>
    </row>
    <row r="7" spans="1:20" ht="21" customHeight="1">
      <c r="A7" s="1680" t="s">
        <v>1417</v>
      </c>
      <c r="B7" s="1681"/>
      <c r="C7" s="1682"/>
      <c r="D7" s="11" t="s">
        <v>34</v>
      </c>
      <c r="E7" s="81"/>
      <c r="F7" s="32" t="s">
        <v>364</v>
      </c>
      <c r="G7" s="12">
        <v>1</v>
      </c>
      <c r="H7" s="32" t="s">
        <v>366</v>
      </c>
      <c r="I7" s="1666">
        <f>E7*G7</f>
        <v>0</v>
      </c>
      <c r="J7" s="1667"/>
      <c r="K7" s="1668">
        <v>64500</v>
      </c>
      <c r="L7" s="1669"/>
      <c r="M7" s="30" t="s">
        <v>367</v>
      </c>
      <c r="N7" s="91">
        <v>1</v>
      </c>
      <c r="O7" s="32" t="s">
        <v>366</v>
      </c>
      <c r="P7" s="1666">
        <f>K7*N7</f>
        <v>64500</v>
      </c>
      <c r="Q7" s="1667"/>
      <c r="R7" s="82">
        <f>IF(((I7)&gt;=(P7)),P7,I7)</f>
        <v>0</v>
      </c>
      <c r="S7" s="13" t="s">
        <v>2</v>
      </c>
      <c r="T7" s="27"/>
    </row>
    <row r="8" spans="1:20" ht="34.5" customHeight="1">
      <c r="A8" s="1663" t="s">
        <v>1417</v>
      </c>
      <c r="B8" s="1664"/>
      <c r="C8" s="1665"/>
      <c r="D8" s="14" t="s">
        <v>34</v>
      </c>
      <c r="E8" s="21"/>
      <c r="F8" s="24" t="s">
        <v>364</v>
      </c>
      <c r="G8" s="15">
        <v>1</v>
      </c>
      <c r="H8" s="24" t="s">
        <v>366</v>
      </c>
      <c r="I8" s="1666">
        <f>E8*G8</f>
        <v>0</v>
      </c>
      <c r="J8" s="1667"/>
      <c r="K8" s="1668">
        <v>64500</v>
      </c>
      <c r="L8" s="1669"/>
      <c r="M8" s="74" t="s">
        <v>367</v>
      </c>
      <c r="N8" s="92">
        <v>1</v>
      </c>
      <c r="O8" s="24" t="s">
        <v>366</v>
      </c>
      <c r="P8" s="1666">
        <f>K8*N8</f>
        <v>64500</v>
      </c>
      <c r="Q8" s="1667"/>
      <c r="R8" s="82">
        <f>IF(((I8)&gt;=(P8)),P8,I8)</f>
        <v>0</v>
      </c>
      <c r="S8" s="16" t="s">
        <v>2</v>
      </c>
      <c r="T8" s="18"/>
    </row>
    <row r="9" spans="1:20" ht="34.5" customHeight="1">
      <c r="A9" s="1663" t="s">
        <v>1425</v>
      </c>
      <c r="B9" s="1664"/>
      <c r="C9" s="1665"/>
      <c r="D9" s="14" t="s">
        <v>34</v>
      </c>
      <c r="E9" s="21"/>
      <c r="F9" s="24" t="s">
        <v>364</v>
      </c>
      <c r="G9" s="15">
        <v>1</v>
      </c>
      <c r="H9" s="24" t="s">
        <v>366</v>
      </c>
      <c r="I9" s="1666">
        <f>E9*G9</f>
        <v>0</v>
      </c>
      <c r="J9" s="1667"/>
      <c r="K9" s="1668">
        <v>64500</v>
      </c>
      <c r="L9" s="1669"/>
      <c r="M9" s="74" t="s">
        <v>367</v>
      </c>
      <c r="N9" s="92">
        <v>1</v>
      </c>
      <c r="O9" s="24" t="s">
        <v>366</v>
      </c>
      <c r="P9" s="1666">
        <f>K9*N9</f>
        <v>64500</v>
      </c>
      <c r="Q9" s="1667"/>
      <c r="R9" s="82">
        <f>IF(((I9)&gt;=(P9)),P9,I9)</f>
        <v>0</v>
      </c>
      <c r="S9" s="16" t="s">
        <v>2</v>
      </c>
      <c r="T9" s="18"/>
    </row>
    <row r="10" spans="1:20" ht="34.5" customHeight="1">
      <c r="A10" s="1663" t="s">
        <v>1425</v>
      </c>
      <c r="B10" s="1664"/>
      <c r="C10" s="1665"/>
      <c r="D10" s="14" t="s">
        <v>562</v>
      </c>
      <c r="E10" s="21"/>
      <c r="F10" s="24" t="s">
        <v>364</v>
      </c>
      <c r="G10" s="15">
        <v>1</v>
      </c>
      <c r="H10" s="24" t="s">
        <v>366</v>
      </c>
      <c r="I10" s="1666">
        <f t="shared" ref="I10:I16" si="0">E10*G10</f>
        <v>0</v>
      </c>
      <c r="J10" s="1667"/>
      <c r="K10" s="1668">
        <v>64500</v>
      </c>
      <c r="L10" s="1669"/>
      <c r="M10" s="74" t="s">
        <v>367</v>
      </c>
      <c r="N10" s="92">
        <v>1</v>
      </c>
      <c r="O10" s="24" t="s">
        <v>366</v>
      </c>
      <c r="P10" s="1666">
        <f t="shared" ref="P10:P16" si="1">K10*N10</f>
        <v>64500</v>
      </c>
      <c r="Q10" s="1667"/>
      <c r="R10" s="82">
        <f t="shared" ref="R10:R16" si="2">IF(((I10)&gt;=(P10)),P10,I10)</f>
        <v>0</v>
      </c>
      <c r="S10" s="16" t="s">
        <v>2</v>
      </c>
      <c r="T10" s="18"/>
    </row>
    <row r="11" spans="1:20" ht="34.5" customHeight="1">
      <c r="A11" s="1663" t="s">
        <v>1425</v>
      </c>
      <c r="B11" s="1664"/>
      <c r="C11" s="1665"/>
      <c r="D11" s="14" t="s">
        <v>562</v>
      </c>
      <c r="E11" s="21"/>
      <c r="F11" s="24" t="s">
        <v>364</v>
      </c>
      <c r="G11" s="15">
        <v>1</v>
      </c>
      <c r="H11" s="24" t="s">
        <v>366</v>
      </c>
      <c r="I11" s="1666">
        <f t="shared" si="0"/>
        <v>0</v>
      </c>
      <c r="J11" s="1667"/>
      <c r="K11" s="1668">
        <v>64500</v>
      </c>
      <c r="L11" s="1669"/>
      <c r="M11" s="74" t="s">
        <v>367</v>
      </c>
      <c r="N11" s="92">
        <v>1</v>
      </c>
      <c r="O11" s="24" t="s">
        <v>366</v>
      </c>
      <c r="P11" s="1666">
        <f t="shared" si="1"/>
        <v>64500</v>
      </c>
      <c r="Q11" s="1667"/>
      <c r="R11" s="82">
        <f t="shared" si="2"/>
        <v>0</v>
      </c>
      <c r="S11" s="16" t="s">
        <v>2</v>
      </c>
      <c r="T11" s="18"/>
    </row>
    <row r="12" spans="1:20" ht="34.5" customHeight="1">
      <c r="A12" s="1663" t="s">
        <v>1425</v>
      </c>
      <c r="B12" s="1664"/>
      <c r="C12" s="1665"/>
      <c r="D12" s="14" t="s">
        <v>562</v>
      </c>
      <c r="E12" s="21"/>
      <c r="F12" s="24" t="s">
        <v>364</v>
      </c>
      <c r="G12" s="15">
        <v>1</v>
      </c>
      <c r="H12" s="24" t="s">
        <v>366</v>
      </c>
      <c r="I12" s="1666">
        <f t="shared" si="0"/>
        <v>0</v>
      </c>
      <c r="J12" s="1667"/>
      <c r="K12" s="1668">
        <v>64500</v>
      </c>
      <c r="L12" s="1669"/>
      <c r="M12" s="74" t="s">
        <v>367</v>
      </c>
      <c r="N12" s="92">
        <v>1</v>
      </c>
      <c r="O12" s="24" t="s">
        <v>366</v>
      </c>
      <c r="P12" s="1666">
        <f t="shared" si="1"/>
        <v>64500</v>
      </c>
      <c r="Q12" s="1667"/>
      <c r="R12" s="82">
        <f t="shared" si="2"/>
        <v>0</v>
      </c>
      <c r="S12" s="16" t="s">
        <v>2</v>
      </c>
      <c r="T12" s="18"/>
    </row>
    <row r="13" spans="1:20" ht="34.5" customHeight="1">
      <c r="A13" s="1663" t="s">
        <v>1425</v>
      </c>
      <c r="B13" s="1664"/>
      <c r="C13" s="1665"/>
      <c r="D13" s="14" t="s">
        <v>562</v>
      </c>
      <c r="E13" s="21"/>
      <c r="F13" s="24" t="s">
        <v>364</v>
      </c>
      <c r="G13" s="15">
        <v>1</v>
      </c>
      <c r="H13" s="24" t="s">
        <v>366</v>
      </c>
      <c r="I13" s="1666">
        <f t="shared" si="0"/>
        <v>0</v>
      </c>
      <c r="J13" s="1667"/>
      <c r="K13" s="1668">
        <v>64500</v>
      </c>
      <c r="L13" s="1669"/>
      <c r="M13" s="74" t="s">
        <v>367</v>
      </c>
      <c r="N13" s="92">
        <v>1</v>
      </c>
      <c r="O13" s="24" t="s">
        <v>366</v>
      </c>
      <c r="P13" s="1666">
        <f t="shared" si="1"/>
        <v>64500</v>
      </c>
      <c r="Q13" s="1667"/>
      <c r="R13" s="82">
        <f t="shared" si="2"/>
        <v>0</v>
      </c>
      <c r="S13" s="16" t="s">
        <v>2</v>
      </c>
      <c r="T13" s="18"/>
    </row>
    <row r="14" spans="1:20" ht="34.5" customHeight="1">
      <c r="A14" s="1663" t="s">
        <v>1425</v>
      </c>
      <c r="B14" s="1664"/>
      <c r="C14" s="1665"/>
      <c r="D14" s="14" t="s">
        <v>562</v>
      </c>
      <c r="E14" s="21"/>
      <c r="F14" s="24" t="s">
        <v>364</v>
      </c>
      <c r="G14" s="15">
        <v>1</v>
      </c>
      <c r="H14" s="24" t="s">
        <v>366</v>
      </c>
      <c r="I14" s="1666">
        <f t="shared" si="0"/>
        <v>0</v>
      </c>
      <c r="J14" s="1667"/>
      <c r="K14" s="1668">
        <v>64500</v>
      </c>
      <c r="L14" s="1669"/>
      <c r="M14" s="74" t="s">
        <v>367</v>
      </c>
      <c r="N14" s="92">
        <v>1</v>
      </c>
      <c r="O14" s="24" t="s">
        <v>366</v>
      </c>
      <c r="P14" s="1666">
        <f t="shared" si="1"/>
        <v>64500</v>
      </c>
      <c r="Q14" s="1667"/>
      <c r="R14" s="82">
        <f t="shared" si="2"/>
        <v>0</v>
      </c>
      <c r="S14" s="16" t="s">
        <v>2</v>
      </c>
      <c r="T14" s="18"/>
    </row>
    <row r="15" spans="1:20" ht="34.5" customHeight="1">
      <c r="A15" s="1663" t="s">
        <v>1425</v>
      </c>
      <c r="B15" s="1664"/>
      <c r="C15" s="1665"/>
      <c r="D15" s="14" t="s">
        <v>562</v>
      </c>
      <c r="E15" s="21"/>
      <c r="F15" s="24" t="s">
        <v>364</v>
      </c>
      <c r="G15" s="15">
        <v>1</v>
      </c>
      <c r="H15" s="24" t="s">
        <v>366</v>
      </c>
      <c r="I15" s="1666">
        <f t="shared" si="0"/>
        <v>0</v>
      </c>
      <c r="J15" s="1667"/>
      <c r="K15" s="1668">
        <v>64500</v>
      </c>
      <c r="L15" s="1669"/>
      <c r="M15" s="74" t="s">
        <v>367</v>
      </c>
      <c r="N15" s="92">
        <v>1</v>
      </c>
      <c r="O15" s="24" t="s">
        <v>366</v>
      </c>
      <c r="P15" s="1666">
        <f t="shared" si="1"/>
        <v>64500</v>
      </c>
      <c r="Q15" s="1667"/>
      <c r="R15" s="82">
        <f t="shared" si="2"/>
        <v>0</v>
      </c>
      <c r="S15" s="16" t="s">
        <v>2</v>
      </c>
      <c r="T15" s="18"/>
    </row>
    <row r="16" spans="1:20" ht="34.5" customHeight="1">
      <c r="A16" s="1663" t="s">
        <v>1425</v>
      </c>
      <c r="B16" s="1664"/>
      <c r="C16" s="1665"/>
      <c r="D16" s="14" t="s">
        <v>562</v>
      </c>
      <c r="E16" s="21"/>
      <c r="F16" s="24" t="s">
        <v>364</v>
      </c>
      <c r="G16" s="15">
        <v>1</v>
      </c>
      <c r="H16" s="24" t="s">
        <v>366</v>
      </c>
      <c r="I16" s="1666">
        <f t="shared" si="0"/>
        <v>0</v>
      </c>
      <c r="J16" s="1667"/>
      <c r="K16" s="1668">
        <v>64500</v>
      </c>
      <c r="L16" s="1669"/>
      <c r="M16" s="74" t="s">
        <v>367</v>
      </c>
      <c r="N16" s="92">
        <v>1</v>
      </c>
      <c r="O16" s="24" t="s">
        <v>366</v>
      </c>
      <c r="P16" s="1666">
        <f t="shared" si="1"/>
        <v>64500</v>
      </c>
      <c r="Q16" s="1667"/>
      <c r="R16" s="82">
        <f t="shared" si="2"/>
        <v>0</v>
      </c>
      <c r="S16" s="16" t="s">
        <v>2</v>
      </c>
      <c r="T16" s="18"/>
    </row>
    <row r="17" spans="1:20" ht="34.5" customHeight="1">
      <c r="A17" s="1663" t="s">
        <v>1425</v>
      </c>
      <c r="B17" s="1664"/>
      <c r="C17" s="1665"/>
      <c r="D17" s="14" t="s">
        <v>34</v>
      </c>
      <c r="E17" s="21"/>
      <c r="F17" s="24" t="s">
        <v>364</v>
      </c>
      <c r="G17" s="15">
        <v>1</v>
      </c>
      <c r="H17" s="24" t="s">
        <v>366</v>
      </c>
      <c r="I17" s="1666">
        <f t="shared" ref="I17:I23" si="3">E17*G17</f>
        <v>0</v>
      </c>
      <c r="J17" s="1667"/>
      <c r="K17" s="1668">
        <v>64500</v>
      </c>
      <c r="L17" s="1669"/>
      <c r="M17" s="74" t="s">
        <v>367</v>
      </c>
      <c r="N17" s="92">
        <v>1</v>
      </c>
      <c r="O17" s="24" t="s">
        <v>366</v>
      </c>
      <c r="P17" s="1666">
        <f t="shared" ref="P17:P23" si="4">K17*N17</f>
        <v>64500</v>
      </c>
      <c r="Q17" s="1667"/>
      <c r="R17" s="82">
        <f t="shared" ref="R17:R23" si="5">IF(((I17)&gt;=(P17)),P17,I17)</f>
        <v>0</v>
      </c>
      <c r="S17" s="16" t="s">
        <v>2</v>
      </c>
      <c r="T17" s="18"/>
    </row>
    <row r="18" spans="1:20" ht="34.5" customHeight="1">
      <c r="A18" s="1663" t="s">
        <v>1425</v>
      </c>
      <c r="B18" s="1664"/>
      <c r="C18" s="1665"/>
      <c r="D18" s="14" t="s">
        <v>34</v>
      </c>
      <c r="E18" s="21"/>
      <c r="F18" s="24" t="s">
        <v>364</v>
      </c>
      <c r="G18" s="15">
        <v>1</v>
      </c>
      <c r="H18" s="24" t="s">
        <v>366</v>
      </c>
      <c r="I18" s="1666">
        <f t="shared" si="3"/>
        <v>0</v>
      </c>
      <c r="J18" s="1667"/>
      <c r="K18" s="1668">
        <v>64500</v>
      </c>
      <c r="L18" s="1669"/>
      <c r="M18" s="74" t="s">
        <v>367</v>
      </c>
      <c r="N18" s="92">
        <v>1</v>
      </c>
      <c r="O18" s="24" t="s">
        <v>366</v>
      </c>
      <c r="P18" s="1666">
        <f t="shared" si="4"/>
        <v>64500</v>
      </c>
      <c r="Q18" s="1667"/>
      <c r="R18" s="82">
        <f t="shared" si="5"/>
        <v>0</v>
      </c>
      <c r="S18" s="16" t="s">
        <v>2</v>
      </c>
      <c r="T18" s="18"/>
    </row>
    <row r="19" spans="1:20" ht="34.5" customHeight="1">
      <c r="A19" s="1663" t="s">
        <v>1425</v>
      </c>
      <c r="B19" s="1664"/>
      <c r="C19" s="1665"/>
      <c r="D19" s="14" t="s">
        <v>34</v>
      </c>
      <c r="E19" s="21"/>
      <c r="F19" s="24" t="s">
        <v>364</v>
      </c>
      <c r="G19" s="15">
        <v>1</v>
      </c>
      <c r="H19" s="24" t="s">
        <v>366</v>
      </c>
      <c r="I19" s="1666">
        <f t="shared" si="3"/>
        <v>0</v>
      </c>
      <c r="J19" s="1667"/>
      <c r="K19" s="1668">
        <v>64500</v>
      </c>
      <c r="L19" s="1669"/>
      <c r="M19" s="74" t="s">
        <v>367</v>
      </c>
      <c r="N19" s="92">
        <v>1</v>
      </c>
      <c r="O19" s="24" t="s">
        <v>366</v>
      </c>
      <c r="P19" s="1666">
        <f t="shared" si="4"/>
        <v>64500</v>
      </c>
      <c r="Q19" s="1667"/>
      <c r="R19" s="82">
        <f t="shared" si="5"/>
        <v>0</v>
      </c>
      <c r="S19" s="16" t="s">
        <v>2</v>
      </c>
      <c r="T19" s="18"/>
    </row>
    <row r="20" spans="1:20" ht="34.5" customHeight="1">
      <c r="A20" s="1663" t="s">
        <v>1425</v>
      </c>
      <c r="B20" s="1664"/>
      <c r="C20" s="1665"/>
      <c r="D20" s="14" t="s">
        <v>34</v>
      </c>
      <c r="E20" s="21"/>
      <c r="F20" s="24" t="s">
        <v>364</v>
      </c>
      <c r="G20" s="15">
        <v>1</v>
      </c>
      <c r="H20" s="24" t="s">
        <v>366</v>
      </c>
      <c r="I20" s="1666">
        <f t="shared" ref="I20" si="6">E20*G20</f>
        <v>0</v>
      </c>
      <c r="J20" s="1667"/>
      <c r="K20" s="1668">
        <v>64500</v>
      </c>
      <c r="L20" s="1669"/>
      <c r="M20" s="710" t="s">
        <v>367</v>
      </c>
      <c r="N20" s="92">
        <v>1</v>
      </c>
      <c r="O20" s="24" t="s">
        <v>366</v>
      </c>
      <c r="P20" s="1666">
        <f t="shared" ref="P20" si="7">K20*N20</f>
        <v>64500</v>
      </c>
      <c r="Q20" s="1667"/>
      <c r="R20" s="82">
        <f t="shared" si="5"/>
        <v>0</v>
      </c>
      <c r="S20" s="16" t="s">
        <v>2</v>
      </c>
      <c r="T20" s="18"/>
    </row>
    <row r="21" spans="1:20" ht="34.5" customHeight="1">
      <c r="A21" s="1663" t="s">
        <v>1425</v>
      </c>
      <c r="B21" s="1664"/>
      <c r="C21" s="1665"/>
      <c r="D21" s="14" t="s">
        <v>34</v>
      </c>
      <c r="E21" s="21"/>
      <c r="F21" s="24" t="s">
        <v>364</v>
      </c>
      <c r="G21" s="15">
        <v>1</v>
      </c>
      <c r="H21" s="24" t="s">
        <v>366</v>
      </c>
      <c r="I21" s="1666">
        <f t="shared" si="3"/>
        <v>0</v>
      </c>
      <c r="J21" s="1667"/>
      <c r="K21" s="1668">
        <v>64500</v>
      </c>
      <c r="L21" s="1669"/>
      <c r="M21" s="74" t="s">
        <v>367</v>
      </c>
      <c r="N21" s="92">
        <v>1</v>
      </c>
      <c r="O21" s="24" t="s">
        <v>366</v>
      </c>
      <c r="P21" s="1666">
        <f t="shared" si="4"/>
        <v>64500</v>
      </c>
      <c r="Q21" s="1667"/>
      <c r="R21" s="82">
        <f t="shared" si="5"/>
        <v>0</v>
      </c>
      <c r="S21" s="16" t="s">
        <v>2</v>
      </c>
      <c r="T21" s="18"/>
    </row>
    <row r="22" spans="1:20" ht="34.5" customHeight="1">
      <c r="A22" s="1663" t="s">
        <v>1425</v>
      </c>
      <c r="B22" s="1664"/>
      <c r="C22" s="1665"/>
      <c r="D22" s="14" t="s">
        <v>34</v>
      </c>
      <c r="E22" s="21"/>
      <c r="F22" s="24" t="s">
        <v>364</v>
      </c>
      <c r="G22" s="15">
        <v>1</v>
      </c>
      <c r="H22" s="24" t="s">
        <v>366</v>
      </c>
      <c r="I22" s="1666">
        <f t="shared" si="3"/>
        <v>0</v>
      </c>
      <c r="J22" s="1667"/>
      <c r="K22" s="1668">
        <v>64500</v>
      </c>
      <c r="L22" s="1669"/>
      <c r="M22" s="74" t="s">
        <v>367</v>
      </c>
      <c r="N22" s="92">
        <v>1</v>
      </c>
      <c r="O22" s="24" t="s">
        <v>366</v>
      </c>
      <c r="P22" s="1666">
        <f t="shared" si="4"/>
        <v>64500</v>
      </c>
      <c r="Q22" s="1667"/>
      <c r="R22" s="82">
        <f t="shared" si="5"/>
        <v>0</v>
      </c>
      <c r="S22" s="16" t="s">
        <v>2</v>
      </c>
      <c r="T22" s="18"/>
    </row>
    <row r="23" spans="1:20" ht="34.5" customHeight="1">
      <c r="A23" s="1663" t="s">
        <v>1425</v>
      </c>
      <c r="B23" s="1664"/>
      <c r="C23" s="1665"/>
      <c r="D23" s="14" t="s">
        <v>34</v>
      </c>
      <c r="E23" s="21"/>
      <c r="F23" s="24" t="s">
        <v>364</v>
      </c>
      <c r="G23" s="15">
        <v>1</v>
      </c>
      <c r="H23" s="24" t="s">
        <v>366</v>
      </c>
      <c r="I23" s="1666">
        <f t="shared" si="3"/>
        <v>0</v>
      </c>
      <c r="J23" s="1667"/>
      <c r="K23" s="1668">
        <v>64500</v>
      </c>
      <c r="L23" s="1669"/>
      <c r="M23" s="74" t="s">
        <v>367</v>
      </c>
      <c r="N23" s="92">
        <v>1</v>
      </c>
      <c r="O23" s="24" t="s">
        <v>366</v>
      </c>
      <c r="P23" s="1666">
        <f t="shared" si="4"/>
        <v>64500</v>
      </c>
      <c r="Q23" s="1667"/>
      <c r="R23" s="82">
        <f t="shared" si="5"/>
        <v>0</v>
      </c>
      <c r="S23" s="16" t="s">
        <v>2</v>
      </c>
      <c r="T23" s="18"/>
    </row>
    <row r="24" spans="1:20" ht="34.5" customHeight="1">
      <c r="A24" s="1671" t="s">
        <v>36</v>
      </c>
      <c r="B24" s="1671"/>
      <c r="C24" s="1671"/>
      <c r="D24" s="1683"/>
      <c r="E24" s="1684"/>
      <c r="F24" s="1684"/>
      <c r="G24" s="1684"/>
      <c r="H24" s="1684"/>
      <c r="I24" s="1684"/>
      <c r="J24" s="1685"/>
      <c r="K24" s="1683"/>
      <c r="L24" s="1684"/>
      <c r="M24" s="1684"/>
      <c r="N24" s="1684"/>
      <c r="O24" s="1684"/>
      <c r="P24" s="1684"/>
      <c r="Q24" s="1685"/>
      <c r="R24" s="22">
        <f>SUM(R7:R23)</f>
        <v>0</v>
      </c>
      <c r="S24" s="8" t="s">
        <v>2</v>
      </c>
      <c r="T24" s="20"/>
    </row>
    <row r="26" spans="1:20">
      <c r="A26" t="s">
        <v>37</v>
      </c>
    </row>
  </sheetData>
  <mergeCells count="77">
    <mergeCell ref="P23:Q23"/>
    <mergeCell ref="K24:Q24"/>
    <mergeCell ref="I23:J23"/>
    <mergeCell ref="P19:Q19"/>
    <mergeCell ref="P22:Q22"/>
    <mergeCell ref="K22:L22"/>
    <mergeCell ref="D24:J24"/>
    <mergeCell ref="K5:Q5"/>
    <mergeCell ref="P7:Q7"/>
    <mergeCell ref="P8:Q8"/>
    <mergeCell ref="P9:Q9"/>
    <mergeCell ref="P17:Q17"/>
    <mergeCell ref="P10:Q10"/>
    <mergeCell ref="K14:L14"/>
    <mergeCell ref="P14:Q14"/>
    <mergeCell ref="K7:L7"/>
    <mergeCell ref="K8:L8"/>
    <mergeCell ref="K9:L9"/>
    <mergeCell ref="K10:L10"/>
    <mergeCell ref="K11:L11"/>
    <mergeCell ref="P11:Q11"/>
    <mergeCell ref="K12:L12"/>
    <mergeCell ref="P12:Q12"/>
    <mergeCell ref="I17:J17"/>
    <mergeCell ref="I18:J18"/>
    <mergeCell ref="I10:J10"/>
    <mergeCell ref="I11:J11"/>
    <mergeCell ref="I12:J12"/>
    <mergeCell ref="I14:J14"/>
    <mergeCell ref="A24:C24"/>
    <mergeCell ref="A2:T2"/>
    <mergeCell ref="D5:J5"/>
    <mergeCell ref="A5:C5"/>
    <mergeCell ref="R5:S5"/>
    <mergeCell ref="A22:C22"/>
    <mergeCell ref="A23:C23"/>
    <mergeCell ref="K23:L23"/>
    <mergeCell ref="I19:J19"/>
    <mergeCell ref="I22:J22"/>
    <mergeCell ref="K17:L17"/>
    <mergeCell ref="A7:C7"/>
    <mergeCell ref="A8:C8"/>
    <mergeCell ref="A9:C9"/>
    <mergeCell ref="A17:C17"/>
    <mergeCell ref="I7:J7"/>
    <mergeCell ref="A21:C21"/>
    <mergeCell ref="I21:J21"/>
    <mergeCell ref="K21:L21"/>
    <mergeCell ref="P21:Q21"/>
    <mergeCell ref="I15:J15"/>
    <mergeCell ref="K15:L15"/>
    <mergeCell ref="P15:Q15"/>
    <mergeCell ref="A16:C16"/>
    <mergeCell ref="I16:J16"/>
    <mergeCell ref="K16:L16"/>
    <mergeCell ref="A18:C18"/>
    <mergeCell ref="A19:C19"/>
    <mergeCell ref="K18:L18"/>
    <mergeCell ref="K19:L19"/>
    <mergeCell ref="P18:Q18"/>
    <mergeCell ref="P16:Q16"/>
    <mergeCell ref="A20:C20"/>
    <mergeCell ref="I20:J20"/>
    <mergeCell ref="K20:L20"/>
    <mergeCell ref="P20:Q20"/>
    <mergeCell ref="A3:O3"/>
    <mergeCell ref="I13:J13"/>
    <mergeCell ref="K13:L13"/>
    <mergeCell ref="P13:Q13"/>
    <mergeCell ref="A10:C10"/>
    <mergeCell ref="A12:C12"/>
    <mergeCell ref="A13:C13"/>
    <mergeCell ref="A15:C15"/>
    <mergeCell ref="A11:C11"/>
    <mergeCell ref="A14:C14"/>
    <mergeCell ref="I8:J8"/>
    <mergeCell ref="I9:J9"/>
  </mergeCells>
  <phoneticPr fontId="3"/>
  <pageMargins left="0.59055118110236227" right="0.19685039370078741" top="0.78740157480314965" bottom="0.78740157480314965" header="0.51181102362204722" footer="0.51181102362204722"/>
  <pageSetup paperSize="9" scale="90" orientation="portrait" blackAndWhite="1" horizontalDpi="200" verticalDpi="200" r:id="rId1"/>
  <headerFooter alignWithMargins="0"/>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141"/>
  <sheetViews>
    <sheetView view="pageBreakPreview" zoomScaleNormal="100" zoomScaleSheetLayoutView="100" workbookViewId="0">
      <selection activeCell="M144" sqref="M144"/>
    </sheetView>
  </sheetViews>
  <sheetFormatPr defaultColWidth="5.875" defaultRowHeight="14.25"/>
  <cols>
    <col min="1" max="14" width="5.875" style="114" customWidth="1"/>
    <col min="15" max="15" width="6.75" style="114" customWidth="1"/>
    <col min="16" max="16384" width="5.875" style="114"/>
  </cols>
  <sheetData>
    <row r="1" spans="1:20">
      <c r="O1" s="138" t="s">
        <v>535</v>
      </c>
    </row>
    <row r="3" spans="1:20" ht="28.5">
      <c r="A3" s="921" t="s">
        <v>18</v>
      </c>
      <c r="B3" s="921"/>
      <c r="C3" s="921"/>
      <c r="D3" s="921"/>
      <c r="E3" s="921"/>
      <c r="F3" s="921"/>
      <c r="G3" s="921"/>
      <c r="H3" s="921"/>
      <c r="I3" s="921"/>
      <c r="J3" s="921"/>
      <c r="K3" s="921"/>
      <c r="L3" s="921"/>
      <c r="M3" s="921"/>
      <c r="N3" s="921"/>
      <c r="O3" s="921"/>
      <c r="P3" s="724"/>
      <c r="Q3" s="724"/>
      <c r="R3" s="724"/>
      <c r="S3" s="724"/>
      <c r="T3" s="724"/>
    </row>
    <row r="4" spans="1:20" ht="21" customHeight="1">
      <c r="A4" s="920" t="s">
        <v>19</v>
      </c>
      <c r="B4" s="920"/>
      <c r="C4" s="920"/>
      <c r="D4" s="920"/>
      <c r="E4" s="920"/>
      <c r="F4" s="920"/>
      <c r="G4" s="920"/>
      <c r="H4" s="920"/>
      <c r="I4" s="920"/>
      <c r="J4" s="920"/>
      <c r="K4" s="920"/>
      <c r="L4" s="920"/>
      <c r="M4" s="920"/>
      <c r="N4" s="920"/>
      <c r="O4" s="920"/>
    </row>
    <row r="5" spans="1:20" ht="21" customHeight="1">
      <c r="K5" s="1658" t="s">
        <v>1420</v>
      </c>
      <c r="L5" s="1659"/>
      <c r="M5" s="1659"/>
      <c r="N5" s="1659"/>
      <c r="O5" s="1659"/>
    </row>
    <row r="6" spans="1:20">
      <c r="L6" s="204"/>
      <c r="M6" s="204"/>
      <c r="N6" s="204"/>
    </row>
    <row r="7" spans="1:20" ht="21" customHeight="1">
      <c r="A7" s="114" t="s">
        <v>20</v>
      </c>
      <c r="B7" s="204"/>
      <c r="C7" s="204"/>
      <c r="D7" s="204"/>
    </row>
    <row r="8" spans="1:20">
      <c r="B8" s="204"/>
      <c r="C8" s="204"/>
      <c r="D8" s="204"/>
    </row>
    <row r="9" spans="1:20" ht="21" customHeight="1">
      <c r="B9" s="204"/>
      <c r="C9" s="204"/>
      <c r="D9" s="204"/>
      <c r="E9" s="114" t="s">
        <v>275</v>
      </c>
      <c r="I9" s="1661"/>
      <c r="J9" s="1661"/>
      <c r="K9" s="1661"/>
      <c r="L9" s="1661"/>
      <c r="M9" s="1661"/>
      <c r="N9" s="1661"/>
    </row>
    <row r="10" spans="1:20" ht="21" customHeight="1">
      <c r="B10" s="204"/>
      <c r="C10" s="204"/>
      <c r="D10" s="204"/>
      <c r="E10" s="114" t="s">
        <v>276</v>
      </c>
      <c r="I10" s="1661"/>
      <c r="J10" s="1661"/>
      <c r="K10" s="1661"/>
      <c r="L10" s="1661"/>
      <c r="M10" s="1661"/>
      <c r="N10" s="1661"/>
      <c r="O10" s="138"/>
    </row>
    <row r="11" spans="1:20" ht="21" customHeight="1">
      <c r="B11" s="204"/>
      <c r="C11" s="204"/>
      <c r="D11" s="204"/>
      <c r="E11" s="114" t="s">
        <v>277</v>
      </c>
      <c r="G11" s="152"/>
      <c r="H11" s="152"/>
      <c r="I11" s="1661"/>
      <c r="J11" s="1661"/>
      <c r="K11" s="1661"/>
      <c r="L11" s="1661"/>
      <c r="M11" s="1661"/>
      <c r="N11" s="1661"/>
    </row>
    <row r="12" spans="1:20" ht="21" customHeight="1">
      <c r="B12" s="204"/>
      <c r="C12" s="204"/>
      <c r="D12" s="204"/>
      <c r="E12" s="114" t="s">
        <v>21</v>
      </c>
      <c r="G12" s="152"/>
      <c r="H12" s="152"/>
      <c r="I12" s="1660"/>
      <c r="J12" s="1660"/>
      <c r="K12" s="1660"/>
      <c r="L12" s="1660"/>
      <c r="M12" s="1660"/>
      <c r="N12" s="1660"/>
    </row>
    <row r="13" spans="1:20">
      <c r="B13" s="204"/>
      <c r="C13" s="204"/>
      <c r="D13" s="204"/>
    </row>
    <row r="14" spans="1:20">
      <c r="A14" s="289" t="s">
        <v>827</v>
      </c>
      <c r="B14" s="204"/>
      <c r="C14" s="204"/>
      <c r="D14" s="204"/>
    </row>
    <row r="15" spans="1:20">
      <c r="B15" s="204"/>
      <c r="C15" s="204"/>
      <c r="D15" s="204"/>
    </row>
    <row r="16" spans="1:20">
      <c r="B16" s="204"/>
      <c r="C16" s="204"/>
      <c r="D16" s="204"/>
    </row>
    <row r="17" spans="1:15">
      <c r="A17" s="1579" t="s">
        <v>589</v>
      </c>
      <c r="B17" s="1579"/>
      <c r="C17" s="1579"/>
      <c r="D17" s="1579"/>
      <c r="E17" s="1579"/>
      <c r="F17" s="1579"/>
      <c r="G17" s="1579"/>
      <c r="H17" s="1579"/>
      <c r="I17" s="1579"/>
      <c r="J17" s="1579"/>
      <c r="K17" s="1579"/>
      <c r="L17" s="1579"/>
      <c r="M17" s="1579"/>
      <c r="N17" s="1579"/>
      <c r="O17" s="1579"/>
    </row>
    <row r="18" spans="1:15">
      <c r="B18" s="204"/>
      <c r="C18" s="204"/>
      <c r="D18" s="204"/>
    </row>
    <row r="19" spans="1:15" ht="26.25" customHeight="1">
      <c r="A19" s="114" t="s">
        <v>23</v>
      </c>
      <c r="B19" s="204"/>
      <c r="C19" s="204"/>
      <c r="D19" s="1686">
        <f>公営３内訳２!R26</f>
        <v>0</v>
      </c>
      <c r="E19" s="1686"/>
      <c r="F19" s="1686"/>
      <c r="G19" s="114" t="s">
        <v>2</v>
      </c>
    </row>
    <row r="20" spans="1:15">
      <c r="B20" s="204"/>
      <c r="C20" s="204"/>
      <c r="D20" s="204"/>
    </row>
    <row r="21" spans="1:15" ht="21" customHeight="1">
      <c r="A21" s="114" t="s">
        <v>24</v>
      </c>
      <c r="B21" s="204"/>
      <c r="C21" s="204"/>
      <c r="D21" s="204"/>
    </row>
    <row r="22" spans="1:15" ht="21" customHeight="1">
      <c r="A22" s="114" t="s">
        <v>25</v>
      </c>
      <c r="B22" s="204"/>
      <c r="C22" s="204"/>
      <c r="D22" s="204"/>
    </row>
    <row r="24" spans="1:15" ht="21" customHeight="1">
      <c r="A24" s="217" t="s">
        <v>414</v>
      </c>
      <c r="B24" s="114" t="str">
        <f>入力シート!C1</f>
        <v>令和4年7月10日執行参議院青森県選挙区選出議員選挙</v>
      </c>
      <c r="J24" s="153"/>
      <c r="K24" s="153"/>
      <c r="L24" s="153"/>
    </row>
    <row r="26" spans="1:15" ht="21" customHeight="1">
      <c r="A26" s="114" t="s">
        <v>26</v>
      </c>
      <c r="E26" s="144">
        <f>入力シート!C8</f>
        <v>0</v>
      </c>
      <c r="F26" s="141"/>
      <c r="G26" s="141">
        <f>入力シート!C10</f>
        <v>0</v>
      </c>
    </row>
    <row r="27" spans="1:15" ht="14.25" customHeight="1">
      <c r="A27" s="116"/>
      <c r="B27" s="116"/>
      <c r="C27" s="116"/>
      <c r="D27" s="116"/>
      <c r="E27" s="116"/>
      <c r="F27" s="193"/>
      <c r="G27" s="116"/>
      <c r="H27" s="116"/>
      <c r="I27" s="116"/>
      <c r="J27" s="116"/>
      <c r="K27" s="116"/>
      <c r="L27" s="116"/>
      <c r="M27" s="116"/>
      <c r="N27" s="116"/>
    </row>
    <row r="28" spans="1:15" ht="21" customHeight="1">
      <c r="A28" s="116" t="s">
        <v>267</v>
      </c>
      <c r="B28" s="116"/>
      <c r="C28" s="116"/>
      <c r="D28" s="116"/>
      <c r="E28" s="218"/>
      <c r="F28" s="219"/>
      <c r="G28" s="132"/>
      <c r="H28" s="132"/>
      <c r="I28" s="218"/>
      <c r="J28" s="132"/>
      <c r="K28" s="132"/>
      <c r="L28" s="116"/>
      <c r="M28" s="116"/>
      <c r="N28" s="116"/>
    </row>
    <row r="29" spans="1:15" ht="23.25" customHeight="1">
      <c r="A29" s="116"/>
      <c r="B29" s="950" t="s">
        <v>268</v>
      </c>
      <c r="C29" s="951"/>
      <c r="D29" s="952"/>
      <c r="E29" s="1641"/>
      <c r="F29" s="1642"/>
      <c r="G29" s="1642"/>
      <c r="H29" s="1643"/>
      <c r="I29" s="1653" t="s">
        <v>272</v>
      </c>
      <c r="J29" s="1654"/>
      <c r="K29" s="1641"/>
      <c r="L29" s="1642"/>
      <c r="M29" s="1642"/>
      <c r="N29" s="1643"/>
    </row>
    <row r="30" spans="1:15" ht="23.25" customHeight="1">
      <c r="A30" s="116"/>
      <c r="B30" s="950" t="s">
        <v>269</v>
      </c>
      <c r="C30" s="951"/>
      <c r="D30" s="952"/>
      <c r="E30" s="1655"/>
      <c r="F30" s="1656"/>
      <c r="G30" s="1656"/>
      <c r="H30" s="1657"/>
      <c r="I30" s="1653" t="s">
        <v>273</v>
      </c>
      <c r="J30" s="1654"/>
      <c r="K30" s="1655"/>
      <c r="L30" s="1656"/>
      <c r="M30" s="1656"/>
      <c r="N30" s="1657"/>
    </row>
    <row r="31" spans="1:15" ht="23.25" customHeight="1">
      <c r="A31" s="116"/>
      <c r="B31" s="950" t="s">
        <v>270</v>
      </c>
      <c r="C31" s="951"/>
      <c r="D31" s="952"/>
      <c r="E31" s="1641"/>
      <c r="F31" s="1642"/>
      <c r="G31" s="1642"/>
      <c r="H31" s="1643"/>
      <c r="I31" s="1653" t="s">
        <v>274</v>
      </c>
      <c r="J31" s="1654"/>
      <c r="K31" s="1655"/>
      <c r="L31" s="1656"/>
      <c r="M31" s="1656"/>
      <c r="N31" s="1657"/>
    </row>
    <row r="32" spans="1:15" ht="23.25" customHeight="1">
      <c r="A32" s="116"/>
      <c r="B32" s="939" t="s">
        <v>483</v>
      </c>
      <c r="C32" s="940"/>
      <c r="D32" s="941"/>
      <c r="E32" s="1644"/>
      <c r="F32" s="1645"/>
      <c r="G32" s="1645"/>
      <c r="H32" s="1645"/>
      <c r="I32" s="1645"/>
      <c r="J32" s="1645"/>
      <c r="K32" s="1645"/>
      <c r="L32" s="1645"/>
      <c r="M32" s="1645"/>
      <c r="N32" s="1646"/>
    </row>
    <row r="33" spans="1:15" ht="23.25" customHeight="1">
      <c r="A33" s="116"/>
      <c r="B33" s="1647" t="s">
        <v>271</v>
      </c>
      <c r="C33" s="1648"/>
      <c r="D33" s="1649"/>
      <c r="E33" s="1650"/>
      <c r="F33" s="1651"/>
      <c r="G33" s="1651"/>
      <c r="H33" s="1651"/>
      <c r="I33" s="1651"/>
      <c r="J33" s="1651"/>
      <c r="K33" s="1651"/>
      <c r="L33" s="1651"/>
      <c r="M33" s="1651"/>
      <c r="N33" s="1652"/>
    </row>
    <row r="34" spans="1:15" ht="16.5" customHeight="1">
      <c r="A34" s="116"/>
      <c r="B34" s="116"/>
      <c r="C34" s="116"/>
      <c r="D34" s="116"/>
      <c r="E34" s="218"/>
      <c r="F34" s="219"/>
      <c r="G34" s="132"/>
      <c r="H34" s="132"/>
      <c r="I34" s="132"/>
      <c r="J34" s="132"/>
      <c r="K34" s="132"/>
      <c r="L34" s="116"/>
      <c r="M34" s="116"/>
      <c r="N34" s="116"/>
    </row>
    <row r="35" spans="1:15" ht="14.25" customHeight="1">
      <c r="A35" s="116" t="s">
        <v>416</v>
      </c>
      <c r="B35" s="116"/>
      <c r="C35" s="116"/>
      <c r="D35" s="116"/>
      <c r="E35" s="116"/>
      <c r="F35" s="193"/>
      <c r="G35" s="116"/>
      <c r="H35" s="116"/>
      <c r="I35" s="116"/>
      <c r="J35" s="116"/>
      <c r="K35" s="116"/>
      <c r="L35" s="116"/>
      <c r="M35" s="116"/>
      <c r="N35" s="116"/>
    </row>
    <row r="36" spans="1:15" ht="14.25" customHeight="1">
      <c r="A36" s="114" t="s">
        <v>363</v>
      </c>
      <c r="B36" s="116"/>
      <c r="C36" s="116"/>
      <c r="D36" s="116"/>
      <c r="E36" s="116"/>
      <c r="F36" s="193"/>
      <c r="G36" s="116"/>
      <c r="H36" s="116"/>
      <c r="I36" s="116"/>
      <c r="J36" s="116"/>
      <c r="K36" s="116"/>
      <c r="L36" s="116"/>
      <c r="M36" s="116"/>
      <c r="N36" s="116"/>
    </row>
    <row r="37" spans="1:15" ht="14.25" customHeight="1">
      <c r="A37" s="114" t="s">
        <v>417</v>
      </c>
      <c r="B37" s="194"/>
      <c r="C37" s="194"/>
      <c r="D37" s="194"/>
      <c r="E37" s="194"/>
      <c r="F37" s="194"/>
      <c r="G37" s="194"/>
      <c r="H37" s="194"/>
      <c r="I37" s="194"/>
      <c r="J37" s="194"/>
      <c r="K37" s="194"/>
      <c r="L37" s="194"/>
      <c r="M37" s="194"/>
      <c r="N37" s="194"/>
      <c r="O37" s="194"/>
    </row>
    <row r="38" spans="1:15" ht="14.25" customHeight="1">
      <c r="A38" s="114" t="s">
        <v>418</v>
      </c>
    </row>
    <row r="39" spans="1:15">
      <c r="A39" s="114" t="s">
        <v>419</v>
      </c>
    </row>
    <row r="40" spans="1:15">
      <c r="A40" s="114" t="s">
        <v>420</v>
      </c>
    </row>
    <row r="41" spans="1:15">
      <c r="A41" s="116" t="s">
        <v>27</v>
      </c>
    </row>
    <row r="42" spans="1:15">
      <c r="A42" s="114" t="s">
        <v>361</v>
      </c>
    </row>
    <row r="43" spans="1:15">
      <c r="A43" s="114" t="s">
        <v>362</v>
      </c>
    </row>
    <row r="44" spans="1:15">
      <c r="A44" s="289" t="s">
        <v>1421</v>
      </c>
    </row>
    <row r="45" spans="1:15">
      <c r="A45" s="289" t="s">
        <v>1422</v>
      </c>
    </row>
    <row r="46" spans="1:15">
      <c r="A46" s="289" t="s">
        <v>1423</v>
      </c>
    </row>
    <row r="47" spans="1:15">
      <c r="A47" s="289" t="s">
        <v>1424</v>
      </c>
    </row>
    <row r="48" spans="1:15">
      <c r="O48" s="138" t="s">
        <v>535</v>
      </c>
    </row>
    <row r="50" spans="1:15" ht="28.5">
      <c r="A50" s="921" t="s">
        <v>18</v>
      </c>
      <c r="B50" s="921"/>
      <c r="C50" s="921"/>
      <c r="D50" s="921"/>
      <c r="E50" s="921"/>
      <c r="F50" s="921"/>
      <c r="G50" s="921"/>
      <c r="H50" s="921"/>
      <c r="I50" s="921"/>
      <c r="J50" s="921"/>
      <c r="K50" s="921"/>
      <c r="L50" s="921"/>
      <c r="M50" s="921"/>
      <c r="N50" s="921"/>
      <c r="O50" s="921"/>
    </row>
    <row r="51" spans="1:15" ht="21" customHeight="1">
      <c r="A51" s="920" t="s">
        <v>19</v>
      </c>
      <c r="B51" s="920"/>
      <c r="C51" s="920"/>
      <c r="D51" s="920"/>
      <c r="E51" s="920"/>
      <c r="F51" s="920"/>
      <c r="G51" s="920"/>
      <c r="H51" s="920"/>
      <c r="I51" s="920"/>
      <c r="J51" s="920"/>
      <c r="K51" s="920"/>
      <c r="L51" s="920"/>
      <c r="M51" s="920"/>
      <c r="N51" s="920"/>
      <c r="O51" s="920"/>
    </row>
    <row r="52" spans="1:15" ht="21" customHeight="1">
      <c r="K52" s="1658" t="s">
        <v>1420</v>
      </c>
      <c r="L52" s="1659"/>
      <c r="M52" s="1659"/>
      <c r="N52" s="1659"/>
      <c r="O52" s="1659"/>
    </row>
    <row r="53" spans="1:15">
      <c r="L53" s="204"/>
      <c r="M53" s="204"/>
      <c r="N53" s="204"/>
    </row>
    <row r="54" spans="1:15" ht="21" customHeight="1">
      <c r="A54" s="114" t="s">
        <v>20</v>
      </c>
      <c r="B54" s="204"/>
      <c r="C54" s="204"/>
      <c r="D54" s="204"/>
    </row>
    <row r="55" spans="1:15">
      <c r="B55" s="204"/>
      <c r="C55" s="204"/>
      <c r="D55" s="204"/>
    </row>
    <row r="56" spans="1:15" ht="21" customHeight="1">
      <c r="B56" s="204"/>
      <c r="C56" s="204"/>
      <c r="D56" s="204"/>
      <c r="E56" s="114" t="s">
        <v>275</v>
      </c>
      <c r="I56" s="1661"/>
      <c r="J56" s="1661"/>
      <c r="K56" s="1661"/>
      <c r="L56" s="1661"/>
      <c r="M56" s="1661"/>
      <c r="N56" s="1661"/>
    </row>
    <row r="57" spans="1:15" ht="21" customHeight="1">
      <c r="B57" s="204"/>
      <c r="C57" s="204"/>
      <c r="D57" s="204"/>
      <c r="E57" s="114" t="s">
        <v>276</v>
      </c>
      <c r="I57" s="1661"/>
      <c r="J57" s="1661"/>
      <c r="K57" s="1661"/>
      <c r="L57" s="1661"/>
      <c r="M57" s="1661"/>
      <c r="N57" s="1661"/>
      <c r="O57" s="138"/>
    </row>
    <row r="58" spans="1:15" ht="21" customHeight="1">
      <c r="B58" s="204"/>
      <c r="C58" s="204"/>
      <c r="D58" s="204"/>
      <c r="E58" s="114" t="s">
        <v>277</v>
      </c>
      <c r="G58" s="152"/>
      <c r="H58" s="152"/>
      <c r="I58" s="1661"/>
      <c r="J58" s="1661"/>
      <c r="K58" s="1661"/>
      <c r="L58" s="1661"/>
      <c r="M58" s="1661"/>
      <c r="N58" s="1661"/>
    </row>
    <row r="59" spans="1:15" ht="21" customHeight="1">
      <c r="B59" s="204"/>
      <c r="C59" s="204"/>
      <c r="D59" s="204"/>
      <c r="E59" s="114" t="s">
        <v>21</v>
      </c>
      <c r="G59" s="152"/>
      <c r="H59" s="152"/>
      <c r="I59" s="1660"/>
      <c r="J59" s="1660"/>
      <c r="K59" s="1660"/>
      <c r="L59" s="1660"/>
      <c r="M59" s="1660"/>
      <c r="N59" s="1660"/>
    </row>
    <row r="60" spans="1:15">
      <c r="B60" s="204"/>
      <c r="C60" s="204"/>
      <c r="D60" s="204"/>
    </row>
    <row r="61" spans="1:15">
      <c r="A61" s="289" t="s">
        <v>827</v>
      </c>
      <c r="B61" s="204"/>
      <c r="C61" s="204"/>
      <c r="D61" s="204"/>
    </row>
    <row r="62" spans="1:15">
      <c r="B62" s="204"/>
      <c r="C62" s="204"/>
      <c r="D62" s="204"/>
    </row>
    <row r="63" spans="1:15">
      <c r="B63" s="204"/>
      <c r="C63" s="204"/>
      <c r="D63" s="204"/>
    </row>
    <row r="64" spans="1:15">
      <c r="A64" s="1579" t="s">
        <v>589</v>
      </c>
      <c r="B64" s="1579"/>
      <c r="C64" s="1579"/>
      <c r="D64" s="1579"/>
      <c r="E64" s="1579"/>
      <c r="F64" s="1579"/>
      <c r="G64" s="1579"/>
      <c r="H64" s="1579"/>
      <c r="I64" s="1579"/>
      <c r="J64" s="1579"/>
      <c r="K64" s="1579"/>
      <c r="L64" s="1579"/>
      <c r="M64" s="1579"/>
      <c r="N64" s="1579"/>
      <c r="O64" s="1579"/>
    </row>
    <row r="65" spans="1:14">
      <c r="B65" s="204"/>
      <c r="C65" s="204"/>
      <c r="D65" s="204"/>
    </row>
    <row r="66" spans="1:14" ht="26.25" customHeight="1">
      <c r="A66" s="114" t="s">
        <v>23</v>
      </c>
      <c r="B66" s="204"/>
      <c r="C66" s="204"/>
      <c r="D66" s="1686">
        <f>公営３内訳２!R51</f>
        <v>0</v>
      </c>
      <c r="E66" s="1686"/>
      <c r="F66" s="1686"/>
      <c r="G66" s="114" t="s">
        <v>2</v>
      </c>
    </row>
    <row r="67" spans="1:14">
      <c r="B67" s="204"/>
      <c r="C67" s="204"/>
      <c r="D67" s="204"/>
    </row>
    <row r="68" spans="1:14" ht="21" customHeight="1">
      <c r="A68" s="114" t="s">
        <v>24</v>
      </c>
      <c r="B68" s="204"/>
      <c r="C68" s="204"/>
      <c r="D68" s="204"/>
    </row>
    <row r="69" spans="1:14" ht="21" customHeight="1">
      <c r="A69" s="114" t="s">
        <v>25</v>
      </c>
      <c r="B69" s="204"/>
      <c r="C69" s="204"/>
      <c r="D69" s="204"/>
    </row>
    <row r="71" spans="1:14" ht="21" customHeight="1">
      <c r="A71" s="217" t="s">
        <v>414</v>
      </c>
      <c r="B71" s="114" t="str">
        <f>入力シート!C1</f>
        <v>令和4年7月10日執行参議院青森県選挙区選出議員選挙</v>
      </c>
      <c r="J71" s="938"/>
      <c r="K71" s="938"/>
      <c r="L71" s="938"/>
    </row>
    <row r="73" spans="1:14" ht="21" customHeight="1">
      <c r="A73" s="114" t="s">
        <v>26</v>
      </c>
      <c r="E73" s="144">
        <f>入力シート!C8</f>
        <v>0</v>
      </c>
      <c r="F73" s="141"/>
      <c r="G73" s="141">
        <f>入力シート!C10</f>
        <v>0</v>
      </c>
    </row>
    <row r="74" spans="1:14">
      <c r="A74" s="116"/>
      <c r="B74" s="116"/>
      <c r="C74" s="116"/>
      <c r="D74" s="116"/>
      <c r="E74" s="116"/>
      <c r="F74" s="193"/>
      <c r="G74" s="116"/>
      <c r="H74" s="116"/>
      <c r="I74" s="116"/>
      <c r="J74" s="116"/>
      <c r="K74" s="116"/>
      <c r="L74" s="116"/>
      <c r="M74" s="116"/>
      <c r="N74" s="116"/>
    </row>
    <row r="75" spans="1:14" ht="21" customHeight="1">
      <c r="A75" s="116" t="s">
        <v>267</v>
      </c>
      <c r="B75" s="116"/>
      <c r="C75" s="116"/>
      <c r="D75" s="116"/>
      <c r="E75" s="218"/>
      <c r="F75" s="219"/>
      <c r="G75" s="132"/>
      <c r="H75" s="132"/>
      <c r="I75" s="218"/>
      <c r="J75" s="132"/>
      <c r="K75" s="132"/>
      <c r="L75" s="116"/>
      <c r="M75" s="116"/>
      <c r="N75" s="116"/>
    </row>
    <row r="76" spans="1:14" ht="23.25" customHeight="1">
      <c r="A76" s="116"/>
      <c r="B76" s="950" t="s">
        <v>268</v>
      </c>
      <c r="C76" s="951"/>
      <c r="D76" s="952"/>
      <c r="E76" s="1641"/>
      <c r="F76" s="1642"/>
      <c r="G76" s="1642"/>
      <c r="H76" s="1643"/>
      <c r="I76" s="1653" t="s">
        <v>272</v>
      </c>
      <c r="J76" s="1654"/>
      <c r="K76" s="1641"/>
      <c r="L76" s="1642"/>
      <c r="M76" s="1642"/>
      <c r="N76" s="1643"/>
    </row>
    <row r="77" spans="1:14" ht="23.25" customHeight="1">
      <c r="A77" s="116"/>
      <c r="B77" s="950" t="s">
        <v>269</v>
      </c>
      <c r="C77" s="951"/>
      <c r="D77" s="952"/>
      <c r="E77" s="1655"/>
      <c r="F77" s="1656"/>
      <c r="G77" s="1656"/>
      <c r="H77" s="1657"/>
      <c r="I77" s="1653" t="s">
        <v>273</v>
      </c>
      <c r="J77" s="1654"/>
      <c r="K77" s="1655"/>
      <c r="L77" s="1656"/>
      <c r="M77" s="1656"/>
      <c r="N77" s="1657"/>
    </row>
    <row r="78" spans="1:14" ht="23.25" customHeight="1">
      <c r="A78" s="116"/>
      <c r="B78" s="950" t="s">
        <v>270</v>
      </c>
      <c r="C78" s="951"/>
      <c r="D78" s="952"/>
      <c r="E78" s="1641"/>
      <c r="F78" s="1642"/>
      <c r="G78" s="1642"/>
      <c r="H78" s="1643"/>
      <c r="I78" s="1653" t="s">
        <v>274</v>
      </c>
      <c r="J78" s="1654"/>
      <c r="K78" s="1655"/>
      <c r="L78" s="1656"/>
      <c r="M78" s="1656"/>
      <c r="N78" s="1657"/>
    </row>
    <row r="79" spans="1:14" ht="23.25" customHeight="1">
      <c r="A79" s="116"/>
      <c r="B79" s="939" t="s">
        <v>483</v>
      </c>
      <c r="C79" s="940"/>
      <c r="D79" s="941"/>
      <c r="E79" s="1644"/>
      <c r="F79" s="1645"/>
      <c r="G79" s="1645"/>
      <c r="H79" s="1645"/>
      <c r="I79" s="1645"/>
      <c r="J79" s="1645"/>
      <c r="K79" s="1645"/>
      <c r="L79" s="1645"/>
      <c r="M79" s="1645"/>
      <c r="N79" s="1646"/>
    </row>
    <row r="80" spans="1:14" ht="23.25" customHeight="1">
      <c r="A80" s="116"/>
      <c r="B80" s="1647" t="s">
        <v>271</v>
      </c>
      <c r="C80" s="1648"/>
      <c r="D80" s="1649"/>
      <c r="E80" s="1650"/>
      <c r="F80" s="1651"/>
      <c r="G80" s="1651"/>
      <c r="H80" s="1651"/>
      <c r="I80" s="1651"/>
      <c r="J80" s="1651"/>
      <c r="K80" s="1651"/>
      <c r="L80" s="1651"/>
      <c r="M80" s="1651"/>
      <c r="N80" s="1652"/>
    </row>
    <row r="81" spans="1:15" ht="15.75" customHeight="1">
      <c r="A81" s="116"/>
      <c r="B81" s="116"/>
      <c r="C81" s="116"/>
      <c r="D81" s="116"/>
      <c r="E81" s="218"/>
      <c r="F81" s="219"/>
      <c r="G81" s="132"/>
      <c r="H81" s="132"/>
      <c r="I81" s="132"/>
      <c r="J81" s="132"/>
      <c r="K81" s="132"/>
      <c r="L81" s="116"/>
      <c r="M81" s="116"/>
      <c r="N81" s="116"/>
    </row>
    <row r="82" spans="1:15">
      <c r="A82" s="116" t="s">
        <v>416</v>
      </c>
      <c r="B82" s="116"/>
      <c r="C82" s="116"/>
      <c r="D82" s="116"/>
      <c r="E82" s="116"/>
      <c r="F82" s="193"/>
      <c r="G82" s="116"/>
      <c r="H82" s="116"/>
      <c r="I82" s="116"/>
      <c r="J82" s="116"/>
      <c r="K82" s="116"/>
      <c r="L82" s="116"/>
      <c r="M82" s="116"/>
      <c r="N82" s="116"/>
    </row>
    <row r="83" spans="1:15">
      <c r="A83" s="114" t="s">
        <v>363</v>
      </c>
      <c r="B83" s="116"/>
      <c r="C83" s="116"/>
      <c r="D83" s="116"/>
      <c r="E83" s="116"/>
      <c r="F83" s="193"/>
      <c r="G83" s="116"/>
      <c r="H83" s="116"/>
      <c r="I83" s="116"/>
      <c r="J83" s="116"/>
      <c r="K83" s="116"/>
      <c r="L83" s="116"/>
      <c r="M83" s="116"/>
      <c r="N83" s="116"/>
    </row>
    <row r="84" spans="1:15">
      <c r="A84" s="114" t="s">
        <v>417</v>
      </c>
      <c r="B84" s="194"/>
      <c r="C84" s="194"/>
      <c r="D84" s="194"/>
      <c r="E84" s="194"/>
      <c r="F84" s="194"/>
      <c r="G84" s="194"/>
      <c r="H84" s="194"/>
      <c r="I84" s="194"/>
      <c r="J84" s="194"/>
      <c r="K84" s="194"/>
      <c r="L84" s="194"/>
      <c r="M84" s="194"/>
      <c r="N84" s="194"/>
      <c r="O84" s="194"/>
    </row>
    <row r="85" spans="1:15">
      <c r="A85" s="114" t="s">
        <v>418</v>
      </c>
    </row>
    <row r="86" spans="1:15">
      <c r="A86" s="114" t="s">
        <v>419</v>
      </c>
    </row>
    <row r="87" spans="1:15">
      <c r="A87" s="114" t="s">
        <v>420</v>
      </c>
    </row>
    <row r="88" spans="1:15">
      <c r="A88" s="116" t="s">
        <v>27</v>
      </c>
    </row>
    <row r="89" spans="1:15">
      <c r="A89" s="114" t="s">
        <v>361</v>
      </c>
    </row>
    <row r="90" spans="1:15">
      <c r="A90" s="114" t="s">
        <v>362</v>
      </c>
    </row>
    <row r="91" spans="1:15">
      <c r="A91" s="289" t="s">
        <v>1421</v>
      </c>
    </row>
    <row r="92" spans="1:15">
      <c r="A92" s="289" t="s">
        <v>1422</v>
      </c>
    </row>
    <row r="93" spans="1:15">
      <c r="A93" s="289" t="s">
        <v>1423</v>
      </c>
    </row>
    <row r="94" spans="1:15">
      <c r="A94" s="289" t="s">
        <v>1424</v>
      </c>
    </row>
    <row r="95" spans="1:15">
      <c r="O95" s="138" t="s">
        <v>535</v>
      </c>
    </row>
    <row r="97" spans="1:15" ht="28.5">
      <c r="A97" s="921" t="s">
        <v>18</v>
      </c>
      <c r="B97" s="921"/>
      <c r="C97" s="921"/>
      <c r="D97" s="921"/>
      <c r="E97" s="921"/>
      <c r="F97" s="921"/>
      <c r="G97" s="921"/>
      <c r="H97" s="921"/>
      <c r="I97" s="921"/>
      <c r="J97" s="921"/>
      <c r="K97" s="921"/>
      <c r="L97" s="921"/>
      <c r="M97" s="921"/>
      <c r="N97" s="921"/>
      <c r="O97" s="921"/>
    </row>
    <row r="98" spans="1:15" ht="21" customHeight="1">
      <c r="A98" s="920" t="s">
        <v>19</v>
      </c>
      <c r="B98" s="920"/>
      <c r="C98" s="920"/>
      <c r="D98" s="920"/>
      <c r="E98" s="920"/>
      <c r="F98" s="920"/>
      <c r="G98" s="920"/>
      <c r="H98" s="920"/>
      <c r="I98" s="920"/>
      <c r="J98" s="920"/>
      <c r="K98" s="920"/>
      <c r="L98" s="920"/>
      <c r="M98" s="920"/>
      <c r="N98" s="920"/>
      <c r="O98" s="920"/>
    </row>
    <row r="99" spans="1:15" ht="21" customHeight="1">
      <c r="K99" s="1658" t="s">
        <v>1420</v>
      </c>
      <c r="L99" s="1659"/>
      <c r="M99" s="1659"/>
      <c r="N99" s="1659"/>
      <c r="O99" s="1659"/>
    </row>
    <row r="100" spans="1:15">
      <c r="L100" s="204"/>
      <c r="M100" s="204"/>
      <c r="N100" s="204"/>
    </row>
    <row r="101" spans="1:15" ht="21" customHeight="1">
      <c r="A101" s="114" t="s">
        <v>20</v>
      </c>
      <c r="B101" s="204"/>
      <c r="C101" s="204"/>
      <c r="D101" s="204"/>
    </row>
    <row r="102" spans="1:15">
      <c r="B102" s="204"/>
      <c r="C102" s="204"/>
      <c r="D102" s="204"/>
    </row>
    <row r="103" spans="1:15" ht="21" customHeight="1">
      <c r="B103" s="204"/>
      <c r="C103" s="204"/>
      <c r="D103" s="204"/>
      <c r="E103" s="114" t="s">
        <v>275</v>
      </c>
      <c r="I103" s="1661"/>
      <c r="J103" s="1661"/>
      <c r="K103" s="1661"/>
      <c r="L103" s="1661"/>
      <c r="M103" s="1661"/>
      <c r="N103" s="1661"/>
    </row>
    <row r="104" spans="1:15" ht="21" customHeight="1">
      <c r="B104" s="204"/>
      <c r="C104" s="204"/>
      <c r="D104" s="204"/>
      <c r="E104" s="114" t="s">
        <v>276</v>
      </c>
      <c r="I104" s="1661"/>
      <c r="J104" s="1661"/>
      <c r="K104" s="1661"/>
      <c r="L104" s="1661"/>
      <c r="M104" s="1661"/>
      <c r="N104" s="1661"/>
      <c r="O104" s="138"/>
    </row>
    <row r="105" spans="1:15" ht="21" customHeight="1">
      <c r="B105" s="204"/>
      <c r="C105" s="204"/>
      <c r="D105" s="204"/>
      <c r="E105" s="114" t="s">
        <v>277</v>
      </c>
      <c r="G105" s="152"/>
      <c r="H105" s="152"/>
      <c r="I105" s="1661"/>
      <c r="J105" s="1661"/>
      <c r="K105" s="1661"/>
      <c r="L105" s="1661"/>
      <c r="M105" s="1661"/>
      <c r="N105" s="1661"/>
    </row>
    <row r="106" spans="1:15" ht="21" customHeight="1">
      <c r="B106" s="204"/>
      <c r="C106" s="204"/>
      <c r="D106" s="204"/>
      <c r="E106" s="114" t="s">
        <v>21</v>
      </c>
      <c r="G106" s="152"/>
      <c r="H106" s="152"/>
      <c r="I106" s="1660"/>
      <c r="J106" s="1660"/>
      <c r="K106" s="1660"/>
      <c r="L106" s="1660"/>
      <c r="M106" s="1660"/>
      <c r="N106" s="1660"/>
    </row>
    <row r="107" spans="1:15">
      <c r="B107" s="204"/>
      <c r="C107" s="204"/>
      <c r="D107" s="204"/>
    </row>
    <row r="108" spans="1:15">
      <c r="A108" s="289" t="s">
        <v>827</v>
      </c>
      <c r="B108" s="204"/>
      <c r="C108" s="204"/>
      <c r="D108" s="204"/>
    </row>
    <row r="109" spans="1:15">
      <c r="B109" s="204"/>
      <c r="C109" s="204"/>
      <c r="D109" s="204"/>
    </row>
    <row r="110" spans="1:15">
      <c r="B110" s="204"/>
      <c r="C110" s="204"/>
      <c r="D110" s="204"/>
    </row>
    <row r="111" spans="1:15">
      <c r="A111" s="1579" t="s">
        <v>589</v>
      </c>
      <c r="B111" s="1579"/>
      <c r="C111" s="1579"/>
      <c r="D111" s="1579"/>
      <c r="E111" s="1579"/>
      <c r="F111" s="1579"/>
      <c r="G111" s="1579"/>
      <c r="H111" s="1579"/>
      <c r="I111" s="1579"/>
      <c r="J111" s="1579"/>
      <c r="K111" s="1579"/>
      <c r="L111" s="1579"/>
      <c r="M111" s="1579"/>
      <c r="N111" s="1579"/>
      <c r="O111" s="1579"/>
    </row>
    <row r="112" spans="1:15">
      <c r="B112" s="204"/>
      <c r="C112" s="204"/>
      <c r="D112" s="204"/>
    </row>
    <row r="113" spans="1:14" ht="21" customHeight="1">
      <c r="A113" s="114" t="s">
        <v>23</v>
      </c>
      <c r="B113" s="204"/>
      <c r="C113" s="204"/>
      <c r="D113" s="1662">
        <f>公営３内訳２!N82</f>
        <v>0</v>
      </c>
      <c r="E113" s="1662"/>
      <c r="F113" s="1662"/>
      <c r="G113" s="114" t="s">
        <v>2</v>
      </c>
    </row>
    <row r="114" spans="1:14">
      <c r="B114" s="204"/>
      <c r="C114" s="204"/>
      <c r="D114" s="204"/>
    </row>
    <row r="115" spans="1:14" ht="21" customHeight="1">
      <c r="A115" s="114" t="s">
        <v>24</v>
      </c>
      <c r="B115" s="204"/>
      <c r="C115" s="204"/>
      <c r="D115" s="204"/>
    </row>
    <row r="116" spans="1:14" ht="21" customHeight="1">
      <c r="A116" s="114" t="s">
        <v>25</v>
      </c>
      <c r="B116" s="204"/>
      <c r="C116" s="204"/>
      <c r="D116" s="204"/>
    </row>
    <row r="118" spans="1:14" ht="21" customHeight="1">
      <c r="A118" s="217" t="s">
        <v>414</v>
      </c>
      <c r="B118" s="114" t="str">
        <f>入力シート!C1</f>
        <v>令和4年7月10日執行参議院青森県選挙区選出議員選挙</v>
      </c>
      <c r="J118" s="153"/>
      <c r="K118" s="153"/>
      <c r="L118" s="153"/>
    </row>
    <row r="120" spans="1:14" ht="21" customHeight="1">
      <c r="A120" s="114" t="s">
        <v>26</v>
      </c>
      <c r="E120" s="144">
        <f>入力シート!C8</f>
        <v>0</v>
      </c>
      <c r="F120" s="141"/>
      <c r="G120" s="141">
        <f>入力シート!C10</f>
        <v>0</v>
      </c>
    </row>
    <row r="121" spans="1:14">
      <c r="A121" s="116"/>
      <c r="B121" s="116"/>
      <c r="C121" s="116"/>
      <c r="D121" s="116"/>
      <c r="E121" s="116"/>
      <c r="F121" s="193"/>
      <c r="G121" s="116"/>
      <c r="H121" s="116"/>
      <c r="I121" s="116"/>
      <c r="J121" s="116"/>
      <c r="K121" s="116"/>
      <c r="L121" s="116"/>
      <c r="M121" s="116"/>
      <c r="N121" s="116"/>
    </row>
    <row r="122" spans="1:14" ht="21" customHeight="1">
      <c r="A122" s="116" t="s">
        <v>267</v>
      </c>
      <c r="B122" s="116"/>
      <c r="C122" s="116"/>
      <c r="D122" s="116"/>
      <c r="E122" s="218"/>
      <c r="F122" s="219"/>
      <c r="G122" s="132"/>
      <c r="H122" s="132"/>
      <c r="I122" s="218"/>
      <c r="J122" s="132"/>
      <c r="K122" s="132"/>
      <c r="L122" s="116"/>
      <c r="M122" s="116"/>
      <c r="N122" s="116"/>
    </row>
    <row r="123" spans="1:14" ht="23.25" customHeight="1">
      <c r="A123" s="116"/>
      <c r="B123" s="950" t="s">
        <v>268</v>
      </c>
      <c r="C123" s="951"/>
      <c r="D123" s="952"/>
      <c r="E123" s="1641"/>
      <c r="F123" s="1642"/>
      <c r="G123" s="1642"/>
      <c r="H123" s="1643"/>
      <c r="I123" s="1653" t="s">
        <v>272</v>
      </c>
      <c r="J123" s="1654"/>
      <c r="K123" s="1641"/>
      <c r="L123" s="1642"/>
      <c r="M123" s="1642"/>
      <c r="N123" s="1643"/>
    </row>
    <row r="124" spans="1:14" ht="23.25" customHeight="1">
      <c r="A124" s="116"/>
      <c r="B124" s="950" t="s">
        <v>269</v>
      </c>
      <c r="C124" s="951"/>
      <c r="D124" s="952"/>
      <c r="E124" s="1655"/>
      <c r="F124" s="1656"/>
      <c r="G124" s="1656"/>
      <c r="H124" s="1657"/>
      <c r="I124" s="1653" t="s">
        <v>273</v>
      </c>
      <c r="J124" s="1654"/>
      <c r="K124" s="1655"/>
      <c r="L124" s="1656"/>
      <c r="M124" s="1656"/>
      <c r="N124" s="1657"/>
    </row>
    <row r="125" spans="1:14" ht="23.25" customHeight="1">
      <c r="A125" s="116"/>
      <c r="B125" s="950" t="s">
        <v>270</v>
      </c>
      <c r="C125" s="951"/>
      <c r="D125" s="952"/>
      <c r="E125" s="1641"/>
      <c r="F125" s="1642"/>
      <c r="G125" s="1642"/>
      <c r="H125" s="1643"/>
      <c r="I125" s="1653" t="s">
        <v>274</v>
      </c>
      <c r="J125" s="1654"/>
      <c r="K125" s="1655"/>
      <c r="L125" s="1656"/>
      <c r="M125" s="1656"/>
      <c r="N125" s="1657"/>
    </row>
    <row r="126" spans="1:14" ht="23.25" customHeight="1">
      <c r="A126" s="116"/>
      <c r="B126" s="939" t="s">
        <v>483</v>
      </c>
      <c r="C126" s="940"/>
      <c r="D126" s="941"/>
      <c r="E126" s="1644"/>
      <c r="F126" s="1645"/>
      <c r="G126" s="1645"/>
      <c r="H126" s="1645"/>
      <c r="I126" s="1645"/>
      <c r="J126" s="1645"/>
      <c r="K126" s="1645"/>
      <c r="L126" s="1645"/>
      <c r="M126" s="1645"/>
      <c r="N126" s="1646"/>
    </row>
    <row r="127" spans="1:14" ht="23.25" customHeight="1">
      <c r="A127" s="116"/>
      <c r="B127" s="1647" t="s">
        <v>271</v>
      </c>
      <c r="C127" s="1648"/>
      <c r="D127" s="1649"/>
      <c r="E127" s="1650"/>
      <c r="F127" s="1651"/>
      <c r="G127" s="1651"/>
      <c r="H127" s="1651"/>
      <c r="I127" s="1651"/>
      <c r="J127" s="1651"/>
      <c r="K127" s="1651"/>
      <c r="L127" s="1651"/>
      <c r="M127" s="1651"/>
      <c r="N127" s="1652"/>
    </row>
    <row r="128" spans="1:14" ht="16.5" customHeight="1">
      <c r="A128" s="116"/>
      <c r="B128" s="116"/>
      <c r="C128" s="116"/>
      <c r="D128" s="116"/>
      <c r="E128" s="218"/>
      <c r="F128" s="219"/>
      <c r="G128" s="132"/>
      <c r="H128" s="132"/>
      <c r="I128" s="132"/>
      <c r="J128" s="132"/>
      <c r="K128" s="132"/>
      <c r="L128" s="116"/>
      <c r="M128" s="116"/>
      <c r="N128" s="116"/>
    </row>
    <row r="129" spans="1:15">
      <c r="A129" s="116" t="s">
        <v>416</v>
      </c>
      <c r="B129" s="116"/>
      <c r="C129" s="116"/>
      <c r="D129" s="116"/>
      <c r="E129" s="116"/>
      <c r="F129" s="193"/>
      <c r="G129" s="116"/>
      <c r="H129" s="116"/>
      <c r="I129" s="116"/>
      <c r="J129" s="116"/>
      <c r="K129" s="116"/>
      <c r="L129" s="116"/>
      <c r="M129" s="116"/>
      <c r="N129" s="116"/>
    </row>
    <row r="130" spans="1:15">
      <c r="A130" s="114" t="s">
        <v>363</v>
      </c>
      <c r="B130" s="116"/>
      <c r="C130" s="116"/>
      <c r="D130" s="116"/>
      <c r="E130" s="116"/>
      <c r="F130" s="193"/>
      <c r="G130" s="116"/>
      <c r="H130" s="116"/>
      <c r="I130" s="116"/>
      <c r="J130" s="116"/>
      <c r="K130" s="116"/>
      <c r="L130" s="116"/>
      <c r="M130" s="116"/>
      <c r="N130" s="116"/>
    </row>
    <row r="131" spans="1:15">
      <c r="A131" s="114" t="s">
        <v>417</v>
      </c>
      <c r="B131" s="194"/>
      <c r="C131" s="194"/>
      <c r="D131" s="194"/>
      <c r="E131" s="194"/>
      <c r="F131" s="194"/>
      <c r="G131" s="194"/>
      <c r="H131" s="194"/>
      <c r="I131" s="194"/>
      <c r="J131" s="194"/>
      <c r="K131" s="194"/>
      <c r="L131" s="194"/>
      <c r="M131" s="194"/>
      <c r="N131" s="194"/>
      <c r="O131" s="194"/>
    </row>
    <row r="132" spans="1:15">
      <c r="A132" s="114" t="s">
        <v>418</v>
      </c>
    </row>
    <row r="133" spans="1:15">
      <c r="A133" s="114" t="s">
        <v>419</v>
      </c>
    </row>
    <row r="134" spans="1:15">
      <c r="A134" s="114" t="s">
        <v>420</v>
      </c>
    </row>
    <row r="135" spans="1:15">
      <c r="A135" s="116" t="s">
        <v>27</v>
      </c>
    </row>
    <row r="136" spans="1:15">
      <c r="A136" s="114" t="s">
        <v>361</v>
      </c>
    </row>
    <row r="137" spans="1:15">
      <c r="A137" s="114" t="s">
        <v>362</v>
      </c>
    </row>
    <row r="138" spans="1:15">
      <c r="A138" s="289" t="s">
        <v>1421</v>
      </c>
    </row>
    <row r="139" spans="1:15">
      <c r="A139" s="289" t="s">
        <v>1422</v>
      </c>
    </row>
    <row r="140" spans="1:15">
      <c r="A140" s="289" t="s">
        <v>1423</v>
      </c>
    </row>
    <row r="141" spans="1:15">
      <c r="A141" s="289" t="s">
        <v>1424</v>
      </c>
    </row>
  </sheetData>
  <mergeCells count="70">
    <mergeCell ref="I124:J124"/>
    <mergeCell ref="K124:N124"/>
    <mergeCell ref="B127:D127"/>
    <mergeCell ref="E127:N127"/>
    <mergeCell ref="B125:D125"/>
    <mergeCell ref="E125:H125"/>
    <mergeCell ref="I125:J125"/>
    <mergeCell ref="K125:N125"/>
    <mergeCell ref="B126:D126"/>
    <mergeCell ref="E126:N126"/>
    <mergeCell ref="B124:D124"/>
    <mergeCell ref="E124:H124"/>
    <mergeCell ref="I77:J77"/>
    <mergeCell ref="K77:N77"/>
    <mergeCell ref="A97:O97"/>
    <mergeCell ref="A98:O98"/>
    <mergeCell ref="B78:D78"/>
    <mergeCell ref="E78:H78"/>
    <mergeCell ref="I78:J78"/>
    <mergeCell ref="K78:N78"/>
    <mergeCell ref="B77:D77"/>
    <mergeCell ref="E77:H77"/>
    <mergeCell ref="I106:N106"/>
    <mergeCell ref="A111:O111"/>
    <mergeCell ref="E123:H123"/>
    <mergeCell ref="I123:J123"/>
    <mergeCell ref="K123:N123"/>
    <mergeCell ref="D113:F113"/>
    <mergeCell ref="B123:D123"/>
    <mergeCell ref="K99:O99"/>
    <mergeCell ref="I103:N105"/>
    <mergeCell ref="B79:D79"/>
    <mergeCell ref="E79:N79"/>
    <mergeCell ref="B80:D80"/>
    <mergeCell ref="E80:N80"/>
    <mergeCell ref="I56:N58"/>
    <mergeCell ref="I59:N59"/>
    <mergeCell ref="B76:D76"/>
    <mergeCell ref="E76:H76"/>
    <mergeCell ref="I76:J76"/>
    <mergeCell ref="K76:N76"/>
    <mergeCell ref="D66:F66"/>
    <mergeCell ref="J71:L71"/>
    <mergeCell ref="A64:O64"/>
    <mergeCell ref="B32:D32"/>
    <mergeCell ref="E32:N32"/>
    <mergeCell ref="K52:O52"/>
    <mergeCell ref="B33:D33"/>
    <mergeCell ref="E33:N33"/>
    <mergeCell ref="A50:O50"/>
    <mergeCell ref="A51:O51"/>
    <mergeCell ref="B31:D31"/>
    <mergeCell ref="E31:H31"/>
    <mergeCell ref="I31:J31"/>
    <mergeCell ref="K31:N31"/>
    <mergeCell ref="B30:D30"/>
    <mergeCell ref="E30:H30"/>
    <mergeCell ref="I30:J30"/>
    <mergeCell ref="K30:N30"/>
    <mergeCell ref="B29:D29"/>
    <mergeCell ref="E29:H29"/>
    <mergeCell ref="I29:J29"/>
    <mergeCell ref="K29:N29"/>
    <mergeCell ref="A17:O17"/>
    <mergeCell ref="D19:F19"/>
    <mergeCell ref="A3:O3"/>
    <mergeCell ref="A4:O4"/>
    <mergeCell ref="K5:O5"/>
    <mergeCell ref="I12:N12"/>
    <mergeCell ref="I9:N11"/>
  </mergeCells>
  <phoneticPr fontId="3"/>
  <pageMargins left="0.78740157480314965" right="0.35433070866141736" top="0.59055118110236227" bottom="0.59055118110236227" header="0.51181102362204722" footer="0.51181102362204722"/>
  <pageSetup paperSize="9" orientation="portrait" blackAndWhite="1" horizontalDpi="200" verticalDpi="200" r:id="rId1"/>
  <headerFooter alignWithMargins="0"/>
  <rowBreaks count="2" manualBreakCount="2">
    <brk id="47" max="14" man="1"/>
    <brk id="94" max="14" man="1"/>
  </rowBreaks>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87"/>
  <sheetViews>
    <sheetView view="pageBreakPreview" zoomScaleNormal="100" zoomScaleSheetLayoutView="100" workbookViewId="0">
      <selection activeCell="I82" sqref="I82:M82"/>
    </sheetView>
  </sheetViews>
  <sheetFormatPr defaultColWidth="5.875" defaultRowHeight="13.5"/>
  <cols>
    <col min="1" max="3" width="5.875" customWidth="1"/>
    <col min="4" max="4" width="3.5" bestFit="1" customWidth="1"/>
    <col min="5" max="5" width="7.5" bestFit="1" customWidth="1"/>
    <col min="6" max="6" width="5.625" customWidth="1"/>
    <col min="7" max="7" width="2.5" bestFit="1" customWidth="1"/>
    <col min="8" max="8" width="3.75" customWidth="1"/>
    <col min="9" max="10" width="4.125" customWidth="1"/>
    <col min="11" max="11" width="9.375" customWidth="1"/>
    <col min="12" max="12" width="3.5" customWidth="1"/>
    <col min="13" max="14" width="3.75" customWidth="1"/>
    <col min="15" max="15" width="3.5" customWidth="1"/>
    <col min="16" max="17" width="4.125" customWidth="1"/>
    <col min="18" max="18" width="8.5" bestFit="1" customWidth="1"/>
    <col min="19" max="19" width="3.5" bestFit="1" customWidth="1"/>
    <col min="20" max="20" width="8" customWidth="1"/>
    <col min="24" max="24" width="8.5" bestFit="1" customWidth="1"/>
  </cols>
  <sheetData>
    <row r="1" spans="1:20" ht="14.25">
      <c r="A1" s="1"/>
      <c r="B1" s="1"/>
      <c r="C1" s="1"/>
      <c r="D1" s="1"/>
      <c r="E1" s="1"/>
      <c r="F1" s="1"/>
      <c r="G1" s="1"/>
      <c r="H1" s="1"/>
      <c r="I1" s="1"/>
      <c r="J1" s="1"/>
      <c r="K1" s="1"/>
      <c r="L1" s="1"/>
      <c r="M1" s="1"/>
      <c r="N1" s="1"/>
      <c r="O1" s="1"/>
      <c r="P1" s="1"/>
      <c r="Q1" s="1"/>
      <c r="R1" s="1"/>
      <c r="S1" s="1"/>
      <c r="T1" s="2" t="s">
        <v>38</v>
      </c>
    </row>
    <row r="2" spans="1:20" ht="14.25">
      <c r="A2" s="1"/>
      <c r="B2" s="1"/>
      <c r="C2" s="1"/>
      <c r="D2" s="1"/>
      <c r="E2" s="1"/>
      <c r="F2" s="1"/>
      <c r="G2" s="1"/>
      <c r="H2" s="1"/>
      <c r="I2" s="1"/>
      <c r="J2" s="1"/>
      <c r="K2" s="1"/>
      <c r="L2" s="1"/>
      <c r="M2" s="1"/>
      <c r="N2" s="1"/>
      <c r="O2" s="1"/>
      <c r="P2" s="1"/>
      <c r="Q2" s="1"/>
      <c r="R2" s="1"/>
      <c r="S2" s="1"/>
      <c r="T2" s="1"/>
    </row>
    <row r="3" spans="1:20" ht="28.5">
      <c r="A3" s="1672" t="s">
        <v>29</v>
      </c>
      <c r="B3" s="1672"/>
      <c r="C3" s="1672"/>
      <c r="D3" s="1672"/>
      <c r="E3" s="1672"/>
      <c r="F3" s="1672"/>
      <c r="G3" s="1672"/>
      <c r="H3" s="1672"/>
      <c r="I3" s="1672"/>
      <c r="J3" s="1672"/>
      <c r="K3" s="1672"/>
      <c r="L3" s="1672"/>
      <c r="M3" s="1672"/>
      <c r="N3" s="1672"/>
      <c r="O3" s="1672"/>
      <c r="P3" s="1672"/>
      <c r="Q3" s="1672"/>
      <c r="R3" s="1672"/>
      <c r="S3" s="1672"/>
      <c r="T3" s="1672"/>
    </row>
    <row r="4" spans="1:20" ht="14.25">
      <c r="A4" s="1670" t="s">
        <v>39</v>
      </c>
      <c r="B4" s="1670"/>
      <c r="C4" s="1670"/>
      <c r="D4" s="1670"/>
      <c r="E4" s="1670"/>
      <c r="F4" s="1670"/>
      <c r="G4" s="1670"/>
      <c r="H4" s="1670"/>
      <c r="I4" s="1670"/>
      <c r="J4" s="1670"/>
      <c r="K4" s="1670"/>
      <c r="L4" s="1670"/>
      <c r="M4" s="1670"/>
      <c r="N4" s="1670"/>
      <c r="O4" s="1670"/>
      <c r="P4" s="1670"/>
      <c r="Q4" s="1670"/>
      <c r="R4" s="1670"/>
      <c r="S4" s="1670"/>
      <c r="T4" s="1670"/>
    </row>
    <row r="5" spans="1:20" ht="14.25">
      <c r="A5" s="1"/>
      <c r="B5" s="1"/>
      <c r="C5" s="1"/>
      <c r="D5" s="1"/>
      <c r="E5" s="1"/>
      <c r="F5" s="1"/>
      <c r="G5" s="1"/>
      <c r="H5" s="1"/>
      <c r="I5" s="1"/>
      <c r="J5" s="1"/>
      <c r="K5" s="1"/>
      <c r="L5" s="1"/>
      <c r="M5" s="1"/>
      <c r="N5" s="1"/>
      <c r="O5" s="1"/>
      <c r="P5" s="1"/>
      <c r="Q5" s="1"/>
      <c r="R5" s="1"/>
      <c r="S5" s="1"/>
      <c r="T5" s="1"/>
    </row>
    <row r="6" spans="1:20" ht="14.25">
      <c r="A6" s="1" t="s">
        <v>373</v>
      </c>
      <c r="B6" s="1"/>
      <c r="C6" s="1"/>
      <c r="D6" s="1"/>
      <c r="E6" s="1"/>
      <c r="F6" s="1"/>
      <c r="G6" s="1"/>
      <c r="H6" s="1"/>
      <c r="I6" s="1"/>
      <c r="J6" s="1"/>
      <c r="K6" s="1"/>
      <c r="L6" s="1"/>
      <c r="M6" s="1"/>
      <c r="N6" s="1"/>
      <c r="O6" s="1"/>
      <c r="P6" s="1"/>
      <c r="Q6" s="1"/>
      <c r="R6" s="1"/>
      <c r="S6" s="1"/>
      <c r="T6" s="1"/>
    </row>
    <row r="7" spans="1:20" ht="36.75" customHeight="1">
      <c r="A7" s="1676" t="s">
        <v>31</v>
      </c>
      <c r="B7" s="1677"/>
      <c r="C7" s="1678"/>
      <c r="D7" s="1227" t="s">
        <v>368</v>
      </c>
      <c r="E7" s="1228"/>
      <c r="F7" s="1228"/>
      <c r="G7" s="1228"/>
      <c r="H7" s="1228"/>
      <c r="I7" s="1228"/>
      <c r="J7" s="1229"/>
      <c r="K7" s="1676" t="s">
        <v>32</v>
      </c>
      <c r="L7" s="1702"/>
      <c r="M7" s="1702"/>
      <c r="N7" s="1702"/>
      <c r="O7" s="1702"/>
      <c r="P7" s="1702"/>
      <c r="Q7" s="73"/>
      <c r="R7" s="1676" t="s">
        <v>33</v>
      </c>
      <c r="S7" s="1679"/>
      <c r="T7" s="79" t="s">
        <v>683</v>
      </c>
    </row>
    <row r="8" spans="1:20">
      <c r="A8" s="71"/>
      <c r="B8" s="72"/>
      <c r="C8" s="73"/>
      <c r="D8" s="71"/>
      <c r="E8" s="29" t="s">
        <v>2</v>
      </c>
      <c r="F8" s="72"/>
      <c r="G8" s="78" t="s">
        <v>365</v>
      </c>
      <c r="H8" s="72"/>
      <c r="I8" s="29"/>
      <c r="J8" s="28" t="s">
        <v>2</v>
      </c>
      <c r="K8" s="29"/>
      <c r="L8" s="29" t="s">
        <v>2</v>
      </c>
      <c r="M8" s="72"/>
      <c r="N8" s="78" t="s">
        <v>365</v>
      </c>
      <c r="O8" s="72"/>
      <c r="P8" s="78"/>
      <c r="Q8" s="77" t="s">
        <v>2</v>
      </c>
      <c r="R8" s="71"/>
      <c r="S8" s="73"/>
      <c r="T8" s="79"/>
    </row>
    <row r="9" spans="1:20" ht="21" customHeight="1">
      <c r="A9" s="1680" t="s">
        <v>1417</v>
      </c>
      <c r="B9" s="1681"/>
      <c r="C9" s="1682"/>
      <c r="D9" s="11" t="s">
        <v>562</v>
      </c>
      <c r="E9" s="81"/>
      <c r="F9" s="32" t="s">
        <v>364</v>
      </c>
      <c r="G9" s="12">
        <v>1</v>
      </c>
      <c r="H9" s="32" t="s">
        <v>366</v>
      </c>
      <c r="I9" s="1669">
        <f>E9*G9</f>
        <v>0</v>
      </c>
      <c r="J9" s="1687"/>
      <c r="K9" s="1668">
        <v>16100</v>
      </c>
      <c r="L9" s="1669"/>
      <c r="M9" s="30" t="s">
        <v>367</v>
      </c>
      <c r="N9" s="91">
        <v>1</v>
      </c>
      <c r="O9" s="32" t="s">
        <v>366</v>
      </c>
      <c r="P9" s="1669">
        <f>K9*N9</f>
        <v>16100</v>
      </c>
      <c r="Q9" s="1687"/>
      <c r="R9" s="82">
        <f>IF(((I9)&gt;=(P9)),P9,I9)</f>
        <v>0</v>
      </c>
      <c r="S9" s="13" t="s">
        <v>2</v>
      </c>
      <c r="T9" s="27"/>
    </row>
    <row r="10" spans="1:20" ht="34.5" customHeight="1">
      <c r="A10" s="1663" t="s">
        <v>1417</v>
      </c>
      <c r="B10" s="1664"/>
      <c r="C10" s="1665"/>
      <c r="D10" s="14" t="s">
        <v>562</v>
      </c>
      <c r="E10" s="21"/>
      <c r="F10" s="24" t="s">
        <v>364</v>
      </c>
      <c r="G10" s="15">
        <v>1</v>
      </c>
      <c r="H10" s="24" t="s">
        <v>366</v>
      </c>
      <c r="I10" s="1669">
        <f>E10*G10</f>
        <v>0</v>
      </c>
      <c r="J10" s="1687"/>
      <c r="K10" s="1668">
        <v>16100</v>
      </c>
      <c r="L10" s="1669"/>
      <c r="M10" s="74" t="s">
        <v>367</v>
      </c>
      <c r="N10" s="92">
        <v>1</v>
      </c>
      <c r="O10" s="24" t="s">
        <v>366</v>
      </c>
      <c r="P10" s="1688">
        <f>K10*N10</f>
        <v>16100</v>
      </c>
      <c r="Q10" s="1689"/>
      <c r="R10" s="82">
        <f t="shared" ref="R10:R25" si="0">IF(((I10)&gt;=(P10)),P10,I10)</f>
        <v>0</v>
      </c>
      <c r="S10" s="16" t="s">
        <v>2</v>
      </c>
      <c r="T10" s="18"/>
    </row>
    <row r="11" spans="1:20" ht="34.5" customHeight="1">
      <c r="A11" s="1663" t="s">
        <v>1417</v>
      </c>
      <c r="B11" s="1664"/>
      <c r="C11" s="1665"/>
      <c r="D11" s="14" t="s">
        <v>562</v>
      </c>
      <c r="E11" s="21"/>
      <c r="F11" s="24" t="s">
        <v>364</v>
      </c>
      <c r="G11" s="15">
        <v>1</v>
      </c>
      <c r="H11" s="24" t="s">
        <v>366</v>
      </c>
      <c r="I11" s="1669">
        <f t="shared" ref="I11:I25" si="1">E11*G11</f>
        <v>0</v>
      </c>
      <c r="J11" s="1687"/>
      <c r="K11" s="1668">
        <v>16100</v>
      </c>
      <c r="L11" s="1669"/>
      <c r="M11" s="74" t="s">
        <v>367</v>
      </c>
      <c r="N11" s="92">
        <v>1</v>
      </c>
      <c r="O11" s="24" t="s">
        <v>366</v>
      </c>
      <c r="P11" s="1688">
        <f t="shared" ref="P11:P25" si="2">K11*N11</f>
        <v>16100</v>
      </c>
      <c r="Q11" s="1689"/>
      <c r="R11" s="82">
        <f t="shared" si="0"/>
        <v>0</v>
      </c>
      <c r="S11" s="16" t="s">
        <v>2</v>
      </c>
      <c r="T11" s="18"/>
    </row>
    <row r="12" spans="1:20" ht="34.5" customHeight="1">
      <c r="A12" s="1663" t="s">
        <v>1417</v>
      </c>
      <c r="B12" s="1664"/>
      <c r="C12" s="1665"/>
      <c r="D12" s="14" t="s">
        <v>562</v>
      </c>
      <c r="E12" s="21"/>
      <c r="F12" s="24" t="s">
        <v>364</v>
      </c>
      <c r="G12" s="15">
        <v>1</v>
      </c>
      <c r="H12" s="24" t="s">
        <v>366</v>
      </c>
      <c r="I12" s="1669">
        <f t="shared" ref="I12:I19" si="3">E12*G12</f>
        <v>0</v>
      </c>
      <c r="J12" s="1687"/>
      <c r="K12" s="1668">
        <v>16100</v>
      </c>
      <c r="L12" s="1669"/>
      <c r="M12" s="74" t="s">
        <v>367</v>
      </c>
      <c r="N12" s="92">
        <v>1</v>
      </c>
      <c r="O12" s="24" t="s">
        <v>366</v>
      </c>
      <c r="P12" s="1688">
        <f t="shared" ref="P12:P19" si="4">K12*N12</f>
        <v>16100</v>
      </c>
      <c r="Q12" s="1689"/>
      <c r="R12" s="82">
        <f t="shared" ref="R12:R19" si="5">IF(((I12)&gt;=(P12)),P12,I12)</f>
        <v>0</v>
      </c>
      <c r="S12" s="16" t="s">
        <v>2</v>
      </c>
      <c r="T12" s="18"/>
    </row>
    <row r="13" spans="1:20" ht="34.5" customHeight="1">
      <c r="A13" s="1663" t="s">
        <v>1417</v>
      </c>
      <c r="B13" s="1664"/>
      <c r="C13" s="1665"/>
      <c r="D13" s="14" t="s">
        <v>562</v>
      </c>
      <c r="E13" s="21"/>
      <c r="F13" s="24" t="s">
        <v>364</v>
      </c>
      <c r="G13" s="15">
        <v>1</v>
      </c>
      <c r="H13" s="24" t="s">
        <v>366</v>
      </c>
      <c r="I13" s="1669">
        <f t="shared" si="3"/>
        <v>0</v>
      </c>
      <c r="J13" s="1687"/>
      <c r="K13" s="1668">
        <v>16100</v>
      </c>
      <c r="L13" s="1669"/>
      <c r="M13" s="74" t="s">
        <v>367</v>
      </c>
      <c r="N13" s="92">
        <v>1</v>
      </c>
      <c r="O13" s="24" t="s">
        <v>366</v>
      </c>
      <c r="P13" s="1688">
        <f t="shared" si="4"/>
        <v>16100</v>
      </c>
      <c r="Q13" s="1689"/>
      <c r="R13" s="82">
        <f t="shared" si="5"/>
        <v>0</v>
      </c>
      <c r="S13" s="16" t="s">
        <v>2</v>
      </c>
      <c r="T13" s="18"/>
    </row>
    <row r="14" spans="1:20" ht="34.5" customHeight="1">
      <c r="A14" s="1663" t="s">
        <v>1417</v>
      </c>
      <c r="B14" s="1664"/>
      <c r="C14" s="1665"/>
      <c r="D14" s="14" t="s">
        <v>562</v>
      </c>
      <c r="E14" s="21"/>
      <c r="F14" s="24" t="s">
        <v>364</v>
      </c>
      <c r="G14" s="15">
        <v>1</v>
      </c>
      <c r="H14" s="24" t="s">
        <v>366</v>
      </c>
      <c r="I14" s="1669">
        <f t="shared" si="3"/>
        <v>0</v>
      </c>
      <c r="J14" s="1687"/>
      <c r="K14" s="1668">
        <v>16100</v>
      </c>
      <c r="L14" s="1669"/>
      <c r="M14" s="74" t="s">
        <v>367</v>
      </c>
      <c r="N14" s="92">
        <v>1</v>
      </c>
      <c r="O14" s="24" t="s">
        <v>366</v>
      </c>
      <c r="P14" s="1688">
        <f t="shared" si="4"/>
        <v>16100</v>
      </c>
      <c r="Q14" s="1689"/>
      <c r="R14" s="82">
        <f t="shared" si="5"/>
        <v>0</v>
      </c>
      <c r="S14" s="16" t="s">
        <v>2</v>
      </c>
      <c r="T14" s="18"/>
    </row>
    <row r="15" spans="1:20" ht="34.5" customHeight="1">
      <c r="A15" s="1663" t="s">
        <v>1417</v>
      </c>
      <c r="B15" s="1664"/>
      <c r="C15" s="1665"/>
      <c r="D15" s="14" t="s">
        <v>562</v>
      </c>
      <c r="E15" s="21"/>
      <c r="F15" s="24" t="s">
        <v>364</v>
      </c>
      <c r="G15" s="15">
        <v>1</v>
      </c>
      <c r="H15" s="24" t="s">
        <v>366</v>
      </c>
      <c r="I15" s="1669">
        <f t="shared" si="3"/>
        <v>0</v>
      </c>
      <c r="J15" s="1687"/>
      <c r="K15" s="1668">
        <v>16100</v>
      </c>
      <c r="L15" s="1669"/>
      <c r="M15" s="74" t="s">
        <v>367</v>
      </c>
      <c r="N15" s="92">
        <v>1</v>
      </c>
      <c r="O15" s="24" t="s">
        <v>366</v>
      </c>
      <c r="P15" s="1688">
        <f t="shared" si="4"/>
        <v>16100</v>
      </c>
      <c r="Q15" s="1689"/>
      <c r="R15" s="82">
        <f t="shared" si="5"/>
        <v>0</v>
      </c>
      <c r="S15" s="16" t="s">
        <v>2</v>
      </c>
      <c r="T15" s="18"/>
    </row>
    <row r="16" spans="1:20" ht="34.5" customHeight="1">
      <c r="A16" s="1663" t="s">
        <v>1417</v>
      </c>
      <c r="B16" s="1664"/>
      <c r="C16" s="1665"/>
      <c r="D16" s="14" t="s">
        <v>562</v>
      </c>
      <c r="E16" s="21"/>
      <c r="F16" s="24" t="s">
        <v>364</v>
      </c>
      <c r="G16" s="15">
        <v>1</v>
      </c>
      <c r="H16" s="24" t="s">
        <v>366</v>
      </c>
      <c r="I16" s="1669">
        <f t="shared" si="3"/>
        <v>0</v>
      </c>
      <c r="J16" s="1687"/>
      <c r="K16" s="1668">
        <v>16100</v>
      </c>
      <c r="L16" s="1669"/>
      <c r="M16" s="74" t="s">
        <v>367</v>
      </c>
      <c r="N16" s="92">
        <v>1</v>
      </c>
      <c r="O16" s="24" t="s">
        <v>366</v>
      </c>
      <c r="P16" s="1688">
        <f t="shared" si="4"/>
        <v>16100</v>
      </c>
      <c r="Q16" s="1689"/>
      <c r="R16" s="82">
        <f t="shared" si="5"/>
        <v>0</v>
      </c>
      <c r="S16" s="16" t="s">
        <v>2</v>
      </c>
      <c r="T16" s="18"/>
    </row>
    <row r="17" spans="1:20" ht="34.5" customHeight="1">
      <c r="A17" s="1663" t="s">
        <v>1417</v>
      </c>
      <c r="B17" s="1664"/>
      <c r="C17" s="1665"/>
      <c r="D17" s="14" t="s">
        <v>562</v>
      </c>
      <c r="E17" s="21"/>
      <c r="F17" s="24" t="s">
        <v>364</v>
      </c>
      <c r="G17" s="15">
        <v>1</v>
      </c>
      <c r="H17" s="24" t="s">
        <v>366</v>
      </c>
      <c r="I17" s="1669">
        <f t="shared" si="3"/>
        <v>0</v>
      </c>
      <c r="J17" s="1687"/>
      <c r="K17" s="1668">
        <v>16100</v>
      </c>
      <c r="L17" s="1669"/>
      <c r="M17" s="74" t="s">
        <v>367</v>
      </c>
      <c r="N17" s="92">
        <v>1</v>
      </c>
      <c r="O17" s="24" t="s">
        <v>366</v>
      </c>
      <c r="P17" s="1688">
        <f t="shared" si="4"/>
        <v>16100</v>
      </c>
      <c r="Q17" s="1689"/>
      <c r="R17" s="82">
        <f t="shared" si="5"/>
        <v>0</v>
      </c>
      <c r="S17" s="16" t="s">
        <v>2</v>
      </c>
      <c r="T17" s="18"/>
    </row>
    <row r="18" spans="1:20" ht="34.5" customHeight="1">
      <c r="A18" s="1663" t="s">
        <v>1417</v>
      </c>
      <c r="B18" s="1664"/>
      <c r="C18" s="1665"/>
      <c r="D18" s="14" t="s">
        <v>562</v>
      </c>
      <c r="E18" s="21"/>
      <c r="F18" s="24" t="s">
        <v>364</v>
      </c>
      <c r="G18" s="15">
        <v>1</v>
      </c>
      <c r="H18" s="24" t="s">
        <v>366</v>
      </c>
      <c r="I18" s="1669">
        <f t="shared" si="3"/>
        <v>0</v>
      </c>
      <c r="J18" s="1687"/>
      <c r="K18" s="1668">
        <v>16100</v>
      </c>
      <c r="L18" s="1669"/>
      <c r="M18" s="74" t="s">
        <v>367</v>
      </c>
      <c r="N18" s="92">
        <v>1</v>
      </c>
      <c r="O18" s="24" t="s">
        <v>366</v>
      </c>
      <c r="P18" s="1688">
        <f t="shared" si="4"/>
        <v>16100</v>
      </c>
      <c r="Q18" s="1689"/>
      <c r="R18" s="82">
        <f t="shared" si="5"/>
        <v>0</v>
      </c>
      <c r="S18" s="16" t="s">
        <v>2</v>
      </c>
      <c r="T18" s="18"/>
    </row>
    <row r="19" spans="1:20" ht="34.5" customHeight="1">
      <c r="A19" s="1663" t="s">
        <v>1417</v>
      </c>
      <c r="B19" s="1664"/>
      <c r="C19" s="1665"/>
      <c r="D19" s="14" t="s">
        <v>562</v>
      </c>
      <c r="E19" s="21"/>
      <c r="F19" s="24" t="s">
        <v>364</v>
      </c>
      <c r="G19" s="15">
        <v>1</v>
      </c>
      <c r="H19" s="24" t="s">
        <v>366</v>
      </c>
      <c r="I19" s="1669">
        <f t="shared" si="3"/>
        <v>0</v>
      </c>
      <c r="J19" s="1687"/>
      <c r="K19" s="1668">
        <v>16100</v>
      </c>
      <c r="L19" s="1669"/>
      <c r="M19" s="74" t="s">
        <v>367</v>
      </c>
      <c r="N19" s="92">
        <v>1</v>
      </c>
      <c r="O19" s="24" t="s">
        <v>366</v>
      </c>
      <c r="P19" s="1688">
        <f t="shared" si="4"/>
        <v>16100</v>
      </c>
      <c r="Q19" s="1689"/>
      <c r="R19" s="82">
        <f t="shared" si="5"/>
        <v>0</v>
      </c>
      <c r="S19" s="16" t="s">
        <v>2</v>
      </c>
      <c r="T19" s="18"/>
    </row>
    <row r="20" spans="1:20" ht="34.5" customHeight="1">
      <c r="A20" s="1663" t="s">
        <v>1417</v>
      </c>
      <c r="B20" s="1664"/>
      <c r="C20" s="1665"/>
      <c r="D20" s="14" t="s">
        <v>562</v>
      </c>
      <c r="E20" s="21"/>
      <c r="F20" s="24" t="s">
        <v>364</v>
      </c>
      <c r="G20" s="15">
        <v>1</v>
      </c>
      <c r="H20" s="24" t="s">
        <v>366</v>
      </c>
      <c r="I20" s="1669">
        <f t="shared" si="1"/>
        <v>0</v>
      </c>
      <c r="J20" s="1687"/>
      <c r="K20" s="1668">
        <v>16100</v>
      </c>
      <c r="L20" s="1669"/>
      <c r="M20" s="74" t="s">
        <v>367</v>
      </c>
      <c r="N20" s="92">
        <v>1</v>
      </c>
      <c r="O20" s="24" t="s">
        <v>366</v>
      </c>
      <c r="P20" s="1688">
        <f t="shared" si="2"/>
        <v>16100</v>
      </c>
      <c r="Q20" s="1689"/>
      <c r="R20" s="82">
        <f t="shared" si="0"/>
        <v>0</v>
      </c>
      <c r="S20" s="16" t="s">
        <v>2</v>
      </c>
      <c r="T20" s="18"/>
    </row>
    <row r="21" spans="1:20" ht="34.5" customHeight="1">
      <c r="A21" s="1663" t="s">
        <v>1417</v>
      </c>
      <c r="B21" s="1664"/>
      <c r="C21" s="1665"/>
      <c r="D21" s="14" t="s">
        <v>562</v>
      </c>
      <c r="E21" s="21"/>
      <c r="F21" s="24" t="s">
        <v>364</v>
      </c>
      <c r="G21" s="15">
        <v>1</v>
      </c>
      <c r="H21" s="24" t="s">
        <v>366</v>
      </c>
      <c r="I21" s="1669">
        <f t="shared" si="1"/>
        <v>0</v>
      </c>
      <c r="J21" s="1687"/>
      <c r="K21" s="1668">
        <v>16100</v>
      </c>
      <c r="L21" s="1669"/>
      <c r="M21" s="74" t="s">
        <v>367</v>
      </c>
      <c r="N21" s="92">
        <v>1</v>
      </c>
      <c r="O21" s="24" t="s">
        <v>366</v>
      </c>
      <c r="P21" s="1688">
        <f t="shared" si="2"/>
        <v>16100</v>
      </c>
      <c r="Q21" s="1689"/>
      <c r="R21" s="82">
        <f t="shared" si="0"/>
        <v>0</v>
      </c>
      <c r="S21" s="16" t="s">
        <v>2</v>
      </c>
      <c r="T21" s="18"/>
    </row>
    <row r="22" spans="1:20" ht="34.5" customHeight="1">
      <c r="A22" s="1663" t="s">
        <v>1417</v>
      </c>
      <c r="B22" s="1664"/>
      <c r="C22" s="1665"/>
      <c r="D22" s="14" t="s">
        <v>562</v>
      </c>
      <c r="E22" s="21"/>
      <c r="F22" s="24" t="s">
        <v>364</v>
      </c>
      <c r="G22" s="15">
        <v>1</v>
      </c>
      <c r="H22" s="24" t="s">
        <v>366</v>
      </c>
      <c r="I22" s="1669">
        <f t="shared" si="1"/>
        <v>0</v>
      </c>
      <c r="J22" s="1687"/>
      <c r="K22" s="1668">
        <v>16100</v>
      </c>
      <c r="L22" s="1669"/>
      <c r="M22" s="74" t="s">
        <v>367</v>
      </c>
      <c r="N22" s="92">
        <v>1</v>
      </c>
      <c r="O22" s="24" t="s">
        <v>366</v>
      </c>
      <c r="P22" s="1688">
        <f t="shared" si="2"/>
        <v>16100</v>
      </c>
      <c r="Q22" s="1689"/>
      <c r="R22" s="82">
        <f t="shared" si="0"/>
        <v>0</v>
      </c>
      <c r="S22" s="16" t="s">
        <v>2</v>
      </c>
      <c r="T22" s="18"/>
    </row>
    <row r="23" spans="1:20" ht="34.5" customHeight="1">
      <c r="A23" s="1663" t="s">
        <v>1417</v>
      </c>
      <c r="B23" s="1664"/>
      <c r="C23" s="1665"/>
      <c r="D23" s="14" t="s">
        <v>562</v>
      </c>
      <c r="E23" s="21"/>
      <c r="F23" s="24" t="s">
        <v>364</v>
      </c>
      <c r="G23" s="15">
        <v>1</v>
      </c>
      <c r="H23" s="24" t="s">
        <v>366</v>
      </c>
      <c r="I23" s="1669">
        <f t="shared" si="1"/>
        <v>0</v>
      </c>
      <c r="J23" s="1687"/>
      <c r="K23" s="1668">
        <v>16100</v>
      </c>
      <c r="L23" s="1669"/>
      <c r="M23" s="74" t="s">
        <v>367</v>
      </c>
      <c r="N23" s="92">
        <v>1</v>
      </c>
      <c r="O23" s="24" t="s">
        <v>366</v>
      </c>
      <c r="P23" s="1688">
        <f t="shared" si="2"/>
        <v>16100</v>
      </c>
      <c r="Q23" s="1689"/>
      <c r="R23" s="82">
        <f t="shared" si="0"/>
        <v>0</v>
      </c>
      <c r="S23" s="16" t="s">
        <v>2</v>
      </c>
      <c r="T23" s="18"/>
    </row>
    <row r="24" spans="1:20" ht="34.5" customHeight="1">
      <c r="A24" s="1663" t="s">
        <v>1417</v>
      </c>
      <c r="B24" s="1664"/>
      <c r="C24" s="1665"/>
      <c r="D24" s="14" t="s">
        <v>562</v>
      </c>
      <c r="E24" s="21"/>
      <c r="F24" s="24" t="s">
        <v>364</v>
      </c>
      <c r="G24" s="15">
        <v>1</v>
      </c>
      <c r="H24" s="24" t="s">
        <v>366</v>
      </c>
      <c r="I24" s="1669">
        <f t="shared" si="1"/>
        <v>0</v>
      </c>
      <c r="J24" s="1687"/>
      <c r="K24" s="1668">
        <v>16100</v>
      </c>
      <c r="L24" s="1669"/>
      <c r="M24" s="74" t="s">
        <v>367</v>
      </c>
      <c r="N24" s="92">
        <v>1</v>
      </c>
      <c r="O24" s="24" t="s">
        <v>366</v>
      </c>
      <c r="P24" s="1688">
        <f t="shared" si="2"/>
        <v>16100</v>
      </c>
      <c r="Q24" s="1689"/>
      <c r="R24" s="82">
        <f t="shared" si="0"/>
        <v>0</v>
      </c>
      <c r="S24" s="16" t="s">
        <v>2</v>
      </c>
      <c r="T24" s="18"/>
    </row>
    <row r="25" spans="1:20" ht="34.5" customHeight="1">
      <c r="A25" s="1663" t="s">
        <v>1417</v>
      </c>
      <c r="B25" s="1664"/>
      <c r="C25" s="1665"/>
      <c r="D25" s="14" t="s">
        <v>562</v>
      </c>
      <c r="E25" s="21"/>
      <c r="F25" s="24" t="s">
        <v>364</v>
      </c>
      <c r="G25" s="15">
        <v>1</v>
      </c>
      <c r="H25" s="24" t="s">
        <v>366</v>
      </c>
      <c r="I25" s="1669">
        <f t="shared" si="1"/>
        <v>0</v>
      </c>
      <c r="J25" s="1687"/>
      <c r="K25" s="1668">
        <v>16100</v>
      </c>
      <c r="L25" s="1669"/>
      <c r="M25" s="74" t="s">
        <v>367</v>
      </c>
      <c r="N25" s="92">
        <v>1</v>
      </c>
      <c r="O25" s="24" t="s">
        <v>366</v>
      </c>
      <c r="P25" s="1688">
        <f t="shared" si="2"/>
        <v>16100</v>
      </c>
      <c r="Q25" s="1689"/>
      <c r="R25" s="82">
        <f t="shared" si="0"/>
        <v>0</v>
      </c>
      <c r="S25" s="16" t="s">
        <v>2</v>
      </c>
      <c r="T25" s="18"/>
    </row>
    <row r="26" spans="1:20" ht="34.5" customHeight="1">
      <c r="A26" s="1671" t="s">
        <v>36</v>
      </c>
      <c r="B26" s="1671"/>
      <c r="C26" s="1671"/>
      <c r="D26" s="1683"/>
      <c r="E26" s="1684"/>
      <c r="F26" s="1684"/>
      <c r="G26" s="1684"/>
      <c r="H26" s="1684"/>
      <c r="I26" s="1684"/>
      <c r="J26" s="1685"/>
      <c r="K26" s="1683"/>
      <c r="L26" s="1684"/>
      <c r="M26" s="1684"/>
      <c r="N26" s="1684"/>
      <c r="O26" s="1684"/>
      <c r="P26" s="1684"/>
      <c r="Q26" s="1685"/>
      <c r="R26" s="22">
        <f>SUM(R9:R25)</f>
        <v>0</v>
      </c>
      <c r="S26" s="8" t="s">
        <v>2</v>
      </c>
      <c r="T26" s="20"/>
    </row>
    <row r="28" spans="1:20">
      <c r="A28" t="s">
        <v>37</v>
      </c>
    </row>
    <row r="31" spans="1:20" ht="14.25">
      <c r="A31" s="1" t="s">
        <v>374</v>
      </c>
      <c r="B31" s="1"/>
      <c r="C31" s="1"/>
      <c r="D31" s="1"/>
      <c r="E31" s="1"/>
      <c r="F31" s="1"/>
      <c r="G31" s="1"/>
      <c r="H31" s="1"/>
      <c r="I31" s="1"/>
      <c r="J31" s="1"/>
      <c r="K31" s="1"/>
      <c r="L31" s="1"/>
      <c r="M31" s="1"/>
      <c r="N31" s="1"/>
      <c r="O31" s="1"/>
      <c r="P31" s="1"/>
      <c r="Q31" s="1"/>
      <c r="R31" s="1"/>
      <c r="S31" s="1"/>
      <c r="T31" s="1"/>
    </row>
    <row r="32" spans="1:20" ht="36.75" customHeight="1">
      <c r="A32" s="1227" t="s">
        <v>40</v>
      </c>
      <c r="B32" s="1674"/>
      <c r="C32" s="1675"/>
      <c r="D32" s="1695" t="s">
        <v>350</v>
      </c>
      <c r="E32" s="1696"/>
      <c r="F32" s="1696"/>
      <c r="G32" s="1227" t="s">
        <v>370</v>
      </c>
      <c r="H32" s="1228"/>
      <c r="I32" s="1228"/>
      <c r="J32" s="1228"/>
      <c r="K32" s="1228"/>
      <c r="L32" s="1228"/>
      <c r="M32" s="1228"/>
      <c r="N32" s="1229"/>
      <c r="O32" s="1718" t="s">
        <v>32</v>
      </c>
      <c r="P32" s="1719"/>
      <c r="Q32" s="1720"/>
      <c r="R32" s="1673" t="s">
        <v>33</v>
      </c>
      <c r="S32" s="1675"/>
      <c r="T32" s="19" t="s">
        <v>683</v>
      </c>
    </row>
    <row r="33" spans="1:20">
      <c r="A33" s="76"/>
      <c r="B33" s="72"/>
      <c r="C33" s="73"/>
      <c r="D33" s="84"/>
      <c r="E33" s="85"/>
      <c r="F33" s="85"/>
      <c r="G33" s="84"/>
      <c r="H33" s="86"/>
      <c r="I33" s="29" t="s">
        <v>2</v>
      </c>
      <c r="J33" s="70"/>
      <c r="K33" s="29" t="s">
        <v>64</v>
      </c>
      <c r="L33" s="70"/>
      <c r="M33" s="72"/>
      <c r="N33" s="78" t="s">
        <v>2</v>
      </c>
      <c r="O33" s="1703"/>
      <c r="P33" s="1704"/>
      <c r="Q33" s="1705"/>
      <c r="R33" s="1712"/>
      <c r="S33" s="1713"/>
      <c r="T33" s="79"/>
    </row>
    <row r="34" spans="1:20" ht="21" customHeight="1">
      <c r="A34" s="1680" t="s">
        <v>1417</v>
      </c>
      <c r="B34" s="1681"/>
      <c r="C34" s="1682"/>
      <c r="D34" s="1697"/>
      <c r="E34" s="1698"/>
      <c r="F34" s="1699"/>
      <c r="G34" s="1722"/>
      <c r="H34" s="1723"/>
      <c r="I34" s="1723"/>
      <c r="J34" s="87" t="s">
        <v>367</v>
      </c>
      <c r="K34" s="88"/>
      <c r="L34" s="31" t="s">
        <v>369</v>
      </c>
      <c r="M34" s="1724">
        <f>G34*K34</f>
        <v>0</v>
      </c>
      <c r="N34" s="1725"/>
      <c r="O34" s="1706"/>
      <c r="P34" s="1707"/>
      <c r="Q34" s="1708"/>
      <c r="R34" s="1714"/>
      <c r="S34" s="1715"/>
      <c r="T34" s="26"/>
    </row>
    <row r="35" spans="1:20" ht="34.5" customHeight="1">
      <c r="A35" s="1663" t="s">
        <v>1417</v>
      </c>
      <c r="B35" s="1664"/>
      <c r="C35" s="1665"/>
      <c r="D35" s="1690"/>
      <c r="E35" s="1691"/>
      <c r="F35" s="1692"/>
      <c r="G35" s="1693"/>
      <c r="H35" s="1694"/>
      <c r="I35" s="1694"/>
      <c r="J35" s="83" t="s">
        <v>367</v>
      </c>
      <c r="K35" s="80"/>
      <c r="L35" s="24" t="s">
        <v>369</v>
      </c>
      <c r="M35" s="1701">
        <f>G35*K35</f>
        <v>0</v>
      </c>
      <c r="N35" s="1721"/>
      <c r="O35" s="1706"/>
      <c r="P35" s="1707"/>
      <c r="Q35" s="1708"/>
      <c r="R35" s="1714"/>
      <c r="S35" s="1715"/>
      <c r="T35" s="18"/>
    </row>
    <row r="36" spans="1:20" ht="34.5" customHeight="1">
      <c r="A36" s="1663" t="s">
        <v>1417</v>
      </c>
      <c r="B36" s="1664"/>
      <c r="C36" s="1665"/>
      <c r="D36" s="1690"/>
      <c r="E36" s="1691"/>
      <c r="F36" s="1692"/>
      <c r="G36" s="1693"/>
      <c r="H36" s="1694"/>
      <c r="I36" s="1694"/>
      <c r="J36" s="83" t="s">
        <v>367</v>
      </c>
      <c r="K36" s="80"/>
      <c r="L36" s="24" t="s">
        <v>366</v>
      </c>
      <c r="M36" s="1701">
        <f>G36*K36</f>
        <v>0</v>
      </c>
      <c r="N36" s="1721"/>
      <c r="O36" s="1706"/>
      <c r="P36" s="1707"/>
      <c r="Q36" s="1708"/>
      <c r="R36" s="1714"/>
      <c r="S36" s="1715"/>
      <c r="T36" s="18"/>
    </row>
    <row r="37" spans="1:20" ht="34.5" customHeight="1">
      <c r="A37" s="1663" t="s">
        <v>1417</v>
      </c>
      <c r="B37" s="1664"/>
      <c r="C37" s="1665"/>
      <c r="D37" s="1690"/>
      <c r="E37" s="1691"/>
      <c r="F37" s="1692"/>
      <c r="G37" s="1693"/>
      <c r="H37" s="1694"/>
      <c r="I37" s="1694"/>
      <c r="J37" s="83" t="s">
        <v>367</v>
      </c>
      <c r="K37" s="80"/>
      <c r="L37" s="24" t="s">
        <v>369</v>
      </c>
      <c r="M37" s="1701">
        <f t="shared" ref="M37:M50" si="6">G37*K37</f>
        <v>0</v>
      </c>
      <c r="N37" s="1721"/>
      <c r="O37" s="1706"/>
      <c r="P37" s="1707"/>
      <c r="Q37" s="1708"/>
      <c r="R37" s="1714"/>
      <c r="S37" s="1715"/>
      <c r="T37" s="18"/>
    </row>
    <row r="38" spans="1:20" ht="34.5" customHeight="1">
      <c r="A38" s="1663" t="s">
        <v>1417</v>
      </c>
      <c r="B38" s="1664"/>
      <c r="C38" s="1665"/>
      <c r="D38" s="1690"/>
      <c r="E38" s="1691"/>
      <c r="F38" s="1692"/>
      <c r="G38" s="1693"/>
      <c r="H38" s="1694"/>
      <c r="I38" s="1694"/>
      <c r="J38" s="83" t="s">
        <v>367</v>
      </c>
      <c r="K38" s="80"/>
      <c r="L38" s="24" t="s">
        <v>369</v>
      </c>
      <c r="M38" s="1700">
        <f t="shared" si="6"/>
        <v>0</v>
      </c>
      <c r="N38" s="1701"/>
      <c r="O38" s="1706"/>
      <c r="P38" s="1707"/>
      <c r="Q38" s="1708"/>
      <c r="R38" s="1714"/>
      <c r="S38" s="1715"/>
      <c r="T38" s="18"/>
    </row>
    <row r="39" spans="1:20" ht="34.5" customHeight="1">
      <c r="A39" s="1663" t="s">
        <v>1417</v>
      </c>
      <c r="B39" s="1664"/>
      <c r="C39" s="1665"/>
      <c r="D39" s="1690"/>
      <c r="E39" s="1691"/>
      <c r="F39" s="1692"/>
      <c r="G39" s="1693"/>
      <c r="H39" s="1694"/>
      <c r="I39" s="1694"/>
      <c r="J39" s="83" t="s">
        <v>367</v>
      </c>
      <c r="K39" s="80"/>
      <c r="L39" s="24" t="s">
        <v>366</v>
      </c>
      <c r="M39" s="1700">
        <f t="shared" ref="M39:M46" si="7">G39*K39</f>
        <v>0</v>
      </c>
      <c r="N39" s="1701"/>
      <c r="O39" s="1706"/>
      <c r="P39" s="1707"/>
      <c r="Q39" s="1708"/>
      <c r="R39" s="1714"/>
      <c r="S39" s="1715"/>
      <c r="T39" s="18"/>
    </row>
    <row r="40" spans="1:20" ht="34.5" customHeight="1">
      <c r="A40" s="1663" t="s">
        <v>1417</v>
      </c>
      <c r="B40" s="1664"/>
      <c r="C40" s="1665"/>
      <c r="D40" s="1690"/>
      <c r="E40" s="1691"/>
      <c r="F40" s="1692"/>
      <c r="G40" s="1693"/>
      <c r="H40" s="1694"/>
      <c r="I40" s="1694"/>
      <c r="J40" s="83" t="s">
        <v>367</v>
      </c>
      <c r="K40" s="80"/>
      <c r="L40" s="24" t="s">
        <v>366</v>
      </c>
      <c r="M40" s="1700">
        <f t="shared" si="7"/>
        <v>0</v>
      </c>
      <c r="N40" s="1701"/>
      <c r="O40" s="1706"/>
      <c r="P40" s="1707"/>
      <c r="Q40" s="1708"/>
      <c r="R40" s="1714"/>
      <c r="S40" s="1715"/>
      <c r="T40" s="18"/>
    </row>
    <row r="41" spans="1:20" ht="34.5" customHeight="1">
      <c r="A41" s="1663" t="s">
        <v>1417</v>
      </c>
      <c r="B41" s="1664"/>
      <c r="C41" s="1665"/>
      <c r="D41" s="1690"/>
      <c r="E41" s="1691"/>
      <c r="F41" s="1692"/>
      <c r="G41" s="1693"/>
      <c r="H41" s="1694"/>
      <c r="I41" s="1694"/>
      <c r="J41" s="83" t="s">
        <v>367</v>
      </c>
      <c r="K41" s="80"/>
      <c r="L41" s="24" t="s">
        <v>366</v>
      </c>
      <c r="M41" s="1700">
        <f t="shared" si="7"/>
        <v>0</v>
      </c>
      <c r="N41" s="1701"/>
      <c r="O41" s="1706"/>
      <c r="P41" s="1707"/>
      <c r="Q41" s="1708"/>
      <c r="R41" s="1714"/>
      <c r="S41" s="1715"/>
      <c r="T41" s="18"/>
    </row>
    <row r="42" spans="1:20" ht="34.5" customHeight="1">
      <c r="A42" s="1663" t="s">
        <v>1417</v>
      </c>
      <c r="B42" s="1664"/>
      <c r="C42" s="1665"/>
      <c r="D42" s="1690"/>
      <c r="E42" s="1691"/>
      <c r="F42" s="1692"/>
      <c r="G42" s="1693"/>
      <c r="H42" s="1694"/>
      <c r="I42" s="1694"/>
      <c r="J42" s="83" t="s">
        <v>367</v>
      </c>
      <c r="K42" s="80"/>
      <c r="L42" s="24" t="s">
        <v>366</v>
      </c>
      <c r="M42" s="1700">
        <f t="shared" si="7"/>
        <v>0</v>
      </c>
      <c r="N42" s="1701"/>
      <c r="O42" s="1706"/>
      <c r="P42" s="1707"/>
      <c r="Q42" s="1708"/>
      <c r="R42" s="1714"/>
      <c r="S42" s="1715"/>
      <c r="T42" s="18"/>
    </row>
    <row r="43" spans="1:20" ht="34.5" customHeight="1">
      <c r="A43" s="1663" t="s">
        <v>1417</v>
      </c>
      <c r="B43" s="1664"/>
      <c r="C43" s="1665"/>
      <c r="D43" s="1690"/>
      <c r="E43" s="1691"/>
      <c r="F43" s="1692"/>
      <c r="G43" s="1693"/>
      <c r="H43" s="1694"/>
      <c r="I43" s="1694"/>
      <c r="J43" s="83" t="s">
        <v>367</v>
      </c>
      <c r="K43" s="80"/>
      <c r="L43" s="24" t="s">
        <v>366</v>
      </c>
      <c r="M43" s="1700">
        <f t="shared" si="7"/>
        <v>0</v>
      </c>
      <c r="N43" s="1701"/>
      <c r="O43" s="1706"/>
      <c r="P43" s="1707"/>
      <c r="Q43" s="1708"/>
      <c r="R43" s="1714"/>
      <c r="S43" s="1715"/>
      <c r="T43" s="18"/>
    </row>
    <row r="44" spans="1:20" ht="34.5" customHeight="1">
      <c r="A44" s="1663" t="s">
        <v>1417</v>
      </c>
      <c r="B44" s="1664"/>
      <c r="C44" s="1665"/>
      <c r="D44" s="1690"/>
      <c r="E44" s="1691"/>
      <c r="F44" s="1692"/>
      <c r="G44" s="1693"/>
      <c r="H44" s="1694"/>
      <c r="I44" s="1694"/>
      <c r="J44" s="83" t="s">
        <v>367</v>
      </c>
      <c r="K44" s="80"/>
      <c r="L44" s="24" t="s">
        <v>366</v>
      </c>
      <c r="M44" s="1700">
        <f t="shared" si="7"/>
        <v>0</v>
      </c>
      <c r="N44" s="1701"/>
      <c r="O44" s="1706"/>
      <c r="P44" s="1707"/>
      <c r="Q44" s="1708"/>
      <c r="R44" s="1714"/>
      <c r="S44" s="1715"/>
      <c r="T44" s="18"/>
    </row>
    <row r="45" spans="1:20" ht="34.5" customHeight="1">
      <c r="A45" s="1663" t="s">
        <v>1417</v>
      </c>
      <c r="B45" s="1664"/>
      <c r="C45" s="1665"/>
      <c r="D45" s="1690"/>
      <c r="E45" s="1691"/>
      <c r="F45" s="1692"/>
      <c r="G45" s="1693"/>
      <c r="H45" s="1694"/>
      <c r="I45" s="1694"/>
      <c r="J45" s="83" t="s">
        <v>367</v>
      </c>
      <c r="K45" s="80"/>
      <c r="L45" s="24" t="s">
        <v>366</v>
      </c>
      <c r="M45" s="1700">
        <f t="shared" si="7"/>
        <v>0</v>
      </c>
      <c r="N45" s="1701"/>
      <c r="O45" s="1706"/>
      <c r="P45" s="1707"/>
      <c r="Q45" s="1708"/>
      <c r="R45" s="1714"/>
      <c r="S45" s="1715"/>
      <c r="T45" s="18"/>
    </row>
    <row r="46" spans="1:20" ht="34.5" customHeight="1">
      <c r="A46" s="1663" t="s">
        <v>1417</v>
      </c>
      <c r="B46" s="1664"/>
      <c r="C46" s="1665"/>
      <c r="D46" s="1690"/>
      <c r="E46" s="1691"/>
      <c r="F46" s="1692"/>
      <c r="G46" s="1693"/>
      <c r="H46" s="1694"/>
      <c r="I46" s="1694"/>
      <c r="J46" s="83" t="s">
        <v>367</v>
      </c>
      <c r="K46" s="80"/>
      <c r="L46" s="24" t="s">
        <v>366</v>
      </c>
      <c r="M46" s="1700">
        <f t="shared" si="7"/>
        <v>0</v>
      </c>
      <c r="N46" s="1701"/>
      <c r="O46" s="1706"/>
      <c r="P46" s="1707"/>
      <c r="Q46" s="1708"/>
      <c r="R46" s="1714"/>
      <c r="S46" s="1715"/>
      <c r="T46" s="18"/>
    </row>
    <row r="47" spans="1:20" ht="34.5" customHeight="1">
      <c r="A47" s="1663" t="s">
        <v>1417</v>
      </c>
      <c r="B47" s="1664"/>
      <c r="C47" s="1665"/>
      <c r="D47" s="1690"/>
      <c r="E47" s="1691"/>
      <c r="F47" s="1692"/>
      <c r="G47" s="1693"/>
      <c r="H47" s="1694"/>
      <c r="I47" s="1694"/>
      <c r="J47" s="83" t="s">
        <v>367</v>
      </c>
      <c r="K47" s="80"/>
      <c r="L47" s="24" t="s">
        <v>369</v>
      </c>
      <c r="M47" s="1701">
        <f t="shared" si="6"/>
        <v>0</v>
      </c>
      <c r="N47" s="1721"/>
      <c r="O47" s="1706"/>
      <c r="P47" s="1707"/>
      <c r="Q47" s="1708"/>
      <c r="R47" s="1714"/>
      <c r="S47" s="1715"/>
      <c r="T47" s="18"/>
    </row>
    <row r="48" spans="1:20" ht="34.5" customHeight="1">
      <c r="A48" s="1663" t="s">
        <v>1417</v>
      </c>
      <c r="B48" s="1664"/>
      <c r="C48" s="1665"/>
      <c r="D48" s="1690"/>
      <c r="E48" s="1691"/>
      <c r="F48" s="1692"/>
      <c r="G48" s="1693"/>
      <c r="H48" s="1694"/>
      <c r="I48" s="1694"/>
      <c r="J48" s="83" t="s">
        <v>367</v>
      </c>
      <c r="K48" s="80"/>
      <c r="L48" s="24" t="s">
        <v>369</v>
      </c>
      <c r="M48" s="1701">
        <f t="shared" si="6"/>
        <v>0</v>
      </c>
      <c r="N48" s="1721"/>
      <c r="O48" s="1706"/>
      <c r="P48" s="1707"/>
      <c r="Q48" s="1708"/>
      <c r="R48" s="1714"/>
      <c r="S48" s="1715"/>
      <c r="T48" s="18"/>
    </row>
    <row r="49" spans="1:20" ht="34.5" customHeight="1">
      <c r="A49" s="1663" t="s">
        <v>1417</v>
      </c>
      <c r="B49" s="1664"/>
      <c r="C49" s="1665"/>
      <c r="D49" s="1690"/>
      <c r="E49" s="1691"/>
      <c r="F49" s="1692"/>
      <c r="G49" s="1693"/>
      <c r="H49" s="1694"/>
      <c r="I49" s="1694"/>
      <c r="J49" s="83" t="s">
        <v>367</v>
      </c>
      <c r="K49" s="80"/>
      <c r="L49" s="24" t="s">
        <v>369</v>
      </c>
      <c r="M49" s="1701">
        <f t="shared" si="6"/>
        <v>0</v>
      </c>
      <c r="N49" s="1721"/>
      <c r="O49" s="1706"/>
      <c r="P49" s="1707"/>
      <c r="Q49" s="1708"/>
      <c r="R49" s="1714"/>
      <c r="S49" s="1715"/>
      <c r="T49" s="18"/>
    </row>
    <row r="50" spans="1:20" ht="34.5" customHeight="1">
      <c r="A50" s="1663" t="s">
        <v>1417</v>
      </c>
      <c r="B50" s="1664"/>
      <c r="C50" s="1665"/>
      <c r="D50" s="1690"/>
      <c r="E50" s="1691"/>
      <c r="F50" s="1692"/>
      <c r="G50" s="1693"/>
      <c r="H50" s="1694"/>
      <c r="I50" s="1694"/>
      <c r="J50" s="83" t="s">
        <v>367</v>
      </c>
      <c r="K50" s="80"/>
      <c r="L50" s="24" t="s">
        <v>369</v>
      </c>
      <c r="M50" s="1701">
        <f t="shared" si="6"/>
        <v>0</v>
      </c>
      <c r="N50" s="1721"/>
      <c r="O50" s="1709"/>
      <c r="P50" s="1710"/>
      <c r="Q50" s="1711"/>
      <c r="R50" s="1716"/>
      <c r="S50" s="1717"/>
      <c r="T50" s="18"/>
    </row>
    <row r="51" spans="1:20" ht="34.5" customHeight="1">
      <c r="A51" s="1671" t="s">
        <v>36</v>
      </c>
      <c r="B51" s="1671"/>
      <c r="C51" s="1671"/>
      <c r="D51" s="1673"/>
      <c r="E51" s="1674"/>
      <c r="F51" s="1675"/>
      <c r="G51" s="3"/>
      <c r="H51" s="10"/>
      <c r="I51" s="25"/>
      <c r="J51" s="25"/>
      <c r="K51" s="10"/>
      <c r="L51" s="10"/>
      <c r="M51" s="1700">
        <f>SUM(M34:N50)</f>
        <v>0</v>
      </c>
      <c r="N51" s="1229"/>
      <c r="O51" s="1726"/>
      <c r="P51" s="1727"/>
      <c r="Q51" s="75" t="s">
        <v>2</v>
      </c>
      <c r="R51" s="17">
        <f>IF(((M51)&gt;=(O51)),O51,M51)</f>
        <v>0</v>
      </c>
      <c r="S51" s="8" t="s">
        <v>2</v>
      </c>
      <c r="T51" s="20"/>
    </row>
    <row r="53" spans="1:20">
      <c r="A53" t="s">
        <v>371</v>
      </c>
    </row>
    <row r="54" spans="1:20" ht="9.75" customHeight="1"/>
    <row r="55" spans="1:20">
      <c r="A55" t="s">
        <v>377</v>
      </c>
    </row>
    <row r="56" spans="1:20">
      <c r="A56" t="s">
        <v>17</v>
      </c>
    </row>
    <row r="57" spans="1:20" ht="9.75" customHeight="1"/>
    <row r="58" spans="1:20">
      <c r="A58" t="s">
        <v>380</v>
      </c>
    </row>
    <row r="59" spans="1:20">
      <c r="A59" t="s">
        <v>378</v>
      </c>
    </row>
    <row r="60" spans="1:20" ht="9.75" customHeight="1"/>
    <row r="61" spans="1:20">
      <c r="A61" t="s">
        <v>381</v>
      </c>
    </row>
    <row r="62" spans="1:20">
      <c r="A62" t="s">
        <v>382</v>
      </c>
    </row>
    <row r="63" spans="1:20" ht="14.25">
      <c r="A63" s="1" t="s">
        <v>375</v>
      </c>
      <c r="B63" s="1"/>
      <c r="C63" s="1"/>
      <c r="D63" s="1"/>
      <c r="E63" s="1"/>
      <c r="F63" s="1"/>
      <c r="G63" s="1"/>
      <c r="H63" s="1"/>
      <c r="I63" s="1"/>
      <c r="J63" s="1"/>
      <c r="K63" s="1"/>
      <c r="L63" s="1"/>
      <c r="M63" s="1"/>
      <c r="N63" s="1"/>
      <c r="O63" s="1"/>
      <c r="P63" s="1"/>
      <c r="Q63" s="1"/>
      <c r="R63" s="1"/>
      <c r="S63" s="1"/>
      <c r="T63" s="1"/>
    </row>
    <row r="64" spans="1:20" ht="36.75" customHeight="1">
      <c r="A64" s="1227" t="s">
        <v>41</v>
      </c>
      <c r="B64" s="1674"/>
      <c r="C64" s="1675"/>
      <c r="D64" s="1671" t="s">
        <v>372</v>
      </c>
      <c r="E64" s="1671"/>
      <c r="F64" s="1671"/>
      <c r="G64" s="1671"/>
      <c r="H64" s="1671"/>
      <c r="I64" s="1671" t="s">
        <v>32</v>
      </c>
      <c r="J64" s="1671"/>
      <c r="K64" s="1671"/>
      <c r="L64" s="1671"/>
      <c r="M64" s="1671"/>
      <c r="N64" s="1728" t="s">
        <v>33</v>
      </c>
      <c r="O64" s="1728"/>
      <c r="P64" s="1728"/>
      <c r="Q64" s="1728"/>
      <c r="R64" s="1728"/>
      <c r="S64" s="1728"/>
      <c r="T64" s="19" t="s">
        <v>683</v>
      </c>
    </row>
    <row r="65" spans="1:20" ht="34.5" customHeight="1">
      <c r="A65" s="1663" t="s">
        <v>1417</v>
      </c>
      <c r="B65" s="1664"/>
      <c r="C65" s="1665"/>
      <c r="D65" s="1729">
        <v>0</v>
      </c>
      <c r="E65" s="1730"/>
      <c r="F65" s="1730"/>
      <c r="G65" s="1730"/>
      <c r="H65" s="24" t="s">
        <v>2</v>
      </c>
      <c r="I65" s="1731">
        <v>12500</v>
      </c>
      <c r="J65" s="1732"/>
      <c r="K65" s="1732"/>
      <c r="L65" s="1732"/>
      <c r="M65" s="89" t="s">
        <v>2</v>
      </c>
      <c r="N65" s="1733">
        <f>IF(((D65)&gt;=(I65)),I65,D65)</f>
        <v>0</v>
      </c>
      <c r="O65" s="1688"/>
      <c r="P65" s="1688"/>
      <c r="Q65" s="1688"/>
      <c r="R65" s="1688"/>
      <c r="S65" s="16" t="s">
        <v>2</v>
      </c>
      <c r="T65" s="18"/>
    </row>
    <row r="66" spans="1:20" ht="34.5" customHeight="1">
      <c r="A66" s="1663" t="s">
        <v>1417</v>
      </c>
      <c r="B66" s="1664"/>
      <c r="C66" s="1665"/>
      <c r="D66" s="1729">
        <v>0</v>
      </c>
      <c r="E66" s="1730"/>
      <c r="F66" s="1730"/>
      <c r="G66" s="1730"/>
      <c r="H66" s="24" t="s">
        <v>2</v>
      </c>
      <c r="I66" s="1731">
        <v>12500</v>
      </c>
      <c r="J66" s="1732"/>
      <c r="K66" s="1732"/>
      <c r="L66" s="1732"/>
      <c r="M66" s="89" t="s">
        <v>2</v>
      </c>
      <c r="N66" s="1733">
        <f t="shared" ref="N66:N81" si="8">IF(((D66)&gt;=(I66)),I66,D66)</f>
        <v>0</v>
      </c>
      <c r="O66" s="1688"/>
      <c r="P66" s="1688"/>
      <c r="Q66" s="1688"/>
      <c r="R66" s="1688"/>
      <c r="S66" s="16" t="s">
        <v>2</v>
      </c>
      <c r="T66" s="18"/>
    </row>
    <row r="67" spans="1:20" ht="34.5" customHeight="1">
      <c r="A67" s="1663" t="s">
        <v>1417</v>
      </c>
      <c r="B67" s="1664"/>
      <c r="C67" s="1665"/>
      <c r="D67" s="1729">
        <v>0</v>
      </c>
      <c r="E67" s="1730"/>
      <c r="F67" s="1730"/>
      <c r="G67" s="1730"/>
      <c r="H67" s="24" t="s">
        <v>2</v>
      </c>
      <c r="I67" s="1731">
        <v>12500</v>
      </c>
      <c r="J67" s="1732"/>
      <c r="K67" s="1732"/>
      <c r="L67" s="1732"/>
      <c r="M67" s="89" t="s">
        <v>2</v>
      </c>
      <c r="N67" s="1733">
        <f t="shared" si="8"/>
        <v>0</v>
      </c>
      <c r="O67" s="1688"/>
      <c r="P67" s="1688"/>
      <c r="Q67" s="1688"/>
      <c r="R67" s="1688"/>
      <c r="S67" s="16" t="s">
        <v>2</v>
      </c>
      <c r="T67" s="18"/>
    </row>
    <row r="68" spans="1:20" ht="34.5" customHeight="1">
      <c r="A68" s="1663" t="s">
        <v>1417</v>
      </c>
      <c r="B68" s="1664"/>
      <c r="C68" s="1665"/>
      <c r="D68" s="1729">
        <v>0</v>
      </c>
      <c r="E68" s="1730"/>
      <c r="F68" s="1730"/>
      <c r="G68" s="1730"/>
      <c r="H68" s="24" t="s">
        <v>2</v>
      </c>
      <c r="I68" s="1731">
        <v>12500</v>
      </c>
      <c r="J68" s="1732"/>
      <c r="K68" s="1732"/>
      <c r="L68" s="1732"/>
      <c r="M68" s="89" t="s">
        <v>2</v>
      </c>
      <c r="N68" s="1733">
        <f>IF(((D68)&gt;=(I68)),I68,D68)</f>
        <v>0</v>
      </c>
      <c r="O68" s="1688"/>
      <c r="P68" s="1688"/>
      <c r="Q68" s="1688"/>
      <c r="R68" s="1688"/>
      <c r="S68" s="16" t="s">
        <v>2</v>
      </c>
      <c r="T68" s="18"/>
    </row>
    <row r="69" spans="1:20" ht="34.5" customHeight="1">
      <c r="A69" s="1663" t="s">
        <v>1417</v>
      </c>
      <c r="B69" s="1664"/>
      <c r="C69" s="1665"/>
      <c r="D69" s="1729">
        <v>0</v>
      </c>
      <c r="E69" s="1730"/>
      <c r="F69" s="1730"/>
      <c r="G69" s="1730"/>
      <c r="H69" s="24" t="s">
        <v>2</v>
      </c>
      <c r="I69" s="1731">
        <v>12500</v>
      </c>
      <c r="J69" s="1732"/>
      <c r="K69" s="1732"/>
      <c r="L69" s="1732"/>
      <c r="M69" s="89" t="s">
        <v>2</v>
      </c>
      <c r="N69" s="1733">
        <f>IF(((D69)&gt;=(I69)),I69,D69)</f>
        <v>0</v>
      </c>
      <c r="O69" s="1688"/>
      <c r="P69" s="1688"/>
      <c r="Q69" s="1688"/>
      <c r="R69" s="1688"/>
      <c r="S69" s="16" t="s">
        <v>2</v>
      </c>
      <c r="T69" s="18"/>
    </row>
    <row r="70" spans="1:20" ht="34.5" customHeight="1">
      <c r="A70" s="1663" t="s">
        <v>1417</v>
      </c>
      <c r="B70" s="1664"/>
      <c r="C70" s="1665"/>
      <c r="D70" s="1729">
        <v>0</v>
      </c>
      <c r="E70" s="1730"/>
      <c r="F70" s="1730"/>
      <c r="G70" s="1730"/>
      <c r="H70" s="24" t="s">
        <v>2</v>
      </c>
      <c r="I70" s="1731">
        <v>12500</v>
      </c>
      <c r="J70" s="1732"/>
      <c r="K70" s="1732"/>
      <c r="L70" s="1732"/>
      <c r="M70" s="89" t="s">
        <v>2</v>
      </c>
      <c r="N70" s="1733">
        <f>IF(((D70)&gt;=(I70)),I70,D70)</f>
        <v>0</v>
      </c>
      <c r="O70" s="1688"/>
      <c r="P70" s="1688"/>
      <c r="Q70" s="1688"/>
      <c r="R70" s="1688"/>
      <c r="S70" s="16" t="s">
        <v>2</v>
      </c>
      <c r="T70" s="18"/>
    </row>
    <row r="71" spans="1:20" ht="34.5" customHeight="1">
      <c r="A71" s="1663" t="s">
        <v>1417</v>
      </c>
      <c r="B71" s="1664"/>
      <c r="C71" s="1665"/>
      <c r="D71" s="1729">
        <v>0</v>
      </c>
      <c r="E71" s="1730"/>
      <c r="F71" s="1730"/>
      <c r="G71" s="1730"/>
      <c r="H71" s="24" t="s">
        <v>2</v>
      </c>
      <c r="I71" s="1731">
        <v>12500</v>
      </c>
      <c r="J71" s="1732"/>
      <c r="K71" s="1732"/>
      <c r="L71" s="1732"/>
      <c r="M71" s="89" t="s">
        <v>2</v>
      </c>
      <c r="N71" s="1733">
        <f>IF(((D71)&gt;=(I71)),I71,D71)</f>
        <v>0</v>
      </c>
      <c r="O71" s="1688"/>
      <c r="P71" s="1688"/>
      <c r="Q71" s="1688"/>
      <c r="R71" s="1688"/>
      <c r="S71" s="16" t="s">
        <v>2</v>
      </c>
      <c r="T71" s="18"/>
    </row>
    <row r="72" spans="1:20" ht="34.5" customHeight="1">
      <c r="A72" s="1663" t="s">
        <v>1417</v>
      </c>
      <c r="B72" s="1664"/>
      <c r="C72" s="1665"/>
      <c r="D72" s="1729">
        <v>0</v>
      </c>
      <c r="E72" s="1730"/>
      <c r="F72" s="1730"/>
      <c r="G72" s="1730"/>
      <c r="H72" s="24" t="s">
        <v>2</v>
      </c>
      <c r="I72" s="1731">
        <v>12500</v>
      </c>
      <c r="J72" s="1732"/>
      <c r="K72" s="1732"/>
      <c r="L72" s="1732"/>
      <c r="M72" s="89" t="s">
        <v>2</v>
      </c>
      <c r="N72" s="1733">
        <f>IF(((D72)&gt;=(I72)),I72,D72)</f>
        <v>0</v>
      </c>
      <c r="O72" s="1688"/>
      <c r="P72" s="1688"/>
      <c r="Q72" s="1688"/>
      <c r="R72" s="1688"/>
      <c r="S72" s="16" t="s">
        <v>2</v>
      </c>
      <c r="T72" s="18"/>
    </row>
    <row r="73" spans="1:20" ht="34.5" customHeight="1">
      <c r="A73" s="1663" t="s">
        <v>1417</v>
      </c>
      <c r="B73" s="1664"/>
      <c r="C73" s="1665"/>
      <c r="D73" s="1729">
        <v>0</v>
      </c>
      <c r="E73" s="1730"/>
      <c r="F73" s="1730"/>
      <c r="G73" s="1730"/>
      <c r="H73" s="24" t="s">
        <v>2</v>
      </c>
      <c r="I73" s="1731">
        <v>12500</v>
      </c>
      <c r="J73" s="1732"/>
      <c r="K73" s="1732"/>
      <c r="L73" s="1732"/>
      <c r="M73" s="89" t="s">
        <v>2</v>
      </c>
      <c r="N73" s="1733">
        <f t="shared" si="8"/>
        <v>0</v>
      </c>
      <c r="O73" s="1688"/>
      <c r="P73" s="1688"/>
      <c r="Q73" s="1688"/>
      <c r="R73" s="1688"/>
      <c r="S73" s="16" t="s">
        <v>2</v>
      </c>
      <c r="T73" s="18"/>
    </row>
    <row r="74" spans="1:20" ht="34.5" customHeight="1">
      <c r="A74" s="1663" t="s">
        <v>1417</v>
      </c>
      <c r="B74" s="1664"/>
      <c r="C74" s="1665"/>
      <c r="D74" s="1729">
        <v>0</v>
      </c>
      <c r="E74" s="1730"/>
      <c r="F74" s="1730"/>
      <c r="G74" s="1730"/>
      <c r="H74" s="24" t="s">
        <v>2</v>
      </c>
      <c r="I74" s="1731">
        <v>12500</v>
      </c>
      <c r="J74" s="1732"/>
      <c r="K74" s="1732"/>
      <c r="L74" s="1732"/>
      <c r="M74" s="89" t="s">
        <v>2</v>
      </c>
      <c r="N74" s="1733">
        <f t="shared" si="8"/>
        <v>0</v>
      </c>
      <c r="O74" s="1688"/>
      <c r="P74" s="1688"/>
      <c r="Q74" s="1688"/>
      <c r="R74" s="1688"/>
      <c r="S74" s="16" t="s">
        <v>2</v>
      </c>
      <c r="T74" s="18"/>
    </row>
    <row r="75" spans="1:20" ht="34.5" customHeight="1">
      <c r="A75" s="1663" t="s">
        <v>1417</v>
      </c>
      <c r="B75" s="1664"/>
      <c r="C75" s="1665"/>
      <c r="D75" s="1729">
        <v>0</v>
      </c>
      <c r="E75" s="1730"/>
      <c r="F75" s="1730"/>
      <c r="G75" s="1730"/>
      <c r="H75" s="24" t="s">
        <v>2</v>
      </c>
      <c r="I75" s="1731">
        <v>12500</v>
      </c>
      <c r="J75" s="1732"/>
      <c r="K75" s="1732"/>
      <c r="L75" s="1732"/>
      <c r="M75" s="89" t="s">
        <v>2</v>
      </c>
      <c r="N75" s="1733">
        <f>IF(((D75)&gt;=(I75)),I75,D75)</f>
        <v>0</v>
      </c>
      <c r="O75" s="1688"/>
      <c r="P75" s="1688"/>
      <c r="Q75" s="1688"/>
      <c r="R75" s="1688"/>
      <c r="S75" s="16" t="s">
        <v>2</v>
      </c>
      <c r="T75" s="18"/>
    </row>
    <row r="76" spans="1:20" ht="34.5" customHeight="1">
      <c r="A76" s="1663" t="s">
        <v>1417</v>
      </c>
      <c r="B76" s="1664"/>
      <c r="C76" s="1665"/>
      <c r="D76" s="1729">
        <v>0</v>
      </c>
      <c r="E76" s="1730"/>
      <c r="F76" s="1730"/>
      <c r="G76" s="1730"/>
      <c r="H76" s="24" t="s">
        <v>2</v>
      </c>
      <c r="I76" s="1731">
        <v>12500</v>
      </c>
      <c r="J76" s="1732"/>
      <c r="K76" s="1732"/>
      <c r="L76" s="1732"/>
      <c r="M76" s="89" t="s">
        <v>2</v>
      </c>
      <c r="N76" s="1733">
        <f>IF(((D76)&gt;=(I76)),I76,D76)</f>
        <v>0</v>
      </c>
      <c r="O76" s="1688"/>
      <c r="P76" s="1688"/>
      <c r="Q76" s="1688"/>
      <c r="R76" s="1688"/>
      <c r="S76" s="16" t="s">
        <v>2</v>
      </c>
      <c r="T76" s="18"/>
    </row>
    <row r="77" spans="1:20" ht="34.5" customHeight="1">
      <c r="A77" s="1663" t="s">
        <v>1417</v>
      </c>
      <c r="B77" s="1664"/>
      <c r="C77" s="1665"/>
      <c r="D77" s="1729">
        <v>0</v>
      </c>
      <c r="E77" s="1730"/>
      <c r="F77" s="1730"/>
      <c r="G77" s="1730"/>
      <c r="H77" s="24" t="s">
        <v>2</v>
      </c>
      <c r="I77" s="1731">
        <v>12500</v>
      </c>
      <c r="J77" s="1732"/>
      <c r="K77" s="1732"/>
      <c r="L77" s="1732"/>
      <c r="M77" s="89" t="s">
        <v>2</v>
      </c>
      <c r="N77" s="1733">
        <f>IF(((D77)&gt;=(I77)),I77,D77)</f>
        <v>0</v>
      </c>
      <c r="O77" s="1688"/>
      <c r="P77" s="1688"/>
      <c r="Q77" s="1688"/>
      <c r="R77" s="1688"/>
      <c r="S77" s="16" t="s">
        <v>2</v>
      </c>
      <c r="T77" s="18"/>
    </row>
    <row r="78" spans="1:20" ht="34.5" customHeight="1">
      <c r="A78" s="1663" t="s">
        <v>1417</v>
      </c>
      <c r="B78" s="1664"/>
      <c r="C78" s="1665"/>
      <c r="D78" s="1729">
        <v>0</v>
      </c>
      <c r="E78" s="1730"/>
      <c r="F78" s="1730"/>
      <c r="G78" s="1730"/>
      <c r="H78" s="24" t="s">
        <v>2</v>
      </c>
      <c r="I78" s="1731">
        <v>12500</v>
      </c>
      <c r="J78" s="1732"/>
      <c r="K78" s="1732"/>
      <c r="L78" s="1732"/>
      <c r="M78" s="89" t="s">
        <v>2</v>
      </c>
      <c r="N78" s="1733">
        <f>IF(((D78)&gt;=(I78)),I78,D78)</f>
        <v>0</v>
      </c>
      <c r="O78" s="1688"/>
      <c r="P78" s="1688"/>
      <c r="Q78" s="1688"/>
      <c r="R78" s="1688"/>
      <c r="S78" s="16" t="s">
        <v>2</v>
      </c>
      <c r="T78" s="18"/>
    </row>
    <row r="79" spans="1:20" ht="34.5" customHeight="1">
      <c r="A79" s="1663" t="s">
        <v>1417</v>
      </c>
      <c r="B79" s="1664"/>
      <c r="C79" s="1665"/>
      <c r="D79" s="1729">
        <v>0</v>
      </c>
      <c r="E79" s="1730"/>
      <c r="F79" s="1730"/>
      <c r="G79" s="1730"/>
      <c r="H79" s="24" t="s">
        <v>2</v>
      </c>
      <c r="I79" s="1731">
        <v>12500</v>
      </c>
      <c r="J79" s="1732"/>
      <c r="K79" s="1732"/>
      <c r="L79" s="1732"/>
      <c r="M79" s="89" t="s">
        <v>2</v>
      </c>
      <c r="N79" s="1733">
        <f t="shared" si="8"/>
        <v>0</v>
      </c>
      <c r="O79" s="1688"/>
      <c r="P79" s="1688"/>
      <c r="Q79" s="1688"/>
      <c r="R79" s="1688"/>
      <c r="S79" s="16" t="s">
        <v>2</v>
      </c>
      <c r="T79" s="18"/>
    </row>
    <row r="80" spans="1:20" ht="34.5" customHeight="1">
      <c r="A80" s="1663" t="s">
        <v>1417</v>
      </c>
      <c r="B80" s="1664"/>
      <c r="C80" s="1665"/>
      <c r="D80" s="1729">
        <v>0</v>
      </c>
      <c r="E80" s="1730"/>
      <c r="F80" s="1730"/>
      <c r="G80" s="1730"/>
      <c r="H80" s="24" t="s">
        <v>2</v>
      </c>
      <c r="I80" s="1731">
        <v>12500</v>
      </c>
      <c r="J80" s="1732"/>
      <c r="K80" s="1732"/>
      <c r="L80" s="1732"/>
      <c r="M80" s="89" t="s">
        <v>2</v>
      </c>
      <c r="N80" s="1733">
        <f t="shared" si="8"/>
        <v>0</v>
      </c>
      <c r="O80" s="1688"/>
      <c r="P80" s="1688"/>
      <c r="Q80" s="1688"/>
      <c r="R80" s="1688"/>
      <c r="S80" s="16" t="s">
        <v>2</v>
      </c>
      <c r="T80" s="18"/>
    </row>
    <row r="81" spans="1:25" ht="34.5" customHeight="1">
      <c r="A81" s="1663" t="s">
        <v>1417</v>
      </c>
      <c r="B81" s="1664"/>
      <c r="C81" s="1665"/>
      <c r="D81" s="1729">
        <v>0</v>
      </c>
      <c r="E81" s="1730"/>
      <c r="F81" s="1730"/>
      <c r="G81" s="1730"/>
      <c r="H81" s="24" t="s">
        <v>2</v>
      </c>
      <c r="I81" s="1731">
        <v>12500</v>
      </c>
      <c r="J81" s="1732"/>
      <c r="K81" s="1732"/>
      <c r="L81" s="1732"/>
      <c r="M81" s="89" t="s">
        <v>2</v>
      </c>
      <c r="N81" s="1733">
        <f t="shared" si="8"/>
        <v>0</v>
      </c>
      <c r="O81" s="1688"/>
      <c r="P81" s="1688"/>
      <c r="Q81" s="1688"/>
      <c r="R81" s="1688"/>
      <c r="S81" s="16" t="s">
        <v>2</v>
      </c>
      <c r="T81" s="18"/>
    </row>
    <row r="82" spans="1:25" ht="34.5" customHeight="1">
      <c r="A82" s="1671" t="s">
        <v>36</v>
      </c>
      <c r="B82" s="1671"/>
      <c r="C82" s="1671"/>
      <c r="D82" s="1683"/>
      <c r="E82" s="1684"/>
      <c r="F82" s="1684"/>
      <c r="G82" s="1684"/>
      <c r="H82" s="1684"/>
      <c r="I82" s="1683"/>
      <c r="J82" s="1684"/>
      <c r="K82" s="1684"/>
      <c r="L82" s="1684"/>
      <c r="M82" s="1685"/>
      <c r="N82" s="1732">
        <f>SUM(N65:R81)</f>
        <v>0</v>
      </c>
      <c r="O82" s="1732"/>
      <c r="P82" s="1732"/>
      <c r="Q82" s="1732"/>
      <c r="R82" s="1732"/>
      <c r="S82" s="8" t="s">
        <v>2</v>
      </c>
      <c r="T82" s="20"/>
    </row>
    <row r="84" spans="1:25">
      <c r="A84" t="s">
        <v>37</v>
      </c>
    </row>
    <row r="86" spans="1:25">
      <c r="W86" t="s">
        <v>376</v>
      </c>
    </row>
    <row r="87" spans="1:25">
      <c r="X87" s="90">
        <f>SUM(N82,R51,R26)</f>
        <v>0</v>
      </c>
      <c r="Y87" t="s">
        <v>2</v>
      </c>
    </row>
  </sheetData>
  <mergeCells count="232">
    <mergeCell ref="P13:Q13"/>
    <mergeCell ref="I14:J14"/>
    <mergeCell ref="K14:L14"/>
    <mergeCell ref="D44:F44"/>
    <mergeCell ref="D45:F45"/>
    <mergeCell ref="D46:F46"/>
    <mergeCell ref="A36:C36"/>
    <mergeCell ref="D36:F36"/>
    <mergeCell ref="G36:I36"/>
    <mergeCell ref="A23:C23"/>
    <mergeCell ref="A24:C24"/>
    <mergeCell ref="A25:C25"/>
    <mergeCell ref="A21:C21"/>
    <mergeCell ref="I13:J13"/>
    <mergeCell ref="I21:J21"/>
    <mergeCell ref="K21:L21"/>
    <mergeCell ref="P21:Q21"/>
    <mergeCell ref="I22:J22"/>
    <mergeCell ref="K22:L22"/>
    <mergeCell ref="P22:Q22"/>
    <mergeCell ref="I23:J23"/>
    <mergeCell ref="K23:L23"/>
    <mergeCell ref="P23:Q23"/>
    <mergeCell ref="K13:L13"/>
    <mergeCell ref="A19:C19"/>
    <mergeCell ref="A14:C14"/>
    <mergeCell ref="I82:M82"/>
    <mergeCell ref="N82:R82"/>
    <mergeCell ref="A35:C35"/>
    <mergeCell ref="A37:C37"/>
    <mergeCell ref="A48:C48"/>
    <mergeCell ref="A82:C82"/>
    <mergeCell ref="D82:H82"/>
    <mergeCell ref="D79:G79"/>
    <mergeCell ref="N79:R79"/>
    <mergeCell ref="A51:C51"/>
    <mergeCell ref="A64:C64"/>
    <mergeCell ref="A80:C80"/>
    <mergeCell ref="A81:C81"/>
    <mergeCell ref="A65:C65"/>
    <mergeCell ref="A66:C66"/>
    <mergeCell ref="A67:C67"/>
    <mergeCell ref="A73:C73"/>
    <mergeCell ref="A68:C68"/>
    <mergeCell ref="D43:F43"/>
    <mergeCell ref="A79:C79"/>
    <mergeCell ref="A32:C32"/>
    <mergeCell ref="A38:C38"/>
    <mergeCell ref="A34:C34"/>
    <mergeCell ref="A47:C47"/>
    <mergeCell ref="A49:C49"/>
    <mergeCell ref="A50:C50"/>
    <mergeCell ref="A39:C39"/>
    <mergeCell ref="A69:C69"/>
    <mergeCell ref="A71:C71"/>
    <mergeCell ref="A46:C46"/>
    <mergeCell ref="A45:C45"/>
    <mergeCell ref="A44:C44"/>
    <mergeCell ref="A43:C43"/>
    <mergeCell ref="A42:C42"/>
    <mergeCell ref="A41:C41"/>
    <mergeCell ref="A40:C40"/>
    <mergeCell ref="A72:C72"/>
    <mergeCell ref="A70:C70"/>
    <mergeCell ref="A76:C76"/>
    <mergeCell ref="A74:C74"/>
    <mergeCell ref="A78:C78"/>
    <mergeCell ref="N80:R80"/>
    <mergeCell ref="D81:G81"/>
    <mergeCell ref="I81:L81"/>
    <mergeCell ref="N81:R81"/>
    <mergeCell ref="A75:C75"/>
    <mergeCell ref="A77:C77"/>
    <mergeCell ref="N66:R66"/>
    <mergeCell ref="D67:G67"/>
    <mergeCell ref="I67:L67"/>
    <mergeCell ref="N67:R67"/>
    <mergeCell ref="N73:R73"/>
    <mergeCell ref="D80:G80"/>
    <mergeCell ref="I80:L80"/>
    <mergeCell ref="D73:G73"/>
    <mergeCell ref="I73:L73"/>
    <mergeCell ref="D66:G66"/>
    <mergeCell ref="I66:L66"/>
    <mergeCell ref="I79:L79"/>
    <mergeCell ref="I76:L76"/>
    <mergeCell ref="N76:R76"/>
    <mergeCell ref="D76:G76"/>
    <mergeCell ref="I74:L74"/>
    <mergeCell ref="N74:R74"/>
    <mergeCell ref="D78:G78"/>
    <mergeCell ref="I78:L78"/>
    <mergeCell ref="N78:R78"/>
    <mergeCell ref="D75:G75"/>
    <mergeCell ref="D77:G77"/>
    <mergeCell ref="I77:L77"/>
    <mergeCell ref="N77:R77"/>
    <mergeCell ref="D65:G65"/>
    <mergeCell ref="I65:L65"/>
    <mergeCell ref="N65:R65"/>
    <mergeCell ref="D68:G68"/>
    <mergeCell ref="I68:L68"/>
    <mergeCell ref="N68:R68"/>
    <mergeCell ref="I75:L75"/>
    <mergeCell ref="D50:F50"/>
    <mergeCell ref="G50:I50"/>
    <mergeCell ref="M50:N50"/>
    <mergeCell ref="D71:G71"/>
    <mergeCell ref="I71:L71"/>
    <mergeCell ref="N71:R71"/>
    <mergeCell ref="D72:G72"/>
    <mergeCell ref="I72:L72"/>
    <mergeCell ref="N72:R72"/>
    <mergeCell ref="D69:G69"/>
    <mergeCell ref="I69:L69"/>
    <mergeCell ref="N69:R69"/>
    <mergeCell ref="D70:G70"/>
    <mergeCell ref="I70:L70"/>
    <mergeCell ref="N70:R70"/>
    <mergeCell ref="N75:R75"/>
    <mergeCell ref="D74:G74"/>
    <mergeCell ref="O51:P51"/>
    <mergeCell ref="D51:F51"/>
    <mergeCell ref="M51:N51"/>
    <mergeCell ref="D64:H64"/>
    <mergeCell ref="I64:M64"/>
    <mergeCell ref="N64:S64"/>
    <mergeCell ref="D47:F47"/>
    <mergeCell ref="G47:I47"/>
    <mergeCell ref="M47:N47"/>
    <mergeCell ref="D48:F48"/>
    <mergeCell ref="G48:I48"/>
    <mergeCell ref="M48:N48"/>
    <mergeCell ref="D49:F49"/>
    <mergeCell ref="G49:I49"/>
    <mergeCell ref="M49:N49"/>
    <mergeCell ref="A11:C11"/>
    <mergeCell ref="A12:C12"/>
    <mergeCell ref="A13:C13"/>
    <mergeCell ref="R32:S32"/>
    <mergeCell ref="O33:Q50"/>
    <mergeCell ref="R33:S50"/>
    <mergeCell ref="M38:N38"/>
    <mergeCell ref="O32:Q32"/>
    <mergeCell ref="M35:N35"/>
    <mergeCell ref="M36:N36"/>
    <mergeCell ref="M46:N46"/>
    <mergeCell ref="M45:N45"/>
    <mergeCell ref="M44:N44"/>
    <mergeCell ref="G32:N32"/>
    <mergeCell ref="G37:I37"/>
    <mergeCell ref="M37:N37"/>
    <mergeCell ref="G34:I34"/>
    <mergeCell ref="M34:N34"/>
    <mergeCell ref="G35:I35"/>
    <mergeCell ref="G46:I46"/>
    <mergeCell ref="G42:I42"/>
    <mergeCell ref="G43:I43"/>
    <mergeCell ref="G44:I44"/>
    <mergeCell ref="G45:I45"/>
    <mergeCell ref="I17:J17"/>
    <mergeCell ref="K17:L17"/>
    <mergeCell ref="A15:C15"/>
    <mergeCell ref="A17:C17"/>
    <mergeCell ref="P14:Q14"/>
    <mergeCell ref="A4:T4"/>
    <mergeCell ref="A7:C7"/>
    <mergeCell ref="D7:J7"/>
    <mergeCell ref="K7:P7"/>
    <mergeCell ref="R7:S7"/>
    <mergeCell ref="I9:J9"/>
    <mergeCell ref="K9:L9"/>
    <mergeCell ref="P9:Q9"/>
    <mergeCell ref="I10:J10"/>
    <mergeCell ref="K10:L10"/>
    <mergeCell ref="P10:Q10"/>
    <mergeCell ref="I11:J11"/>
    <mergeCell ref="K11:L11"/>
    <mergeCell ref="P11:Q11"/>
    <mergeCell ref="I12:J12"/>
    <mergeCell ref="K12:L12"/>
    <mergeCell ref="P12:Q12"/>
    <mergeCell ref="A9:C9"/>
    <mergeCell ref="A10:C10"/>
    <mergeCell ref="D41:F41"/>
    <mergeCell ref="G41:I41"/>
    <mergeCell ref="D32:F32"/>
    <mergeCell ref="D34:F34"/>
    <mergeCell ref="D37:F37"/>
    <mergeCell ref="D35:F35"/>
    <mergeCell ref="A22:C22"/>
    <mergeCell ref="D38:F38"/>
    <mergeCell ref="M43:N43"/>
    <mergeCell ref="M42:N42"/>
    <mergeCell ref="M41:N41"/>
    <mergeCell ref="M40:N40"/>
    <mergeCell ref="M39:N39"/>
    <mergeCell ref="D42:F42"/>
    <mergeCell ref="I24:J24"/>
    <mergeCell ref="K24:L24"/>
    <mergeCell ref="I25:J25"/>
    <mergeCell ref="K25:L25"/>
    <mergeCell ref="A26:C26"/>
    <mergeCell ref="D26:J26"/>
    <mergeCell ref="K26:Q26"/>
    <mergeCell ref="G38:I38"/>
    <mergeCell ref="G39:I39"/>
    <mergeCell ref="G40:I40"/>
    <mergeCell ref="A3:T3"/>
    <mergeCell ref="I19:J19"/>
    <mergeCell ref="K19:L19"/>
    <mergeCell ref="P19:Q19"/>
    <mergeCell ref="P20:Q20"/>
    <mergeCell ref="P24:Q24"/>
    <mergeCell ref="P25:Q25"/>
    <mergeCell ref="D39:F39"/>
    <mergeCell ref="D40:F40"/>
    <mergeCell ref="I20:J20"/>
    <mergeCell ref="K20:L20"/>
    <mergeCell ref="A20:C20"/>
    <mergeCell ref="P17:Q17"/>
    <mergeCell ref="A18:C18"/>
    <mergeCell ref="I18:J18"/>
    <mergeCell ref="K18:L18"/>
    <mergeCell ref="P18:Q18"/>
    <mergeCell ref="I15:J15"/>
    <mergeCell ref="K15:L15"/>
    <mergeCell ref="P15:Q15"/>
    <mergeCell ref="A16:C16"/>
    <mergeCell ref="I16:J16"/>
    <mergeCell ref="K16:L16"/>
    <mergeCell ref="P16:Q16"/>
  </mergeCells>
  <phoneticPr fontId="3"/>
  <pageMargins left="0.59055118110236227" right="0.19685039370078741" top="0.78740157480314965" bottom="0.78740157480314965" header="0.51181102362204722" footer="0.51181102362204722"/>
  <pageSetup paperSize="9" scale="90" orientation="portrait" blackAndWhite="1" horizontalDpi="200" verticalDpi="200" r:id="rId1"/>
  <headerFooter alignWithMargins="0"/>
  <rowBreaks count="2" manualBreakCount="2">
    <brk id="30" max="19" man="1"/>
    <brk id="62" max="19" man="1"/>
  </rowBreaks>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S54"/>
  <sheetViews>
    <sheetView view="pageBreakPreview" topLeftCell="A40" zoomScaleNormal="100" zoomScaleSheetLayoutView="100" workbookViewId="0">
      <selection activeCell="V15" sqref="V15"/>
    </sheetView>
  </sheetViews>
  <sheetFormatPr defaultColWidth="5.875" defaultRowHeight="14.25"/>
  <cols>
    <col min="1" max="8" width="5.875" style="114"/>
    <col min="9" max="9" width="3.5" style="114" bestFit="1" customWidth="1"/>
    <col min="10" max="14" width="5.875" style="114"/>
    <col min="15" max="16" width="4.125" style="114" customWidth="1"/>
    <col min="17" max="17" width="3" style="114" customWidth="1"/>
    <col min="18" max="16384" width="5.875" style="114"/>
  </cols>
  <sheetData>
    <row r="1" spans="1:19">
      <c r="P1" s="138" t="s">
        <v>546</v>
      </c>
    </row>
    <row r="3" spans="1:19" ht="28.5">
      <c r="A3" s="921" t="s">
        <v>42</v>
      </c>
      <c r="B3" s="921"/>
      <c r="C3" s="921"/>
      <c r="D3" s="921"/>
      <c r="E3" s="921"/>
      <c r="F3" s="921"/>
      <c r="G3" s="921"/>
      <c r="H3" s="921"/>
      <c r="I3" s="921"/>
      <c r="J3" s="921"/>
      <c r="K3" s="921"/>
      <c r="L3" s="921"/>
      <c r="M3" s="921"/>
      <c r="N3" s="921"/>
      <c r="O3" s="921"/>
      <c r="P3" s="921"/>
      <c r="Q3" s="921"/>
      <c r="R3" s="724"/>
      <c r="S3" s="724"/>
    </row>
    <row r="5" spans="1:19">
      <c r="L5" s="162"/>
      <c r="M5" s="162"/>
      <c r="N5" s="162"/>
      <c r="O5" s="143"/>
      <c r="P5" s="324" t="s">
        <v>1426</v>
      </c>
    </row>
    <row r="7" spans="1:19">
      <c r="A7" s="114" t="s">
        <v>613</v>
      </c>
    </row>
    <row r="9" spans="1:19">
      <c r="B9" s="114" t="str">
        <f>入力シート!C1</f>
        <v>令和4年7月10日執行参議院青森県選挙区選出議員選挙</v>
      </c>
      <c r="K9" s="153"/>
    </row>
    <row r="11" spans="1:19">
      <c r="H11" s="138" t="s">
        <v>544</v>
      </c>
      <c r="J11" s="144">
        <f>入力シート!C8</f>
        <v>0</v>
      </c>
      <c r="K11" s="141"/>
      <c r="L11" s="141">
        <f>入力シート!C10</f>
        <v>0</v>
      </c>
    </row>
    <row r="13" spans="1:19">
      <c r="A13" s="289" t="s">
        <v>828</v>
      </c>
    </row>
    <row r="14" spans="1:19" ht="14.25" customHeight="1">
      <c r="A14" s="307" t="s">
        <v>829</v>
      </c>
      <c r="B14" s="116"/>
      <c r="C14" s="116"/>
      <c r="D14" s="116"/>
      <c r="E14" s="116"/>
      <c r="F14" s="193"/>
      <c r="G14" s="116"/>
      <c r="H14" s="116"/>
      <c r="I14" s="116"/>
      <c r="J14" s="116"/>
      <c r="K14" s="116"/>
      <c r="L14" s="116"/>
      <c r="M14" s="116"/>
      <c r="N14" s="116"/>
    </row>
    <row r="15" spans="1:19" ht="14.25" customHeight="1">
      <c r="A15" s="116"/>
      <c r="B15" s="116"/>
      <c r="C15" s="116"/>
      <c r="D15" s="116"/>
      <c r="E15" s="116"/>
      <c r="F15" s="193"/>
      <c r="G15" s="116"/>
      <c r="H15" s="116"/>
      <c r="I15" s="116"/>
      <c r="J15" s="116"/>
      <c r="K15" s="116"/>
      <c r="L15" s="116"/>
      <c r="M15" s="116"/>
      <c r="N15" s="116"/>
    </row>
    <row r="16" spans="1:19" ht="14.25" customHeight="1">
      <c r="A16" s="116"/>
      <c r="B16" s="116"/>
      <c r="C16" s="116"/>
      <c r="D16" s="116"/>
      <c r="E16" s="116"/>
      <c r="F16" s="193"/>
      <c r="G16" s="116"/>
      <c r="H16" s="116"/>
      <c r="I16" s="116"/>
      <c r="J16" s="116"/>
      <c r="K16" s="116"/>
      <c r="L16" s="116"/>
      <c r="M16" s="116"/>
      <c r="N16" s="116"/>
    </row>
    <row r="17" spans="1:15" ht="14.25" customHeight="1">
      <c r="A17" s="1579" t="s">
        <v>589</v>
      </c>
      <c r="B17" s="1579"/>
      <c r="C17" s="1579"/>
      <c r="D17" s="1579"/>
      <c r="E17" s="1579"/>
      <c r="F17" s="1579"/>
      <c r="G17" s="1579"/>
      <c r="H17" s="1579"/>
      <c r="I17" s="1579"/>
      <c r="J17" s="1579"/>
      <c r="K17" s="1579"/>
      <c r="L17" s="1579"/>
      <c r="M17" s="1579"/>
      <c r="N17" s="1579"/>
      <c r="O17" s="1579"/>
    </row>
    <row r="18" spans="1:15" ht="14.25" customHeight="1">
      <c r="A18" s="194"/>
      <c r="B18" s="194"/>
      <c r="C18" s="194"/>
      <c r="D18" s="194"/>
      <c r="E18" s="194"/>
      <c r="F18" s="194"/>
      <c r="G18" s="194"/>
      <c r="H18" s="194"/>
      <c r="I18" s="194"/>
      <c r="J18" s="194"/>
      <c r="K18" s="194"/>
      <c r="L18" s="194"/>
      <c r="M18" s="194"/>
      <c r="N18" s="194"/>
      <c r="O18" s="194"/>
    </row>
    <row r="19" spans="1:15" ht="14.25" customHeight="1">
      <c r="A19" s="221" t="s">
        <v>43</v>
      </c>
      <c r="B19" s="194"/>
      <c r="C19" s="194"/>
      <c r="D19" s="414" t="s">
        <v>1326</v>
      </c>
      <c r="E19" s="222"/>
      <c r="F19" s="222"/>
      <c r="G19" s="222"/>
      <c r="H19" s="194"/>
      <c r="I19" s="194"/>
      <c r="J19" s="194"/>
      <c r="K19" s="194"/>
      <c r="L19" s="194"/>
      <c r="M19" s="194"/>
      <c r="N19" s="194"/>
      <c r="O19" s="194"/>
    </row>
    <row r="20" spans="1:15" ht="14.25" customHeight="1">
      <c r="A20" s="194"/>
      <c r="B20" s="194"/>
      <c r="C20" s="194"/>
      <c r="D20" s="194"/>
      <c r="E20" s="194"/>
      <c r="F20" s="194"/>
      <c r="G20" s="194"/>
      <c r="H20" s="194"/>
      <c r="I20" s="194"/>
      <c r="J20" s="194"/>
      <c r="K20" s="194"/>
      <c r="L20" s="194"/>
      <c r="M20" s="194"/>
      <c r="N20" s="194"/>
    </row>
    <row r="21" spans="1:15" ht="14.25" customHeight="1">
      <c r="A21" s="116" t="s">
        <v>44</v>
      </c>
      <c r="B21" s="116"/>
      <c r="C21" s="116"/>
      <c r="D21" s="116"/>
      <c r="E21" s="116"/>
      <c r="F21" s="116"/>
      <c r="G21" s="116"/>
      <c r="H21" s="116"/>
      <c r="I21" s="116"/>
      <c r="J21" s="116"/>
      <c r="K21" s="116"/>
      <c r="L21" s="116"/>
      <c r="M21" s="116"/>
      <c r="N21" s="116"/>
    </row>
    <row r="22" spans="1:15" ht="14.25" customHeight="1">
      <c r="A22" s="116"/>
      <c r="B22" s="130"/>
      <c r="C22" s="130"/>
      <c r="D22" s="130"/>
      <c r="E22" s="130"/>
      <c r="F22" s="130"/>
      <c r="G22" s="130"/>
      <c r="H22" s="130"/>
      <c r="I22" s="130"/>
      <c r="J22" s="130"/>
      <c r="K22" s="130"/>
      <c r="L22" s="130"/>
      <c r="M22" s="130"/>
      <c r="N22" s="130"/>
      <c r="O22" s="143"/>
    </row>
    <row r="23" spans="1:15" ht="14.25" customHeight="1">
      <c r="A23" s="116"/>
      <c r="B23" s="130"/>
      <c r="C23" s="130"/>
      <c r="D23" s="130"/>
      <c r="E23" s="130"/>
      <c r="F23" s="130"/>
      <c r="G23" s="130"/>
      <c r="H23" s="130"/>
      <c r="I23" s="130"/>
      <c r="J23" s="130"/>
      <c r="K23" s="130"/>
      <c r="L23" s="130"/>
      <c r="M23" s="130"/>
      <c r="N23" s="130"/>
      <c r="O23" s="143"/>
    </row>
    <row r="24" spans="1:15" ht="14.25" customHeight="1">
      <c r="A24" s="116"/>
      <c r="B24" s="130"/>
      <c r="C24" s="130"/>
      <c r="D24" s="130"/>
      <c r="E24" s="130"/>
      <c r="F24" s="130"/>
      <c r="G24" s="130"/>
      <c r="H24" s="130"/>
      <c r="I24" s="130"/>
      <c r="J24" s="130"/>
      <c r="K24" s="130"/>
      <c r="L24" s="130"/>
      <c r="M24" s="130"/>
      <c r="N24" s="130"/>
      <c r="O24" s="143"/>
    </row>
    <row r="25" spans="1:15" ht="14.25" customHeight="1">
      <c r="A25" s="116"/>
      <c r="B25" s="130"/>
      <c r="C25" s="130"/>
      <c r="D25" s="130"/>
      <c r="E25" s="130"/>
      <c r="F25" s="130"/>
      <c r="G25" s="130"/>
      <c r="H25" s="130"/>
      <c r="I25" s="130"/>
      <c r="J25" s="130"/>
      <c r="K25" s="130"/>
      <c r="L25" s="130"/>
      <c r="M25" s="130"/>
      <c r="N25" s="130"/>
      <c r="O25" s="143"/>
    </row>
    <row r="26" spans="1:15" ht="14.25" customHeight="1">
      <c r="A26" s="116"/>
      <c r="B26" s="132"/>
      <c r="C26" s="132"/>
      <c r="D26" s="132"/>
      <c r="E26" s="132"/>
      <c r="F26" s="132"/>
      <c r="G26" s="132"/>
      <c r="H26" s="132"/>
      <c r="I26" s="132"/>
      <c r="J26" s="132"/>
      <c r="K26" s="132"/>
      <c r="L26" s="132"/>
      <c r="M26" s="132"/>
      <c r="N26" s="132"/>
      <c r="O26" s="152"/>
    </row>
    <row r="27" spans="1:15" ht="14.25" customHeight="1">
      <c r="A27" s="116" t="s">
        <v>284</v>
      </c>
      <c r="B27" s="132"/>
      <c r="C27" s="132"/>
      <c r="D27" s="132"/>
      <c r="E27" s="132"/>
      <c r="F27" s="132"/>
      <c r="G27" s="132"/>
      <c r="H27" s="132"/>
      <c r="I27" s="132"/>
      <c r="J27" s="132"/>
      <c r="K27" s="132"/>
      <c r="L27" s="132"/>
      <c r="M27" s="132"/>
      <c r="N27" s="132"/>
      <c r="O27" s="152"/>
    </row>
    <row r="28" spans="1:15" ht="14.25" customHeight="1">
      <c r="A28" s="116"/>
      <c r="B28" s="1661"/>
      <c r="C28" s="1661"/>
      <c r="D28" s="1661"/>
      <c r="E28" s="1661"/>
      <c r="F28" s="1661"/>
      <c r="G28" s="1661"/>
      <c r="H28" s="1661"/>
      <c r="I28" s="1661"/>
      <c r="J28" s="1661"/>
      <c r="K28" s="1661"/>
      <c r="L28" s="1661"/>
      <c r="M28" s="1661"/>
      <c r="N28" s="1661"/>
      <c r="O28" s="1661"/>
    </row>
    <row r="29" spans="1:15" ht="14.25" customHeight="1">
      <c r="A29" s="116"/>
      <c r="B29" s="1661"/>
      <c r="C29" s="1661"/>
      <c r="D29" s="1661"/>
      <c r="E29" s="1661"/>
      <c r="F29" s="1661"/>
      <c r="G29" s="1661"/>
      <c r="H29" s="1661"/>
      <c r="I29" s="1661"/>
      <c r="J29" s="1661"/>
      <c r="K29" s="1661"/>
      <c r="L29" s="1661"/>
      <c r="M29" s="1661"/>
      <c r="N29" s="1661"/>
      <c r="O29" s="1661"/>
    </row>
    <row r="30" spans="1:15" ht="14.25" customHeight="1">
      <c r="A30" s="116"/>
      <c r="B30" s="116"/>
      <c r="C30" s="116"/>
      <c r="D30" s="116"/>
      <c r="E30" s="116"/>
      <c r="F30" s="116"/>
      <c r="G30" s="116"/>
      <c r="H30" s="116"/>
      <c r="I30" s="116"/>
      <c r="J30" s="116"/>
      <c r="K30" s="116"/>
      <c r="L30" s="116"/>
      <c r="M30" s="116"/>
      <c r="N30" s="116"/>
    </row>
    <row r="31" spans="1:15" ht="14.25" customHeight="1">
      <c r="A31" s="116" t="s">
        <v>283</v>
      </c>
      <c r="B31" s="116"/>
      <c r="C31" s="116"/>
      <c r="E31" s="1743" t="s">
        <v>421</v>
      </c>
      <c r="F31" s="1743"/>
      <c r="G31" s="1743"/>
      <c r="H31" s="1743"/>
      <c r="I31" s="223" t="s">
        <v>2</v>
      </c>
      <c r="J31" s="116"/>
      <c r="K31" s="116"/>
      <c r="L31" s="116"/>
      <c r="M31" s="116"/>
      <c r="N31" s="116"/>
    </row>
    <row r="32" spans="1:15" ht="14.25" customHeight="1">
      <c r="A32" s="116"/>
      <c r="B32" s="116"/>
      <c r="C32" s="116"/>
      <c r="D32" s="116"/>
      <c r="E32" s="116"/>
      <c r="F32" s="116"/>
      <c r="G32" s="195"/>
      <c r="H32" s="116"/>
      <c r="I32" s="116"/>
      <c r="J32" s="116"/>
      <c r="K32" s="116"/>
      <c r="L32" s="116"/>
      <c r="M32" s="116"/>
      <c r="N32" s="116"/>
    </row>
    <row r="33" spans="1:16" ht="24" customHeight="1">
      <c r="A33" s="1738" t="s">
        <v>47</v>
      </c>
      <c r="B33" s="1739"/>
      <c r="C33" s="1739"/>
      <c r="D33" s="1739"/>
      <c r="E33" s="1740"/>
      <c r="F33" s="1738" t="s">
        <v>45</v>
      </c>
      <c r="G33" s="1739"/>
      <c r="H33" s="1739"/>
      <c r="I33" s="1740"/>
      <c r="J33" s="1738" t="s">
        <v>46</v>
      </c>
      <c r="K33" s="1739"/>
      <c r="L33" s="1739"/>
      <c r="M33" s="1739"/>
      <c r="N33" s="1739"/>
      <c r="O33" s="1739"/>
      <c r="P33" s="1740"/>
    </row>
    <row r="34" spans="1:16" ht="24" customHeight="1">
      <c r="A34" s="1744" t="s">
        <v>1427</v>
      </c>
      <c r="B34" s="1745"/>
      <c r="C34" s="1745"/>
      <c r="D34" s="1745"/>
      <c r="E34" s="1746"/>
      <c r="F34" s="1734"/>
      <c r="G34" s="1735"/>
      <c r="H34" s="1735"/>
      <c r="I34" s="224" t="s">
        <v>2</v>
      </c>
      <c r="J34" s="1736"/>
      <c r="K34" s="1737"/>
      <c r="L34" s="1737"/>
      <c r="M34" s="1737"/>
      <c r="N34" s="1737"/>
      <c r="O34" s="1737"/>
      <c r="P34" s="171" t="s">
        <v>2</v>
      </c>
    </row>
    <row r="35" spans="1:16" ht="24" customHeight="1">
      <c r="A35" s="752" t="s">
        <v>1428</v>
      </c>
      <c r="B35" s="225"/>
      <c r="C35" s="226"/>
      <c r="D35" s="226"/>
      <c r="E35" s="171"/>
      <c r="F35" s="1734"/>
      <c r="G35" s="1735"/>
      <c r="H35" s="1735"/>
      <c r="I35" s="224" t="s">
        <v>2</v>
      </c>
      <c r="J35" s="1736"/>
      <c r="K35" s="1737"/>
      <c r="L35" s="1737"/>
      <c r="M35" s="1737"/>
      <c r="N35" s="1737"/>
      <c r="O35" s="1737"/>
      <c r="P35" s="171" t="s">
        <v>2</v>
      </c>
    </row>
    <row r="36" spans="1:16" ht="24" customHeight="1">
      <c r="A36" s="752" t="s">
        <v>1429</v>
      </c>
      <c r="B36" s="225"/>
      <c r="C36" s="226"/>
      <c r="D36" s="226"/>
      <c r="E36" s="171"/>
      <c r="F36" s="1734"/>
      <c r="G36" s="1735"/>
      <c r="H36" s="1735"/>
      <c r="I36" s="224" t="s">
        <v>2</v>
      </c>
      <c r="J36" s="1736"/>
      <c r="K36" s="1737"/>
      <c r="L36" s="1737"/>
      <c r="M36" s="1737"/>
      <c r="N36" s="1737"/>
      <c r="O36" s="1737"/>
      <c r="P36" s="171" t="s">
        <v>2</v>
      </c>
    </row>
    <row r="37" spans="1:16" ht="24" customHeight="1">
      <c r="A37" s="1738" t="s">
        <v>48</v>
      </c>
      <c r="B37" s="1739"/>
      <c r="C37" s="1739"/>
      <c r="D37" s="1739"/>
      <c r="E37" s="1740"/>
      <c r="F37" s="1741"/>
      <c r="G37" s="1742"/>
      <c r="H37" s="1742"/>
      <c r="I37" s="224"/>
      <c r="J37" s="1738"/>
      <c r="K37" s="1739"/>
      <c r="L37" s="1739"/>
      <c r="M37" s="1739"/>
      <c r="N37" s="1739"/>
      <c r="O37" s="1739"/>
      <c r="P37" s="171"/>
    </row>
    <row r="39" spans="1:16">
      <c r="A39" s="114" t="s">
        <v>422</v>
      </c>
    </row>
    <row r="40" spans="1:16">
      <c r="A40" s="114" t="s">
        <v>423</v>
      </c>
    </row>
    <row r="41" spans="1:16" ht="7.5" customHeight="1"/>
    <row r="42" spans="1:16">
      <c r="A42" s="114" t="s">
        <v>424</v>
      </c>
    </row>
    <row r="43" spans="1:16">
      <c r="A43" s="114" t="s">
        <v>285</v>
      </c>
    </row>
    <row r="44" spans="1:16" ht="7.5" customHeight="1"/>
    <row r="45" spans="1:16">
      <c r="A45" s="114" t="s">
        <v>287</v>
      </c>
    </row>
    <row r="46" spans="1:16">
      <c r="A46" s="114" t="s">
        <v>286</v>
      </c>
    </row>
    <row r="47" spans="1:16" ht="7.5" customHeight="1"/>
    <row r="48" spans="1:16">
      <c r="A48" s="114" t="s">
        <v>425</v>
      </c>
    </row>
    <row r="49" spans="1:1">
      <c r="A49" s="114" t="s">
        <v>423</v>
      </c>
    </row>
    <row r="50" spans="1:1" ht="6.75" customHeight="1"/>
    <row r="51" spans="1:1">
      <c r="A51" s="289" t="s">
        <v>1430</v>
      </c>
    </row>
    <row r="52" spans="1:1">
      <c r="A52" s="289" t="s">
        <v>1431</v>
      </c>
    </row>
    <row r="53" spans="1:1">
      <c r="A53" s="289" t="s">
        <v>1432</v>
      </c>
    </row>
    <row r="54" spans="1:1">
      <c r="A54" s="289" t="s">
        <v>1433</v>
      </c>
    </row>
  </sheetData>
  <mergeCells count="17">
    <mergeCell ref="J37:O37"/>
    <mergeCell ref="A37:E37"/>
    <mergeCell ref="F35:H35"/>
    <mergeCell ref="F36:H36"/>
    <mergeCell ref="F37:H37"/>
    <mergeCell ref="F34:H34"/>
    <mergeCell ref="B28:O29"/>
    <mergeCell ref="A3:Q3"/>
    <mergeCell ref="J35:O35"/>
    <mergeCell ref="J36:O36"/>
    <mergeCell ref="J33:P33"/>
    <mergeCell ref="E31:H31"/>
    <mergeCell ref="A34:E34"/>
    <mergeCell ref="A17:O17"/>
    <mergeCell ref="A33:E33"/>
    <mergeCell ref="F33:I33"/>
    <mergeCell ref="J34:O34"/>
  </mergeCells>
  <phoneticPr fontId="3"/>
  <pageMargins left="0.98425196850393704" right="0.39370078740157483" top="0.98425196850393704" bottom="0.98425196850393704" header="0.51181102362204722" footer="0.51181102362204722"/>
  <pageSetup paperSize="9" scale="96" orientation="portrait" blackAndWhite="1" horizontalDpi="200" verticalDpi="200" r:id="rId1"/>
  <headerFooter alignWithMargins="0"/>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S46"/>
  <sheetViews>
    <sheetView view="pageBreakPreview" topLeftCell="A28" zoomScaleNormal="100" zoomScaleSheetLayoutView="100" workbookViewId="0">
      <selection activeCell="K38" sqref="K38"/>
    </sheetView>
  </sheetViews>
  <sheetFormatPr defaultColWidth="5.875" defaultRowHeight="14.25"/>
  <cols>
    <col min="1" max="16384" width="5.875" style="114"/>
  </cols>
  <sheetData>
    <row r="1" spans="1:19">
      <c r="O1" s="138" t="s">
        <v>556</v>
      </c>
    </row>
    <row r="2" spans="1:19">
      <c r="A2" s="114" t="s">
        <v>345</v>
      </c>
      <c r="O2" s="138"/>
    </row>
    <row r="3" spans="1:19">
      <c r="A3" s="920"/>
      <c r="B3" s="920"/>
      <c r="C3" s="920"/>
      <c r="D3" s="920"/>
      <c r="E3" s="920"/>
      <c r="F3" s="920"/>
      <c r="G3" s="920"/>
      <c r="H3" s="920"/>
      <c r="I3" s="920"/>
      <c r="J3" s="920"/>
      <c r="K3" s="920"/>
      <c r="L3" s="920"/>
      <c r="M3" s="920"/>
      <c r="N3" s="920"/>
      <c r="O3" s="920"/>
      <c r="P3" s="157"/>
      <c r="Q3" s="157"/>
      <c r="R3" s="157"/>
      <c r="S3" s="157"/>
    </row>
    <row r="4" spans="1:19" ht="28.5">
      <c r="A4" s="921" t="s">
        <v>58</v>
      </c>
      <c r="B4" s="921"/>
      <c r="C4" s="921"/>
      <c r="D4" s="921"/>
      <c r="E4" s="921"/>
      <c r="F4" s="921"/>
      <c r="G4" s="921"/>
      <c r="H4" s="921"/>
      <c r="I4" s="921"/>
      <c r="J4" s="921"/>
      <c r="K4" s="921"/>
      <c r="L4" s="921"/>
      <c r="M4" s="921"/>
      <c r="N4" s="921"/>
      <c r="O4" s="921"/>
    </row>
    <row r="5" spans="1:19" ht="14.25" customHeight="1">
      <c r="A5" s="189"/>
      <c r="B5" s="189"/>
      <c r="C5" s="189"/>
      <c r="D5" s="189"/>
      <c r="E5" s="189"/>
      <c r="F5" s="189"/>
      <c r="G5" s="189"/>
      <c r="H5" s="189"/>
      <c r="I5" s="189"/>
      <c r="J5" s="189"/>
      <c r="K5" s="189"/>
      <c r="L5" s="189"/>
      <c r="M5" s="189"/>
      <c r="N5" s="189"/>
    </row>
    <row r="7" spans="1:19" ht="24" customHeight="1">
      <c r="A7" s="289" t="s">
        <v>830</v>
      </c>
    </row>
    <row r="8" spans="1:19" ht="24" customHeight="1">
      <c r="A8" s="289" t="s">
        <v>831</v>
      </c>
    </row>
    <row r="9" spans="1:19" ht="24" customHeight="1"/>
    <row r="10" spans="1:19" ht="14.25" customHeight="1"/>
    <row r="12" spans="1:19">
      <c r="A12" s="331" t="s">
        <v>1434</v>
      </c>
      <c r="B12" s="152"/>
      <c r="C12" s="152"/>
      <c r="D12" s="152"/>
      <c r="E12" s="152"/>
    </row>
    <row r="14" spans="1:19">
      <c r="L14" s="948"/>
      <c r="M14" s="948"/>
      <c r="N14" s="948"/>
    </row>
    <row r="16" spans="1:19">
      <c r="F16" s="289" t="s">
        <v>1435</v>
      </c>
      <c r="N16" s="138" t="s">
        <v>513</v>
      </c>
    </row>
    <row r="17" spans="1:15">
      <c r="O17" s="138"/>
    </row>
    <row r="18" spans="1:15">
      <c r="O18" s="138"/>
    </row>
    <row r="19" spans="1:15">
      <c r="A19" s="157"/>
      <c r="B19" s="157"/>
      <c r="C19" s="157"/>
      <c r="D19" s="157"/>
      <c r="E19" s="157"/>
      <c r="F19" s="157"/>
      <c r="G19" s="157"/>
      <c r="H19" s="157"/>
      <c r="I19" s="157"/>
      <c r="J19" s="157"/>
      <c r="K19" s="157"/>
      <c r="L19" s="157"/>
      <c r="M19" s="157"/>
      <c r="N19" s="157"/>
      <c r="O19" s="157"/>
    </row>
    <row r="20" spans="1:15">
      <c r="A20" s="920" t="s">
        <v>589</v>
      </c>
      <c r="B20" s="920"/>
      <c r="C20" s="920"/>
      <c r="D20" s="920"/>
      <c r="E20" s="920"/>
      <c r="F20" s="920"/>
      <c r="G20" s="920"/>
      <c r="H20" s="920"/>
      <c r="I20" s="920"/>
      <c r="J20" s="920"/>
      <c r="K20" s="920"/>
      <c r="L20" s="920"/>
      <c r="M20" s="920"/>
      <c r="N20" s="920"/>
      <c r="O20" s="920"/>
    </row>
    <row r="22" spans="1:15">
      <c r="A22" s="333" t="s">
        <v>832</v>
      </c>
      <c r="B22" s="114" t="str">
        <f>入力シート!C1</f>
        <v>令和4年7月10日執行参議院青森県選挙区選出議員選挙</v>
      </c>
      <c r="K22" s="153"/>
    </row>
    <row r="23" spans="1:15">
      <c r="A23" s="217"/>
      <c r="J23" s="227"/>
      <c r="K23" s="227"/>
    </row>
    <row r="25" spans="1:15">
      <c r="A25" s="114" t="s">
        <v>59</v>
      </c>
      <c r="E25" s="144">
        <f>入力シート!C8</f>
        <v>0</v>
      </c>
      <c r="F25" s="141"/>
      <c r="G25" s="141">
        <f>入力シート!C10</f>
        <v>0</v>
      </c>
      <c r="H25" s="138"/>
    </row>
    <row r="26" spans="1:15">
      <c r="E26" s="144"/>
      <c r="F26" s="141"/>
      <c r="G26" s="141"/>
      <c r="H26" s="138"/>
    </row>
    <row r="27" spans="1:15">
      <c r="E27" s="144"/>
      <c r="F27" s="141"/>
      <c r="G27" s="141"/>
      <c r="H27" s="138"/>
    </row>
    <row r="28" spans="1:15">
      <c r="A28" s="114" t="s">
        <v>284</v>
      </c>
      <c r="E28" s="144"/>
      <c r="F28" s="141"/>
      <c r="G28" s="141"/>
      <c r="H28" s="138"/>
    </row>
    <row r="29" spans="1:15">
      <c r="E29" s="163"/>
      <c r="F29" s="175"/>
      <c r="G29" s="175"/>
      <c r="H29" s="220"/>
      <c r="I29" s="143"/>
      <c r="J29" s="143"/>
      <c r="K29" s="143"/>
      <c r="L29" s="143"/>
      <c r="M29" s="143"/>
      <c r="N29" s="143"/>
    </row>
    <row r="30" spans="1:15">
      <c r="E30" s="163"/>
      <c r="F30" s="175"/>
      <c r="G30" s="175"/>
      <c r="H30" s="220"/>
      <c r="I30" s="143"/>
      <c r="J30" s="143"/>
      <c r="K30" s="143"/>
      <c r="L30" s="143"/>
      <c r="M30" s="143"/>
      <c r="N30" s="143"/>
    </row>
    <row r="31" spans="1:15">
      <c r="E31" s="228"/>
      <c r="F31" s="229"/>
      <c r="G31" s="229"/>
      <c r="H31" s="230"/>
      <c r="I31" s="152"/>
      <c r="J31" s="152"/>
      <c r="K31" s="152"/>
      <c r="L31" s="152"/>
      <c r="M31" s="152"/>
      <c r="N31" s="152"/>
    </row>
    <row r="33" spans="1:14">
      <c r="A33" s="114" t="s">
        <v>288</v>
      </c>
      <c r="E33" s="1747" t="s">
        <v>426</v>
      </c>
      <c r="F33" s="1747"/>
      <c r="G33" s="1747"/>
      <c r="H33" s="1747"/>
      <c r="I33" s="114" t="s">
        <v>2</v>
      </c>
    </row>
    <row r="34" spans="1:14" ht="14.25" customHeight="1">
      <c r="A34" s="116"/>
      <c r="B34" s="116"/>
      <c r="C34" s="116"/>
      <c r="D34" s="116"/>
      <c r="E34" s="116"/>
      <c r="F34" s="193"/>
      <c r="G34" s="116"/>
      <c r="H34" s="116"/>
      <c r="I34" s="116"/>
      <c r="J34" s="116"/>
      <c r="K34" s="116"/>
      <c r="L34" s="116"/>
      <c r="M34" s="116"/>
      <c r="N34" s="116"/>
    </row>
    <row r="35" spans="1:14">
      <c r="B35" s="139"/>
      <c r="C35" s="147"/>
      <c r="D35" s="147"/>
      <c r="H35" s="141"/>
    </row>
    <row r="36" spans="1:14">
      <c r="B36" s="139"/>
      <c r="C36" s="147"/>
      <c r="D36" s="147"/>
      <c r="H36" s="141"/>
    </row>
    <row r="37" spans="1:14">
      <c r="A37" s="289" t="s">
        <v>1564</v>
      </c>
      <c r="B37" s="139"/>
      <c r="C37" s="147"/>
      <c r="D37" s="147"/>
    </row>
    <row r="38" spans="1:14" ht="17.25" customHeight="1">
      <c r="A38" s="289" t="s">
        <v>1565</v>
      </c>
      <c r="B38" s="139"/>
      <c r="C38" s="147"/>
      <c r="D38" s="147"/>
      <c r="G38" s="141"/>
    </row>
    <row r="39" spans="1:14">
      <c r="B39" s="139"/>
      <c r="C39" s="147"/>
      <c r="D39" s="147"/>
    </row>
    <row r="40" spans="1:14">
      <c r="A40" s="289" t="s">
        <v>1566</v>
      </c>
    </row>
    <row r="41" spans="1:14">
      <c r="A41" s="289" t="s">
        <v>1567</v>
      </c>
    </row>
    <row r="42" spans="1:14">
      <c r="A42" s="289" t="s">
        <v>1568</v>
      </c>
    </row>
    <row r="43" spans="1:14">
      <c r="A43" s="289" t="s">
        <v>1569</v>
      </c>
    </row>
    <row r="45" spans="1:14">
      <c r="A45" s="289" t="s">
        <v>1570</v>
      </c>
    </row>
    <row r="46" spans="1:14">
      <c r="A46" s="289" t="s">
        <v>1571</v>
      </c>
    </row>
  </sheetData>
  <mergeCells count="5">
    <mergeCell ref="L14:N14"/>
    <mergeCell ref="A20:O20"/>
    <mergeCell ref="E33:H33"/>
    <mergeCell ref="A3:O3"/>
    <mergeCell ref="A4:O4"/>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S54"/>
  <sheetViews>
    <sheetView view="pageBreakPreview" topLeftCell="A10" zoomScaleNormal="100" zoomScaleSheetLayoutView="100" workbookViewId="0">
      <selection activeCell="V7" sqref="V7"/>
    </sheetView>
  </sheetViews>
  <sheetFormatPr defaultColWidth="5.875" defaultRowHeight="14.25"/>
  <cols>
    <col min="1" max="8" width="5.875" style="114" customWidth="1"/>
    <col min="9" max="10" width="3.625" style="114" customWidth="1"/>
    <col min="11" max="11" width="3.25" style="114" customWidth="1"/>
    <col min="12" max="13" width="7.625" style="114" customWidth="1"/>
    <col min="14" max="14" width="3.875" style="114" customWidth="1"/>
    <col min="15" max="15" width="5.875" style="114" customWidth="1"/>
    <col min="16" max="17" width="4.5" style="114" customWidth="1"/>
    <col min="18" max="18" width="5.25" style="114" customWidth="1"/>
    <col min="19" max="16384" width="5.875" style="114"/>
  </cols>
  <sheetData>
    <row r="1" spans="1:19">
      <c r="O1" s="731"/>
      <c r="P1" s="731" t="s">
        <v>565</v>
      </c>
    </row>
    <row r="3" spans="1:19" ht="28.5">
      <c r="A3" s="921" t="s">
        <v>60</v>
      </c>
      <c r="B3" s="921"/>
      <c r="C3" s="921"/>
      <c r="D3" s="921"/>
      <c r="E3" s="921"/>
      <c r="F3" s="921"/>
      <c r="G3" s="921"/>
      <c r="H3" s="921"/>
      <c r="I3" s="921"/>
      <c r="J3" s="921"/>
      <c r="K3" s="921"/>
      <c r="L3" s="921"/>
      <c r="M3" s="921"/>
      <c r="N3" s="921"/>
      <c r="O3" s="921"/>
      <c r="P3" s="921"/>
      <c r="Q3" s="921"/>
      <c r="R3" s="921"/>
      <c r="S3" s="724"/>
    </row>
    <row r="5" spans="1:19">
      <c r="A5" s="289" t="s">
        <v>833</v>
      </c>
      <c r="N5" s="204"/>
      <c r="O5" s="204"/>
      <c r="P5" s="204"/>
    </row>
    <row r="6" spans="1:19">
      <c r="N6" s="204"/>
      <c r="O6" s="204"/>
      <c r="P6" s="204"/>
    </row>
    <row r="7" spans="1:19">
      <c r="B7" s="304" t="s">
        <v>1326</v>
      </c>
      <c r="C7" s="162"/>
      <c r="D7" s="162"/>
      <c r="E7" s="143"/>
      <c r="F7" s="143"/>
    </row>
    <row r="8" spans="1:19">
      <c r="B8" s="204"/>
      <c r="C8" s="204"/>
      <c r="D8" s="204"/>
    </row>
    <row r="9" spans="1:19">
      <c r="B9" s="114" t="str">
        <f>入力シート!C1</f>
        <v>令和4年7月10日執行参議院青森県選挙区選出議員選挙</v>
      </c>
      <c r="L9" s="153"/>
      <c r="M9" s="153"/>
    </row>
    <row r="11" spans="1:19">
      <c r="K11" s="138" t="s">
        <v>544</v>
      </c>
      <c r="L11" s="144">
        <f>入力シート!C8</f>
        <v>0</v>
      </c>
      <c r="M11" s="144">
        <f>入力シート!C10</f>
        <v>0</v>
      </c>
    </row>
    <row r="12" spans="1:19">
      <c r="I12" s="138"/>
      <c r="J12" s="138"/>
      <c r="L12" s="144"/>
      <c r="M12" s="141"/>
      <c r="N12" s="141"/>
    </row>
    <row r="13" spans="1:19" ht="14.25" customHeight="1">
      <c r="A13" s="1579" t="s">
        <v>589</v>
      </c>
      <c r="B13" s="1579"/>
      <c r="C13" s="1579"/>
      <c r="D13" s="1579"/>
      <c r="E13" s="1579"/>
      <c r="F13" s="1579"/>
      <c r="G13" s="1579"/>
      <c r="H13" s="1579"/>
      <c r="I13" s="1579"/>
      <c r="J13" s="1579"/>
      <c r="K13" s="1579"/>
      <c r="L13" s="1579"/>
      <c r="M13" s="1579"/>
      <c r="N13" s="1579"/>
      <c r="O13" s="1579"/>
      <c r="P13" s="1579"/>
      <c r="Q13" s="1579"/>
    </row>
    <row r="14" spans="1:19" ht="14.25" customHeight="1">
      <c r="A14" s="194"/>
      <c r="B14" s="194"/>
      <c r="C14" s="194"/>
      <c r="D14" s="194"/>
      <c r="E14" s="194"/>
      <c r="F14" s="194"/>
      <c r="G14" s="194"/>
      <c r="H14" s="194"/>
      <c r="I14" s="194"/>
      <c r="J14" s="194"/>
      <c r="K14" s="194"/>
      <c r="L14" s="194"/>
      <c r="M14" s="194"/>
      <c r="N14" s="194"/>
      <c r="O14" s="194"/>
      <c r="P14" s="194"/>
    </row>
    <row r="15" spans="1:19" ht="18" customHeight="1">
      <c r="A15" s="1615" t="s">
        <v>61</v>
      </c>
      <c r="B15" s="1480"/>
      <c r="C15" s="1480"/>
      <c r="D15" s="1480"/>
      <c r="E15" s="1481"/>
      <c r="F15" s="1616"/>
      <c r="G15" s="1617"/>
      <c r="H15" s="1617"/>
      <c r="I15" s="1617"/>
      <c r="J15" s="1617"/>
      <c r="K15" s="1617"/>
      <c r="L15" s="1617"/>
      <c r="M15" s="1617"/>
      <c r="N15" s="1617"/>
      <c r="O15" s="1617"/>
      <c r="P15" s="1617"/>
      <c r="Q15" s="1618"/>
    </row>
    <row r="16" spans="1:19" ht="18" customHeight="1">
      <c r="A16" s="1048" t="s">
        <v>8</v>
      </c>
      <c r="B16" s="1470"/>
      <c r="C16" s="1470"/>
      <c r="D16" s="1470"/>
      <c r="E16" s="1049"/>
      <c r="F16" s="1619"/>
      <c r="G16" s="1620"/>
      <c r="H16" s="1620"/>
      <c r="I16" s="1620"/>
      <c r="J16" s="1620"/>
      <c r="K16" s="1620"/>
      <c r="L16" s="1620"/>
      <c r="M16" s="1620"/>
      <c r="N16" s="1620"/>
      <c r="O16" s="1620"/>
      <c r="P16" s="1620"/>
      <c r="Q16" s="1621"/>
    </row>
    <row r="17" spans="1:17" ht="18" customHeight="1">
      <c r="A17" s="1482" t="s">
        <v>14</v>
      </c>
      <c r="B17" s="1487"/>
      <c r="C17" s="1487"/>
      <c r="D17" s="1487"/>
      <c r="E17" s="1483"/>
      <c r="F17" s="1622"/>
      <c r="G17" s="1623"/>
      <c r="H17" s="1623"/>
      <c r="I17" s="1623"/>
      <c r="J17" s="1623"/>
      <c r="K17" s="1623"/>
      <c r="L17" s="1623"/>
      <c r="M17" s="1623"/>
      <c r="N17" s="1623"/>
      <c r="O17" s="1623"/>
      <c r="P17" s="1623"/>
      <c r="Q17" s="1624"/>
    </row>
    <row r="18" spans="1:17" ht="24" customHeight="1">
      <c r="A18" s="1602" t="s">
        <v>62</v>
      </c>
      <c r="B18" s="1603"/>
      <c r="C18" s="1603"/>
      <c r="D18" s="1604"/>
      <c r="E18" s="1760" t="s">
        <v>352</v>
      </c>
      <c r="F18" s="1761"/>
      <c r="G18" s="1761"/>
      <c r="H18" s="1762"/>
      <c r="I18" s="231" t="s">
        <v>63</v>
      </c>
      <c r="J18" s="231"/>
      <c r="K18" s="232"/>
      <c r="L18" s="1763" t="s">
        <v>349</v>
      </c>
      <c r="M18" s="1764"/>
      <c r="N18" s="1765"/>
      <c r="O18" s="1602" t="s">
        <v>351</v>
      </c>
      <c r="P18" s="1603"/>
      <c r="Q18" s="1604"/>
    </row>
    <row r="19" spans="1:17" ht="18" customHeight="1">
      <c r="A19" s="1750" t="s">
        <v>1417</v>
      </c>
      <c r="B19" s="1751"/>
      <c r="C19" s="1751"/>
      <c r="D19" s="1752"/>
      <c r="E19" s="1757"/>
      <c r="F19" s="1758"/>
      <c r="G19" s="1758"/>
      <c r="H19" s="1759"/>
      <c r="I19" s="1753"/>
      <c r="J19" s="1754"/>
      <c r="K19" s="233" t="s">
        <v>428</v>
      </c>
      <c r="L19" s="1748"/>
      <c r="M19" s="1749"/>
      <c r="N19" s="233" t="s">
        <v>2</v>
      </c>
      <c r="O19" s="234"/>
      <c r="P19" s="235"/>
      <c r="Q19" s="754"/>
    </row>
    <row r="20" spans="1:17" ht="18" customHeight="1">
      <c r="A20" s="1750" t="s">
        <v>1417</v>
      </c>
      <c r="B20" s="1751"/>
      <c r="C20" s="1751"/>
      <c r="D20" s="1752"/>
      <c r="E20" s="1757"/>
      <c r="F20" s="1758"/>
      <c r="G20" s="1758"/>
      <c r="H20" s="1759"/>
      <c r="I20" s="1755"/>
      <c r="J20" s="1756"/>
      <c r="K20" s="233" t="s">
        <v>428</v>
      </c>
      <c r="L20" s="1748"/>
      <c r="M20" s="1749"/>
      <c r="N20" s="233" t="s">
        <v>2</v>
      </c>
      <c r="O20" s="234"/>
      <c r="P20" s="235"/>
      <c r="Q20" s="754"/>
    </row>
    <row r="21" spans="1:17" ht="18" customHeight="1">
      <c r="A21" s="1750" t="s">
        <v>1417</v>
      </c>
      <c r="B21" s="1751"/>
      <c r="C21" s="1751"/>
      <c r="D21" s="1752"/>
      <c r="E21" s="1757"/>
      <c r="F21" s="1758"/>
      <c r="G21" s="1758"/>
      <c r="H21" s="1759"/>
      <c r="I21" s="1755"/>
      <c r="J21" s="1756"/>
      <c r="K21" s="233" t="s">
        <v>428</v>
      </c>
      <c r="L21" s="1748"/>
      <c r="M21" s="1749"/>
      <c r="N21" s="233" t="s">
        <v>2</v>
      </c>
      <c r="O21" s="234"/>
      <c r="P21" s="235"/>
      <c r="Q21" s="754"/>
    </row>
    <row r="22" spans="1:17" ht="18" customHeight="1">
      <c r="A22" s="1750" t="s">
        <v>1417</v>
      </c>
      <c r="B22" s="1751"/>
      <c r="C22" s="1751"/>
      <c r="D22" s="1752"/>
      <c r="E22" s="1757"/>
      <c r="F22" s="1758"/>
      <c r="G22" s="1758"/>
      <c r="H22" s="1759"/>
      <c r="I22" s="1755"/>
      <c r="J22" s="1756"/>
      <c r="K22" s="233" t="s">
        <v>428</v>
      </c>
      <c r="L22" s="1748"/>
      <c r="M22" s="1749"/>
      <c r="N22" s="233" t="s">
        <v>2</v>
      </c>
      <c r="O22" s="234"/>
      <c r="P22" s="235"/>
      <c r="Q22" s="754"/>
    </row>
    <row r="23" spans="1:17" ht="18" customHeight="1">
      <c r="A23" s="1750" t="s">
        <v>1417</v>
      </c>
      <c r="B23" s="1751"/>
      <c r="C23" s="1751"/>
      <c r="D23" s="1752"/>
      <c r="E23" s="1757"/>
      <c r="F23" s="1758"/>
      <c r="G23" s="1758"/>
      <c r="H23" s="1759"/>
      <c r="I23" s="1755"/>
      <c r="J23" s="1756"/>
      <c r="K23" s="233" t="s">
        <v>428</v>
      </c>
      <c r="L23" s="1748"/>
      <c r="M23" s="1749"/>
      <c r="N23" s="233" t="s">
        <v>2</v>
      </c>
      <c r="O23" s="234"/>
      <c r="P23" s="235"/>
      <c r="Q23" s="754"/>
    </row>
    <row r="24" spans="1:17" ht="18" customHeight="1">
      <c r="A24" s="1750" t="s">
        <v>1417</v>
      </c>
      <c r="B24" s="1751"/>
      <c r="C24" s="1751"/>
      <c r="D24" s="1752"/>
      <c r="E24" s="1757"/>
      <c r="F24" s="1758"/>
      <c r="G24" s="1758"/>
      <c r="H24" s="1759"/>
      <c r="I24" s="1755"/>
      <c r="J24" s="1756"/>
      <c r="K24" s="233" t="s">
        <v>428</v>
      </c>
      <c r="L24" s="1748"/>
      <c r="M24" s="1749"/>
      <c r="N24" s="233" t="s">
        <v>2</v>
      </c>
      <c r="O24" s="234"/>
      <c r="P24" s="235"/>
      <c r="Q24" s="754"/>
    </row>
    <row r="25" spans="1:17" ht="18" customHeight="1">
      <c r="A25" s="1750" t="s">
        <v>1417</v>
      </c>
      <c r="B25" s="1751"/>
      <c r="C25" s="1751"/>
      <c r="D25" s="1752"/>
      <c r="E25" s="1757"/>
      <c r="F25" s="1758"/>
      <c r="G25" s="1758"/>
      <c r="H25" s="1759"/>
      <c r="I25" s="1755"/>
      <c r="J25" s="1756"/>
      <c r="K25" s="233" t="s">
        <v>64</v>
      </c>
      <c r="L25" s="1748"/>
      <c r="M25" s="1749"/>
      <c r="N25" s="233" t="s">
        <v>2</v>
      </c>
      <c r="O25" s="234"/>
      <c r="P25" s="235"/>
      <c r="Q25" s="754"/>
    </row>
    <row r="26" spans="1:17" ht="18" customHeight="1">
      <c r="A26" s="1750" t="s">
        <v>1417</v>
      </c>
      <c r="B26" s="1751"/>
      <c r="C26" s="1751"/>
      <c r="D26" s="1752"/>
      <c r="E26" s="1757"/>
      <c r="F26" s="1758"/>
      <c r="G26" s="1758"/>
      <c r="H26" s="1759"/>
      <c r="I26" s="1755"/>
      <c r="J26" s="1756"/>
      <c r="K26" s="233" t="s">
        <v>428</v>
      </c>
      <c r="L26" s="1748"/>
      <c r="M26" s="1749"/>
      <c r="N26" s="233" t="s">
        <v>2</v>
      </c>
      <c r="O26" s="234"/>
      <c r="P26" s="235"/>
      <c r="Q26" s="754"/>
    </row>
    <row r="27" spans="1:17" ht="18" customHeight="1">
      <c r="A27" s="1750" t="s">
        <v>1417</v>
      </c>
      <c r="B27" s="1751"/>
      <c r="C27" s="1751"/>
      <c r="D27" s="1752"/>
      <c r="E27" s="1757"/>
      <c r="F27" s="1758"/>
      <c r="G27" s="1758"/>
      <c r="H27" s="1759"/>
      <c r="I27" s="1755"/>
      <c r="J27" s="1756"/>
      <c r="K27" s="233" t="s">
        <v>428</v>
      </c>
      <c r="L27" s="1748"/>
      <c r="M27" s="1749"/>
      <c r="N27" s="233" t="s">
        <v>2</v>
      </c>
      <c r="O27" s="234"/>
      <c r="P27" s="235"/>
      <c r="Q27" s="754"/>
    </row>
    <row r="28" spans="1:17" ht="18" customHeight="1">
      <c r="A28" s="1750" t="s">
        <v>1417</v>
      </c>
      <c r="B28" s="1751"/>
      <c r="C28" s="1751"/>
      <c r="D28" s="1752"/>
      <c r="E28" s="1757"/>
      <c r="F28" s="1758"/>
      <c r="G28" s="1758"/>
      <c r="H28" s="1759"/>
      <c r="I28" s="1755"/>
      <c r="J28" s="1756"/>
      <c r="K28" s="233" t="s">
        <v>428</v>
      </c>
      <c r="L28" s="1748"/>
      <c r="M28" s="1749"/>
      <c r="N28" s="233" t="s">
        <v>2</v>
      </c>
      <c r="O28" s="234"/>
      <c r="P28" s="235"/>
      <c r="Q28" s="754"/>
    </row>
    <row r="29" spans="1:17" ht="18" customHeight="1">
      <c r="A29" s="1750" t="s">
        <v>1417</v>
      </c>
      <c r="B29" s="1751"/>
      <c r="C29" s="1751"/>
      <c r="D29" s="1752"/>
      <c r="E29" s="1757"/>
      <c r="F29" s="1758"/>
      <c r="G29" s="1758"/>
      <c r="H29" s="1759"/>
      <c r="I29" s="1755"/>
      <c r="J29" s="1756"/>
      <c r="K29" s="233" t="s">
        <v>428</v>
      </c>
      <c r="L29" s="1748"/>
      <c r="M29" s="1749"/>
      <c r="N29" s="233" t="s">
        <v>2</v>
      </c>
      <c r="O29" s="234"/>
      <c r="P29" s="235"/>
      <c r="Q29" s="754"/>
    </row>
    <row r="30" spans="1:17" ht="18" customHeight="1">
      <c r="A30" s="1750" t="s">
        <v>1417</v>
      </c>
      <c r="B30" s="1751"/>
      <c r="C30" s="1751"/>
      <c r="D30" s="1752"/>
      <c r="E30" s="1757"/>
      <c r="F30" s="1758"/>
      <c r="G30" s="1758"/>
      <c r="H30" s="1759"/>
      <c r="I30" s="1755"/>
      <c r="J30" s="1756"/>
      <c r="K30" s="233" t="s">
        <v>428</v>
      </c>
      <c r="L30" s="1748"/>
      <c r="M30" s="1749"/>
      <c r="N30" s="233" t="s">
        <v>2</v>
      </c>
      <c r="O30" s="234"/>
      <c r="P30" s="235"/>
      <c r="Q30" s="754"/>
    </row>
    <row r="31" spans="1:17" ht="18" customHeight="1">
      <c r="A31" s="1750" t="s">
        <v>1417</v>
      </c>
      <c r="B31" s="1751"/>
      <c r="C31" s="1751"/>
      <c r="D31" s="1752"/>
      <c r="E31" s="1757"/>
      <c r="F31" s="1758"/>
      <c r="G31" s="1758"/>
      <c r="H31" s="1759"/>
      <c r="I31" s="1755"/>
      <c r="J31" s="1756"/>
      <c r="K31" s="233" t="s">
        <v>428</v>
      </c>
      <c r="L31" s="1748"/>
      <c r="M31" s="1749"/>
      <c r="N31" s="233" t="s">
        <v>2</v>
      </c>
      <c r="O31" s="234"/>
      <c r="P31" s="235"/>
      <c r="Q31" s="754"/>
    </row>
    <row r="32" spans="1:17" ht="18" customHeight="1">
      <c r="A32" s="1750" t="s">
        <v>1417</v>
      </c>
      <c r="B32" s="1751"/>
      <c r="C32" s="1751"/>
      <c r="D32" s="1752"/>
      <c r="E32" s="1757"/>
      <c r="F32" s="1758"/>
      <c r="G32" s="1758"/>
      <c r="H32" s="1759"/>
      <c r="I32" s="1755"/>
      <c r="J32" s="1756"/>
      <c r="K32" s="233" t="s">
        <v>428</v>
      </c>
      <c r="L32" s="1748"/>
      <c r="M32" s="1749"/>
      <c r="N32" s="233" t="s">
        <v>2</v>
      </c>
      <c r="O32" s="234"/>
      <c r="P32" s="235"/>
      <c r="Q32" s="754"/>
    </row>
    <row r="33" spans="1:17" ht="18" customHeight="1">
      <c r="A33" s="1750" t="s">
        <v>1417</v>
      </c>
      <c r="B33" s="1751"/>
      <c r="C33" s="1751"/>
      <c r="D33" s="1752"/>
      <c r="E33" s="1757"/>
      <c r="F33" s="1758"/>
      <c r="G33" s="1758"/>
      <c r="H33" s="1759"/>
      <c r="I33" s="1755"/>
      <c r="J33" s="1756"/>
      <c r="K33" s="233" t="s">
        <v>428</v>
      </c>
      <c r="L33" s="1748"/>
      <c r="M33" s="1749"/>
      <c r="N33" s="233" t="s">
        <v>2</v>
      </c>
      <c r="O33" s="234"/>
      <c r="P33" s="235"/>
      <c r="Q33" s="754"/>
    </row>
    <row r="34" spans="1:17" ht="18" customHeight="1">
      <c r="A34" s="1750" t="s">
        <v>1417</v>
      </c>
      <c r="B34" s="1751"/>
      <c r="C34" s="1751"/>
      <c r="D34" s="1752"/>
      <c r="E34" s="1757"/>
      <c r="F34" s="1758"/>
      <c r="G34" s="1758"/>
      <c r="H34" s="1759"/>
      <c r="I34" s="1755"/>
      <c r="J34" s="1756"/>
      <c r="K34" s="233" t="s">
        <v>428</v>
      </c>
      <c r="L34" s="1748"/>
      <c r="M34" s="1749"/>
      <c r="N34" s="233" t="s">
        <v>2</v>
      </c>
      <c r="O34" s="234"/>
      <c r="P34" s="235"/>
      <c r="Q34" s="754"/>
    </row>
    <row r="35" spans="1:17" ht="18" customHeight="1">
      <c r="A35" s="1750" t="s">
        <v>1417</v>
      </c>
      <c r="B35" s="1751"/>
      <c r="C35" s="1751"/>
      <c r="D35" s="1752"/>
      <c r="E35" s="1757"/>
      <c r="F35" s="1758"/>
      <c r="G35" s="1758"/>
      <c r="H35" s="1759"/>
      <c r="I35" s="1755"/>
      <c r="J35" s="1756"/>
      <c r="K35" s="233" t="s">
        <v>428</v>
      </c>
      <c r="L35" s="1748"/>
      <c r="M35" s="1749"/>
      <c r="N35" s="233" t="s">
        <v>2</v>
      </c>
      <c r="O35" s="234"/>
      <c r="P35" s="235"/>
      <c r="Q35" s="754"/>
    </row>
    <row r="36" spans="1:17" ht="14.25" customHeight="1">
      <c r="A36" s="236"/>
      <c r="B36" s="236"/>
      <c r="C36" s="236"/>
      <c r="D36" s="236"/>
      <c r="E36" s="236"/>
      <c r="F36" s="236"/>
      <c r="G36" s="236"/>
      <c r="H36" s="236"/>
      <c r="I36" s="236"/>
      <c r="J36" s="236"/>
      <c r="K36" s="236"/>
      <c r="L36" s="236"/>
      <c r="M36" s="236"/>
      <c r="N36" s="236"/>
      <c r="O36" s="236"/>
      <c r="P36" s="236"/>
      <c r="Q36" s="236"/>
    </row>
    <row r="37" spans="1:17">
      <c r="A37" s="289" t="s">
        <v>353</v>
      </c>
      <c r="B37" s="289"/>
      <c r="C37" s="289"/>
      <c r="D37" s="289"/>
      <c r="E37" s="289"/>
      <c r="F37" s="289"/>
      <c r="G37" s="289"/>
      <c r="H37" s="289"/>
      <c r="I37" s="289"/>
      <c r="J37" s="289"/>
      <c r="K37" s="289"/>
      <c r="L37" s="289"/>
      <c r="M37" s="289"/>
      <c r="N37" s="289"/>
      <c r="O37" s="289"/>
      <c r="P37" s="289"/>
      <c r="Q37" s="289"/>
    </row>
    <row r="38" spans="1:17">
      <c r="A38" s="289" t="s">
        <v>429</v>
      </c>
      <c r="B38" s="289"/>
      <c r="C38" s="289"/>
      <c r="D38" s="289"/>
      <c r="E38" s="289"/>
      <c r="F38" s="289"/>
      <c r="G38" s="289"/>
      <c r="H38" s="289"/>
      <c r="I38" s="289"/>
      <c r="J38" s="289"/>
      <c r="K38" s="289"/>
      <c r="L38" s="289"/>
      <c r="M38" s="289"/>
      <c r="N38" s="289"/>
      <c r="O38" s="289"/>
      <c r="P38" s="289"/>
      <c r="Q38" s="289"/>
    </row>
    <row r="39" spans="1:17">
      <c r="A39" s="289" t="s">
        <v>430</v>
      </c>
      <c r="B39" s="289"/>
      <c r="C39" s="289"/>
      <c r="D39" s="289"/>
      <c r="E39" s="289"/>
      <c r="F39" s="289"/>
      <c r="G39" s="289"/>
      <c r="H39" s="289"/>
      <c r="I39" s="289"/>
      <c r="J39" s="289"/>
      <c r="K39" s="289"/>
      <c r="L39" s="289"/>
      <c r="M39" s="289"/>
      <c r="N39" s="289"/>
      <c r="O39" s="289"/>
      <c r="P39" s="289"/>
      <c r="Q39" s="289"/>
    </row>
    <row r="40" spans="1:17">
      <c r="A40" s="289" t="s">
        <v>431</v>
      </c>
      <c r="B40" s="289"/>
      <c r="C40" s="289"/>
      <c r="D40" s="289"/>
      <c r="E40" s="289"/>
      <c r="F40" s="289"/>
      <c r="G40" s="289"/>
      <c r="H40" s="289"/>
      <c r="I40" s="289"/>
      <c r="J40" s="289"/>
      <c r="K40" s="289"/>
      <c r="L40" s="289"/>
      <c r="M40" s="289"/>
      <c r="N40" s="289"/>
      <c r="O40" s="289"/>
      <c r="P40" s="289"/>
      <c r="Q40" s="289"/>
    </row>
    <row r="41" spans="1:17">
      <c r="A41" s="289" t="s">
        <v>432</v>
      </c>
      <c r="B41" s="289"/>
      <c r="C41" s="289"/>
      <c r="D41" s="289"/>
      <c r="E41" s="289"/>
      <c r="F41" s="289"/>
      <c r="G41" s="289"/>
      <c r="H41" s="289"/>
      <c r="I41" s="289"/>
      <c r="J41" s="289"/>
      <c r="K41" s="289"/>
      <c r="L41" s="289"/>
      <c r="M41" s="289"/>
      <c r="N41" s="289"/>
      <c r="O41" s="289"/>
      <c r="P41" s="289"/>
      <c r="Q41" s="289"/>
    </row>
    <row r="42" spans="1:17">
      <c r="A42" s="289" t="s">
        <v>863</v>
      </c>
      <c r="B42" s="289"/>
      <c r="C42" s="289"/>
      <c r="D42" s="289"/>
      <c r="E42" s="289"/>
      <c r="F42" s="289"/>
      <c r="G42" s="289"/>
      <c r="H42" s="289"/>
      <c r="I42" s="289"/>
      <c r="J42" s="289"/>
      <c r="K42" s="289"/>
      <c r="L42" s="289"/>
      <c r="M42" s="289"/>
      <c r="N42" s="289"/>
      <c r="O42" s="289"/>
      <c r="P42" s="289"/>
      <c r="Q42" s="289"/>
    </row>
    <row r="43" spans="1:17">
      <c r="A43" s="289" t="s">
        <v>354</v>
      </c>
      <c r="B43" s="289"/>
      <c r="C43" s="289"/>
      <c r="D43" s="289"/>
      <c r="E43" s="289"/>
      <c r="F43" s="289"/>
      <c r="G43" s="289"/>
      <c r="H43" s="289"/>
      <c r="I43" s="289"/>
      <c r="J43" s="289"/>
      <c r="K43" s="289"/>
      <c r="L43" s="289"/>
      <c r="M43" s="289"/>
      <c r="N43" s="289"/>
      <c r="O43" s="289"/>
      <c r="P43" s="289"/>
      <c r="Q43" s="289"/>
    </row>
    <row r="44" spans="1:17">
      <c r="A44" s="289" t="s">
        <v>433</v>
      </c>
      <c r="B44" s="289"/>
      <c r="C44" s="289"/>
      <c r="D44" s="289"/>
      <c r="E44" s="289"/>
      <c r="F44" s="289"/>
      <c r="G44" s="289"/>
      <c r="H44" s="289"/>
      <c r="I44" s="289"/>
      <c r="J44" s="289"/>
      <c r="K44" s="289"/>
      <c r="L44" s="289"/>
      <c r="M44" s="289"/>
      <c r="N44" s="289"/>
      <c r="O44" s="289"/>
      <c r="P44" s="289"/>
      <c r="Q44" s="289"/>
    </row>
    <row r="45" spans="1:17">
      <c r="A45" s="289" t="s">
        <v>355</v>
      </c>
      <c r="B45" s="289"/>
      <c r="C45" s="289"/>
      <c r="D45" s="289"/>
      <c r="E45" s="289"/>
      <c r="F45" s="289"/>
      <c r="G45" s="289"/>
      <c r="H45" s="289"/>
      <c r="I45" s="289"/>
      <c r="J45" s="289"/>
      <c r="K45" s="289"/>
      <c r="L45" s="289"/>
      <c r="M45" s="289"/>
      <c r="N45" s="289"/>
      <c r="O45" s="289"/>
      <c r="P45" s="289"/>
      <c r="Q45" s="289"/>
    </row>
    <row r="46" spans="1:17">
      <c r="A46" s="289" t="s">
        <v>356</v>
      </c>
      <c r="B46" s="289"/>
      <c r="C46" s="289"/>
      <c r="D46" s="289"/>
      <c r="E46" s="289"/>
      <c r="F46" s="289"/>
      <c r="G46" s="289"/>
      <c r="H46" s="289"/>
      <c r="I46" s="289"/>
      <c r="J46" s="289"/>
      <c r="K46" s="289"/>
      <c r="L46" s="289"/>
      <c r="M46" s="289"/>
      <c r="N46" s="289"/>
      <c r="O46" s="289"/>
      <c r="P46" s="289"/>
      <c r="Q46" s="289"/>
    </row>
    <row r="47" spans="1:17">
      <c r="A47" s="289" t="s">
        <v>357</v>
      </c>
      <c r="B47" s="289"/>
      <c r="C47" s="289"/>
      <c r="D47" s="289"/>
      <c r="E47" s="289"/>
      <c r="F47" s="289"/>
      <c r="G47" s="289"/>
      <c r="H47" s="289"/>
      <c r="I47" s="289"/>
      <c r="J47" s="289"/>
      <c r="K47" s="289"/>
      <c r="L47" s="289"/>
      <c r="M47" s="289"/>
      <c r="N47" s="289"/>
      <c r="O47" s="289"/>
      <c r="P47" s="289"/>
      <c r="Q47" s="289"/>
    </row>
    <row r="48" spans="1:17">
      <c r="A48" s="289" t="s">
        <v>434</v>
      </c>
      <c r="B48" s="289"/>
      <c r="C48" s="289"/>
      <c r="D48" s="289"/>
      <c r="E48" s="289"/>
      <c r="F48" s="289"/>
      <c r="G48" s="289"/>
      <c r="H48" s="289"/>
      <c r="I48" s="289"/>
      <c r="J48" s="289"/>
      <c r="K48" s="289"/>
      <c r="L48" s="289"/>
      <c r="M48" s="289"/>
      <c r="N48" s="289"/>
      <c r="O48" s="289"/>
      <c r="P48" s="289"/>
      <c r="Q48" s="289"/>
    </row>
    <row r="49" spans="1:17">
      <c r="A49" s="289" t="s">
        <v>358</v>
      </c>
      <c r="B49" s="289"/>
      <c r="C49" s="289"/>
      <c r="D49" s="289"/>
      <c r="E49" s="289"/>
      <c r="F49" s="289"/>
      <c r="G49" s="289"/>
      <c r="H49" s="289"/>
      <c r="I49" s="289"/>
      <c r="J49" s="289"/>
      <c r="K49" s="289"/>
      <c r="L49" s="289"/>
      <c r="M49" s="289"/>
      <c r="N49" s="289"/>
      <c r="O49" s="289"/>
      <c r="P49" s="289"/>
      <c r="Q49" s="289"/>
    </row>
    <row r="50" spans="1:17">
      <c r="A50" s="289" t="s">
        <v>435</v>
      </c>
      <c r="B50" s="289"/>
      <c r="C50" s="289"/>
      <c r="D50" s="289"/>
      <c r="E50" s="289"/>
      <c r="F50" s="289"/>
      <c r="G50" s="289"/>
      <c r="H50" s="289"/>
      <c r="I50" s="289"/>
      <c r="J50" s="289"/>
      <c r="K50" s="289"/>
      <c r="L50" s="289"/>
      <c r="M50" s="289"/>
      <c r="N50" s="289"/>
      <c r="O50" s="289"/>
      <c r="P50" s="289"/>
      <c r="Q50" s="289"/>
    </row>
    <row r="51" spans="1:17">
      <c r="A51" s="289" t="s">
        <v>436</v>
      </c>
      <c r="B51" s="289"/>
      <c r="C51" s="289"/>
      <c r="D51" s="289"/>
      <c r="E51" s="289"/>
      <c r="F51" s="289"/>
      <c r="G51" s="289"/>
      <c r="H51" s="289"/>
      <c r="I51" s="289"/>
      <c r="J51" s="289"/>
      <c r="K51" s="289"/>
      <c r="L51" s="289"/>
      <c r="M51" s="289"/>
      <c r="N51" s="289"/>
      <c r="O51" s="289"/>
      <c r="P51" s="289"/>
      <c r="Q51" s="289"/>
    </row>
    <row r="52" spans="1:17">
      <c r="A52" s="289" t="s">
        <v>437</v>
      </c>
      <c r="B52" s="289"/>
      <c r="C52" s="289"/>
      <c r="D52" s="289"/>
      <c r="E52" s="289"/>
      <c r="F52" s="289"/>
      <c r="G52" s="289"/>
      <c r="H52" s="289"/>
      <c r="I52" s="289"/>
      <c r="J52" s="289"/>
      <c r="K52" s="289"/>
      <c r="L52" s="289"/>
      <c r="M52" s="289"/>
      <c r="N52" s="289"/>
      <c r="O52" s="289"/>
      <c r="P52" s="289"/>
      <c r="Q52" s="289"/>
    </row>
    <row r="53" spans="1:17">
      <c r="A53" s="289" t="s">
        <v>1029</v>
      </c>
      <c r="B53" s="289"/>
      <c r="C53" s="289"/>
      <c r="D53" s="289"/>
      <c r="E53" s="289"/>
      <c r="F53" s="289"/>
      <c r="G53" s="289"/>
      <c r="H53" s="289"/>
      <c r="I53" s="289"/>
      <c r="J53" s="289"/>
      <c r="K53" s="289"/>
      <c r="L53" s="289"/>
      <c r="M53" s="289"/>
      <c r="N53" s="289"/>
      <c r="O53" s="289"/>
      <c r="P53" s="289"/>
      <c r="Q53" s="289"/>
    </row>
    <row r="54" spans="1:17">
      <c r="A54" s="289" t="s">
        <v>1030</v>
      </c>
      <c r="B54" s="289"/>
      <c r="C54" s="289"/>
      <c r="D54" s="289"/>
      <c r="E54" s="289"/>
      <c r="F54" s="289"/>
      <c r="G54" s="289"/>
      <c r="H54" s="289"/>
      <c r="I54" s="289"/>
      <c r="J54" s="289"/>
      <c r="K54" s="289"/>
      <c r="L54" s="289"/>
      <c r="M54" s="289"/>
      <c r="N54" s="289"/>
      <c r="O54" s="289"/>
      <c r="P54" s="289"/>
      <c r="Q54" s="289"/>
    </row>
  </sheetData>
  <mergeCells count="78">
    <mergeCell ref="A13:Q13"/>
    <mergeCell ref="E18:H18"/>
    <mergeCell ref="A15:E15"/>
    <mergeCell ref="A16:E16"/>
    <mergeCell ref="A17:E17"/>
    <mergeCell ref="L18:N18"/>
    <mergeCell ref="A18:D18"/>
    <mergeCell ref="O18:Q18"/>
    <mergeCell ref="F15:Q17"/>
    <mergeCell ref="A3:R3"/>
    <mergeCell ref="A31:D31"/>
    <mergeCell ref="A30:D30"/>
    <mergeCell ref="A27:D27"/>
    <mergeCell ref="A20:D20"/>
    <mergeCell ref="A21:D21"/>
    <mergeCell ref="A23:D23"/>
    <mergeCell ref="A26:D26"/>
    <mergeCell ref="A22:D22"/>
    <mergeCell ref="A29:D29"/>
    <mergeCell ref="A28:D28"/>
    <mergeCell ref="A24:D24"/>
    <mergeCell ref="L29:M29"/>
    <mergeCell ref="L26:M26"/>
    <mergeCell ref="L28:M28"/>
    <mergeCell ref="E27:H27"/>
    <mergeCell ref="A35:D35"/>
    <mergeCell ref="A34:D34"/>
    <mergeCell ref="A33:D33"/>
    <mergeCell ref="A32:D32"/>
    <mergeCell ref="E35:H35"/>
    <mergeCell ref="E32:H32"/>
    <mergeCell ref="E33:H33"/>
    <mergeCell ref="E34:H34"/>
    <mergeCell ref="L32:M32"/>
    <mergeCell ref="L33:M33"/>
    <mergeCell ref="L34:M34"/>
    <mergeCell ref="L35:M35"/>
    <mergeCell ref="L30:M30"/>
    <mergeCell ref="L31:M31"/>
    <mergeCell ref="I33:J33"/>
    <mergeCell ref="I34:J34"/>
    <mergeCell ref="I35:J35"/>
    <mergeCell ref="E30:H30"/>
    <mergeCell ref="E31:H31"/>
    <mergeCell ref="I32:J32"/>
    <mergeCell ref="I31:J31"/>
    <mergeCell ref="I30:J30"/>
    <mergeCell ref="E26:H26"/>
    <mergeCell ref="I26:J26"/>
    <mergeCell ref="L27:M27"/>
    <mergeCell ref="I27:J27"/>
    <mergeCell ref="E29:H29"/>
    <mergeCell ref="I29:J29"/>
    <mergeCell ref="E28:H28"/>
    <mergeCell ref="I28:J28"/>
    <mergeCell ref="I23:J23"/>
    <mergeCell ref="E22:H22"/>
    <mergeCell ref="E25:H25"/>
    <mergeCell ref="I25:J25"/>
    <mergeCell ref="E20:H20"/>
    <mergeCell ref="I24:J24"/>
    <mergeCell ref="E24:H24"/>
    <mergeCell ref="L24:M24"/>
    <mergeCell ref="A25:D25"/>
    <mergeCell ref="I19:J19"/>
    <mergeCell ref="I20:J20"/>
    <mergeCell ref="L22:M22"/>
    <mergeCell ref="L23:M23"/>
    <mergeCell ref="L25:M25"/>
    <mergeCell ref="L19:M19"/>
    <mergeCell ref="L20:M20"/>
    <mergeCell ref="L21:M21"/>
    <mergeCell ref="I22:J22"/>
    <mergeCell ref="A19:D19"/>
    <mergeCell ref="E19:H19"/>
    <mergeCell ref="E21:H21"/>
    <mergeCell ref="I21:J21"/>
    <mergeCell ref="E23:H23"/>
  </mergeCells>
  <phoneticPr fontId="3"/>
  <pageMargins left="0.78740157480314965" right="0.31" top="0.78740157480314965" bottom="0.59055118110236227" header="0.51181102362204722" footer="0.51181102362204722"/>
  <pageSetup paperSize="9" scale="93" orientation="portrait" blackAndWhite="1" horizontalDpi="200" verticalDpi="200" r:id="rId1"/>
  <headerFooter alignWithMargins="0"/>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50"/>
  <sheetViews>
    <sheetView view="pageBreakPreview" topLeftCell="A37" zoomScaleNormal="100" zoomScaleSheetLayoutView="100" workbookViewId="0">
      <selection activeCell="A3" sqref="A3:P3"/>
    </sheetView>
  </sheetViews>
  <sheetFormatPr defaultColWidth="5.875" defaultRowHeight="14.25"/>
  <cols>
    <col min="1" max="6" width="5.875" style="114" customWidth="1"/>
    <col min="7" max="7" width="8.25" style="114" customWidth="1"/>
    <col min="8" max="8" width="3.375" style="114" customWidth="1"/>
    <col min="9" max="11" width="5.875" style="114" customWidth="1"/>
    <col min="12" max="15" width="5.375" style="114" customWidth="1"/>
    <col min="16" max="16" width="7.625" style="114" customWidth="1"/>
    <col min="17" max="19" width="5.875" style="114" customWidth="1"/>
    <col min="20" max="16384" width="5.875" style="114"/>
  </cols>
  <sheetData>
    <row r="1" spans="1:20">
      <c r="P1" s="138" t="s">
        <v>567</v>
      </c>
    </row>
    <row r="2" spans="1:20" ht="12.75" customHeight="1"/>
    <row r="3" spans="1:20" ht="28.5">
      <c r="A3" s="921" t="s">
        <v>65</v>
      </c>
      <c r="B3" s="921"/>
      <c r="C3" s="921"/>
      <c r="D3" s="921"/>
      <c r="E3" s="921"/>
      <c r="F3" s="921"/>
      <c r="G3" s="921"/>
      <c r="H3" s="921"/>
      <c r="I3" s="921"/>
      <c r="J3" s="921"/>
      <c r="K3" s="921"/>
      <c r="L3" s="921"/>
      <c r="M3" s="921"/>
      <c r="N3" s="921"/>
      <c r="O3" s="921"/>
      <c r="P3" s="921"/>
      <c r="Q3" s="724"/>
      <c r="R3" s="724"/>
      <c r="S3" s="724"/>
      <c r="T3" s="724"/>
    </row>
    <row r="4" spans="1:20" ht="12.75" customHeight="1"/>
    <row r="5" spans="1:20">
      <c r="A5" s="114" t="s">
        <v>359</v>
      </c>
      <c r="M5" s="204"/>
      <c r="N5" s="204"/>
      <c r="O5" s="204"/>
    </row>
    <row r="6" spans="1:20" ht="12.75" customHeight="1">
      <c r="M6" s="204"/>
      <c r="N6" s="204"/>
      <c r="O6" s="204"/>
    </row>
    <row r="7" spans="1:20">
      <c r="B7" s="304" t="s">
        <v>1326</v>
      </c>
      <c r="C7" s="162"/>
      <c r="D7" s="162"/>
      <c r="E7" s="143"/>
      <c r="F7" s="143"/>
    </row>
    <row r="8" spans="1:20" ht="12.75" customHeight="1">
      <c r="B8" s="204"/>
      <c r="C8" s="204"/>
      <c r="D8" s="204"/>
    </row>
    <row r="9" spans="1:20">
      <c r="B9" s="114" t="str">
        <f>入力シート!C1</f>
        <v>令和4年7月10日執行参議院青森県選挙区選出議員選挙</v>
      </c>
      <c r="K9" s="153"/>
      <c r="L9" s="153"/>
    </row>
    <row r="10" spans="1:20" ht="12.75" customHeight="1"/>
    <row r="11" spans="1:20">
      <c r="I11" s="138" t="s">
        <v>544</v>
      </c>
      <c r="K11" s="144">
        <f>入力シート!C8</f>
        <v>0</v>
      </c>
      <c r="L11" s="141"/>
      <c r="M11" s="141">
        <f>入力シート!C10</f>
        <v>0</v>
      </c>
    </row>
    <row r="12" spans="1:20" ht="12.75" customHeight="1">
      <c r="I12" s="138"/>
      <c r="K12" s="144"/>
      <c r="L12" s="141"/>
      <c r="M12" s="141"/>
    </row>
    <row r="13" spans="1:20" ht="14.25" customHeight="1">
      <c r="A13" s="1579" t="s">
        <v>589</v>
      </c>
      <c r="B13" s="1579"/>
      <c r="C13" s="1579"/>
      <c r="D13" s="1579"/>
      <c r="E13" s="1579"/>
      <c r="F13" s="1579"/>
      <c r="G13" s="1579"/>
      <c r="H13" s="1579"/>
      <c r="I13" s="1579"/>
      <c r="J13" s="1579"/>
      <c r="K13" s="1579"/>
      <c r="L13" s="1579"/>
      <c r="M13" s="1579"/>
      <c r="N13" s="1579"/>
      <c r="O13" s="1579"/>
      <c r="P13" s="1579"/>
    </row>
    <row r="14" spans="1:20" ht="12.75" customHeight="1">
      <c r="A14" s="194"/>
      <c r="B14" s="194"/>
      <c r="C14" s="194"/>
      <c r="D14" s="194"/>
      <c r="E14" s="194"/>
      <c r="F14" s="194"/>
      <c r="G14" s="194"/>
      <c r="H14" s="194"/>
      <c r="I14" s="194"/>
      <c r="J14" s="194"/>
      <c r="K14" s="194"/>
      <c r="L14" s="194"/>
      <c r="M14" s="194"/>
      <c r="N14" s="194"/>
      <c r="O14" s="194"/>
    </row>
    <row r="15" spans="1:20" ht="19.5" customHeight="1">
      <c r="A15" s="1615"/>
      <c r="B15" s="1480"/>
      <c r="C15" s="1480"/>
      <c r="D15" s="1480"/>
      <c r="E15" s="1481"/>
      <c r="F15" s="1616"/>
      <c r="G15" s="1617"/>
      <c r="H15" s="1617"/>
      <c r="I15" s="1617"/>
      <c r="J15" s="1617"/>
      <c r="K15" s="1617"/>
      <c r="L15" s="1617"/>
      <c r="M15" s="1617"/>
      <c r="N15" s="1617"/>
      <c r="O15" s="1617"/>
      <c r="P15" s="1618"/>
    </row>
    <row r="16" spans="1:20" ht="19.5" customHeight="1">
      <c r="A16" s="1048" t="s">
        <v>66</v>
      </c>
      <c r="B16" s="1470"/>
      <c r="C16" s="1470"/>
      <c r="D16" s="1470"/>
      <c r="E16" s="1049"/>
      <c r="F16" s="1619"/>
      <c r="G16" s="1620"/>
      <c r="H16" s="1620"/>
      <c r="I16" s="1620"/>
      <c r="J16" s="1620"/>
      <c r="K16" s="1620"/>
      <c r="L16" s="1620"/>
      <c r="M16" s="1620"/>
      <c r="N16" s="1620"/>
      <c r="O16" s="1620"/>
      <c r="P16" s="1621"/>
    </row>
    <row r="17" spans="1:16" ht="19.5" customHeight="1">
      <c r="A17" s="1482"/>
      <c r="B17" s="1487"/>
      <c r="C17" s="1487"/>
      <c r="D17" s="1487"/>
      <c r="E17" s="1483"/>
      <c r="F17" s="1622"/>
      <c r="G17" s="1623"/>
      <c r="H17" s="1623"/>
      <c r="I17" s="1623"/>
      <c r="J17" s="1623"/>
      <c r="K17" s="1623"/>
      <c r="L17" s="1623"/>
      <c r="M17" s="1623"/>
      <c r="N17" s="1623"/>
      <c r="O17" s="1623"/>
      <c r="P17" s="1624"/>
    </row>
    <row r="18" spans="1:16" ht="18" customHeight="1">
      <c r="A18" s="1602" t="s">
        <v>41</v>
      </c>
      <c r="B18" s="1603"/>
      <c r="C18" s="1603"/>
      <c r="D18" s="1604"/>
      <c r="E18" s="1602" t="s">
        <v>67</v>
      </c>
      <c r="F18" s="1603"/>
      <c r="G18" s="1603"/>
      <c r="H18" s="1604"/>
      <c r="I18" s="1602" t="s">
        <v>68</v>
      </c>
      <c r="J18" s="1603"/>
      <c r="K18" s="1603"/>
      <c r="L18" s="1603"/>
      <c r="M18" s="1603"/>
      <c r="N18" s="1603"/>
      <c r="O18" s="1603"/>
      <c r="P18" s="1604"/>
    </row>
    <row r="19" spans="1:16" ht="18" customHeight="1">
      <c r="A19" s="1750" t="s">
        <v>1417</v>
      </c>
      <c r="B19" s="1751"/>
      <c r="C19" s="1751"/>
      <c r="D19" s="1752"/>
      <c r="E19" s="1748"/>
      <c r="F19" s="1749"/>
      <c r="G19" s="1749"/>
      <c r="H19" s="233" t="s">
        <v>2</v>
      </c>
      <c r="I19" s="1602"/>
      <c r="J19" s="1603"/>
      <c r="K19" s="1603"/>
      <c r="L19" s="1603"/>
      <c r="M19" s="1603"/>
      <c r="N19" s="1603"/>
      <c r="O19" s="1603"/>
      <c r="P19" s="1604"/>
    </row>
    <row r="20" spans="1:16" ht="18" customHeight="1">
      <c r="A20" s="1750" t="s">
        <v>1417</v>
      </c>
      <c r="B20" s="1751"/>
      <c r="C20" s="1751"/>
      <c r="D20" s="1752"/>
      <c r="E20" s="1748"/>
      <c r="F20" s="1749"/>
      <c r="G20" s="1749"/>
      <c r="H20" s="233" t="s">
        <v>2</v>
      </c>
      <c r="I20" s="1602"/>
      <c r="J20" s="1603"/>
      <c r="K20" s="1603"/>
      <c r="L20" s="1603"/>
      <c r="M20" s="1603"/>
      <c r="N20" s="1603"/>
      <c r="O20" s="1603"/>
      <c r="P20" s="1604"/>
    </row>
    <row r="21" spans="1:16" ht="18" customHeight="1">
      <c r="A21" s="1750" t="s">
        <v>1417</v>
      </c>
      <c r="B21" s="1751"/>
      <c r="C21" s="1751"/>
      <c r="D21" s="1752"/>
      <c r="E21" s="1748"/>
      <c r="F21" s="1749"/>
      <c r="G21" s="1749"/>
      <c r="H21" s="233" t="s">
        <v>2</v>
      </c>
      <c r="I21" s="1602"/>
      <c r="J21" s="1603"/>
      <c r="K21" s="1603"/>
      <c r="L21" s="1603"/>
      <c r="M21" s="1603"/>
      <c r="N21" s="1603"/>
      <c r="O21" s="1603"/>
      <c r="P21" s="1604"/>
    </row>
    <row r="22" spans="1:16" ht="18" customHeight="1">
      <c r="A22" s="1750" t="s">
        <v>1417</v>
      </c>
      <c r="B22" s="1751"/>
      <c r="C22" s="1751"/>
      <c r="D22" s="1752"/>
      <c r="E22" s="1748"/>
      <c r="F22" s="1749"/>
      <c r="G22" s="1749"/>
      <c r="H22" s="233" t="s">
        <v>2</v>
      </c>
      <c r="I22" s="1602"/>
      <c r="J22" s="1603"/>
      <c r="K22" s="1603"/>
      <c r="L22" s="1603"/>
      <c r="M22" s="1603"/>
      <c r="N22" s="1603"/>
      <c r="O22" s="1603"/>
      <c r="P22" s="1604"/>
    </row>
    <row r="23" spans="1:16" ht="18" customHeight="1">
      <c r="A23" s="1750" t="s">
        <v>1417</v>
      </c>
      <c r="B23" s="1751"/>
      <c r="C23" s="1751"/>
      <c r="D23" s="1752"/>
      <c r="E23" s="1748"/>
      <c r="F23" s="1749"/>
      <c r="G23" s="1749"/>
      <c r="H23" s="233" t="s">
        <v>2</v>
      </c>
      <c r="I23" s="1602"/>
      <c r="J23" s="1603"/>
      <c r="K23" s="1603"/>
      <c r="L23" s="1603"/>
      <c r="M23" s="1603"/>
      <c r="N23" s="1603"/>
      <c r="O23" s="1603"/>
      <c r="P23" s="1604"/>
    </row>
    <row r="24" spans="1:16" ht="18" customHeight="1">
      <c r="A24" s="1750" t="s">
        <v>1417</v>
      </c>
      <c r="B24" s="1751"/>
      <c r="C24" s="1751"/>
      <c r="D24" s="1752"/>
      <c r="E24" s="1748"/>
      <c r="F24" s="1749"/>
      <c r="G24" s="1749"/>
      <c r="H24" s="233" t="s">
        <v>2</v>
      </c>
      <c r="I24" s="1602"/>
      <c r="J24" s="1603"/>
      <c r="K24" s="1603"/>
      <c r="L24" s="1603"/>
      <c r="M24" s="1603"/>
      <c r="N24" s="1603"/>
      <c r="O24" s="1603"/>
      <c r="P24" s="1604"/>
    </row>
    <row r="25" spans="1:16" ht="18" customHeight="1">
      <c r="A25" s="1750" t="s">
        <v>1417</v>
      </c>
      <c r="B25" s="1751"/>
      <c r="C25" s="1751"/>
      <c r="D25" s="1752"/>
      <c r="E25" s="1748"/>
      <c r="F25" s="1749"/>
      <c r="G25" s="1749"/>
      <c r="H25" s="233" t="s">
        <v>2</v>
      </c>
      <c r="I25" s="1602"/>
      <c r="J25" s="1603"/>
      <c r="K25" s="1603"/>
      <c r="L25" s="1603"/>
      <c r="M25" s="1603"/>
      <c r="N25" s="1603"/>
      <c r="O25" s="1603"/>
      <c r="P25" s="1604"/>
    </row>
    <row r="26" spans="1:16" ht="18" customHeight="1">
      <c r="A26" s="1750" t="s">
        <v>1417</v>
      </c>
      <c r="B26" s="1751"/>
      <c r="C26" s="1751"/>
      <c r="D26" s="1752"/>
      <c r="E26" s="1748"/>
      <c r="F26" s="1749"/>
      <c r="G26" s="1749"/>
      <c r="H26" s="233" t="s">
        <v>2</v>
      </c>
      <c r="I26" s="1602"/>
      <c r="J26" s="1603"/>
      <c r="K26" s="1603"/>
      <c r="L26" s="1603"/>
      <c r="M26" s="1603"/>
      <c r="N26" s="1603"/>
      <c r="O26" s="1603"/>
      <c r="P26" s="1604"/>
    </row>
    <row r="27" spans="1:16" ht="18" customHeight="1">
      <c r="A27" s="1750" t="s">
        <v>1417</v>
      </c>
      <c r="B27" s="1751"/>
      <c r="C27" s="1751"/>
      <c r="D27" s="1752"/>
      <c r="E27" s="1748"/>
      <c r="F27" s="1749"/>
      <c r="G27" s="1749"/>
      <c r="H27" s="233" t="s">
        <v>2</v>
      </c>
      <c r="I27" s="1602"/>
      <c r="J27" s="1603"/>
      <c r="K27" s="1603"/>
      <c r="L27" s="1603"/>
      <c r="M27" s="1603"/>
      <c r="N27" s="1603"/>
      <c r="O27" s="1603"/>
      <c r="P27" s="1604"/>
    </row>
    <row r="28" spans="1:16" ht="18" customHeight="1">
      <c r="A28" s="1750" t="s">
        <v>1417</v>
      </c>
      <c r="B28" s="1751"/>
      <c r="C28" s="1751"/>
      <c r="D28" s="1752"/>
      <c r="E28" s="1748"/>
      <c r="F28" s="1749"/>
      <c r="G28" s="1749"/>
      <c r="H28" s="233" t="s">
        <v>2</v>
      </c>
      <c r="I28" s="1602"/>
      <c r="J28" s="1603"/>
      <c r="K28" s="1603"/>
      <c r="L28" s="1603"/>
      <c r="M28" s="1603"/>
      <c r="N28" s="1603"/>
      <c r="O28" s="1603"/>
      <c r="P28" s="1604"/>
    </row>
    <row r="29" spans="1:16" ht="18" customHeight="1">
      <c r="A29" s="1750" t="s">
        <v>1417</v>
      </c>
      <c r="B29" s="1751"/>
      <c r="C29" s="1751"/>
      <c r="D29" s="1752"/>
      <c r="E29" s="1748"/>
      <c r="F29" s="1749"/>
      <c r="G29" s="1749"/>
      <c r="H29" s="233" t="s">
        <v>2</v>
      </c>
      <c r="I29" s="1602"/>
      <c r="J29" s="1603"/>
      <c r="K29" s="1603"/>
      <c r="L29" s="1603"/>
      <c r="M29" s="1603"/>
      <c r="N29" s="1603"/>
      <c r="O29" s="1603"/>
      <c r="P29" s="1604"/>
    </row>
    <row r="30" spans="1:16" ht="18" customHeight="1">
      <c r="A30" s="1750" t="s">
        <v>1417</v>
      </c>
      <c r="B30" s="1751"/>
      <c r="C30" s="1751"/>
      <c r="D30" s="1752"/>
      <c r="E30" s="1748"/>
      <c r="F30" s="1749"/>
      <c r="G30" s="1749"/>
      <c r="H30" s="233" t="s">
        <v>2</v>
      </c>
      <c r="I30" s="1602"/>
      <c r="J30" s="1603"/>
      <c r="K30" s="1603"/>
      <c r="L30" s="1603"/>
      <c r="M30" s="1603"/>
      <c r="N30" s="1603"/>
      <c r="O30" s="1603"/>
      <c r="P30" s="1604"/>
    </row>
    <row r="31" spans="1:16" ht="18" customHeight="1">
      <c r="A31" s="1750" t="s">
        <v>1417</v>
      </c>
      <c r="B31" s="1751"/>
      <c r="C31" s="1751"/>
      <c r="D31" s="1752"/>
      <c r="E31" s="1748"/>
      <c r="F31" s="1749"/>
      <c r="G31" s="1749"/>
      <c r="H31" s="233" t="s">
        <v>2</v>
      </c>
      <c r="I31" s="1602"/>
      <c r="J31" s="1603"/>
      <c r="K31" s="1603"/>
      <c r="L31" s="1603"/>
      <c r="M31" s="1603"/>
      <c r="N31" s="1603"/>
      <c r="O31" s="1603"/>
      <c r="P31" s="1604"/>
    </row>
    <row r="32" spans="1:16" ht="18" customHeight="1">
      <c r="A32" s="1750" t="s">
        <v>1417</v>
      </c>
      <c r="B32" s="1751"/>
      <c r="C32" s="1751"/>
      <c r="D32" s="1752"/>
      <c r="E32" s="1748"/>
      <c r="F32" s="1749"/>
      <c r="G32" s="1749"/>
      <c r="H32" s="233" t="s">
        <v>2</v>
      </c>
      <c r="I32" s="1602"/>
      <c r="J32" s="1603"/>
      <c r="K32" s="1603"/>
      <c r="L32" s="1603"/>
      <c r="M32" s="1603"/>
      <c r="N32" s="1603"/>
      <c r="O32" s="1603"/>
      <c r="P32" s="1604"/>
    </row>
    <row r="33" spans="1:16" ht="18" customHeight="1">
      <c r="A33" s="1750" t="s">
        <v>1417</v>
      </c>
      <c r="B33" s="1751"/>
      <c r="C33" s="1751"/>
      <c r="D33" s="1752"/>
      <c r="E33" s="1748"/>
      <c r="F33" s="1749"/>
      <c r="G33" s="1749"/>
      <c r="H33" s="233" t="s">
        <v>2</v>
      </c>
      <c r="I33" s="1602"/>
      <c r="J33" s="1603"/>
      <c r="K33" s="1603"/>
      <c r="L33" s="1603"/>
      <c r="M33" s="1603"/>
      <c r="N33" s="1603"/>
      <c r="O33" s="1603"/>
      <c r="P33" s="1604"/>
    </row>
    <row r="34" spans="1:16" ht="18" customHeight="1">
      <c r="A34" s="1750" t="s">
        <v>1417</v>
      </c>
      <c r="B34" s="1751"/>
      <c r="C34" s="1751"/>
      <c r="D34" s="1752"/>
      <c r="E34" s="1748"/>
      <c r="F34" s="1749"/>
      <c r="G34" s="1749"/>
      <c r="H34" s="233" t="s">
        <v>2</v>
      </c>
      <c r="I34" s="1602"/>
      <c r="J34" s="1603"/>
      <c r="K34" s="1603"/>
      <c r="L34" s="1603"/>
      <c r="M34" s="1603"/>
      <c r="N34" s="1603"/>
      <c r="O34" s="1603"/>
      <c r="P34" s="1604"/>
    </row>
    <row r="35" spans="1:16" ht="18" customHeight="1">
      <c r="A35" s="1750" t="s">
        <v>1417</v>
      </c>
      <c r="B35" s="1751"/>
      <c r="C35" s="1751"/>
      <c r="D35" s="1752"/>
      <c r="E35" s="1748"/>
      <c r="F35" s="1749"/>
      <c r="G35" s="1749"/>
      <c r="H35" s="233" t="s">
        <v>2</v>
      </c>
      <c r="I35" s="1602"/>
      <c r="J35" s="1603"/>
      <c r="K35" s="1603"/>
      <c r="L35" s="1603"/>
      <c r="M35" s="1603"/>
      <c r="N35" s="1603"/>
      <c r="O35" s="1603"/>
      <c r="P35" s="1604"/>
    </row>
    <row r="36" spans="1:16" ht="12.75" customHeight="1">
      <c r="A36" s="236"/>
      <c r="B36" s="236"/>
      <c r="C36" s="236"/>
      <c r="D36" s="236"/>
      <c r="E36" s="236"/>
      <c r="F36" s="236"/>
      <c r="G36" s="236"/>
      <c r="H36" s="236"/>
      <c r="I36" s="236"/>
      <c r="J36" s="236"/>
      <c r="K36" s="236"/>
      <c r="L36" s="236"/>
      <c r="M36" s="236"/>
      <c r="N36" s="236"/>
      <c r="O36" s="236"/>
      <c r="P36" s="236"/>
    </row>
    <row r="37" spans="1:16" ht="15" customHeight="1">
      <c r="A37" s="114" t="s">
        <v>289</v>
      </c>
      <c r="B37" s="216"/>
      <c r="C37" s="216"/>
      <c r="D37" s="216"/>
      <c r="E37" s="216"/>
      <c r="F37" s="216"/>
      <c r="G37" s="216"/>
      <c r="H37" s="216"/>
      <c r="I37" s="216"/>
      <c r="J37" s="216"/>
      <c r="K37" s="216"/>
      <c r="L37" s="216"/>
      <c r="M37" s="216"/>
      <c r="N37" s="216"/>
      <c r="O37" s="216"/>
      <c r="P37" s="216"/>
    </row>
    <row r="38" spans="1:16" ht="15" customHeight="1">
      <c r="A38" s="114" t="s">
        <v>290</v>
      </c>
      <c r="B38" s="216"/>
      <c r="C38" s="216"/>
      <c r="D38" s="216"/>
      <c r="E38" s="216"/>
      <c r="F38" s="216"/>
      <c r="G38" s="216"/>
      <c r="H38" s="216"/>
      <c r="I38" s="216"/>
      <c r="J38" s="216"/>
      <c r="K38" s="216"/>
      <c r="L38" s="216"/>
      <c r="M38" s="216"/>
      <c r="N38" s="216"/>
      <c r="O38" s="216"/>
      <c r="P38" s="216"/>
    </row>
    <row r="39" spans="1:16" ht="15" customHeight="1">
      <c r="A39" s="114" t="s">
        <v>291</v>
      </c>
      <c r="B39" s="216"/>
      <c r="C39" s="216"/>
      <c r="D39" s="216"/>
      <c r="E39" s="216"/>
      <c r="F39" s="216"/>
      <c r="G39" s="216"/>
      <c r="H39" s="216"/>
      <c r="I39" s="216"/>
      <c r="J39" s="216"/>
      <c r="K39" s="216"/>
      <c r="L39" s="216"/>
      <c r="M39" s="216"/>
      <c r="N39" s="216"/>
      <c r="O39" s="216"/>
      <c r="P39" s="216"/>
    </row>
    <row r="40" spans="1:16" ht="15" customHeight="1">
      <c r="A40" s="114" t="s">
        <v>292</v>
      </c>
      <c r="B40" s="216"/>
      <c r="C40" s="216"/>
      <c r="D40" s="216"/>
      <c r="E40" s="216"/>
      <c r="F40" s="216"/>
      <c r="G40" s="216"/>
      <c r="H40" s="216"/>
      <c r="I40" s="216"/>
      <c r="J40" s="216"/>
      <c r="K40" s="216"/>
      <c r="L40" s="216"/>
      <c r="M40" s="216"/>
      <c r="N40" s="216"/>
      <c r="O40" s="216"/>
      <c r="P40" s="216"/>
    </row>
    <row r="41" spans="1:16" ht="15" customHeight="1">
      <c r="A41" s="114" t="s">
        <v>438</v>
      </c>
    </row>
    <row r="42" spans="1:16" ht="15" customHeight="1">
      <c r="A42" s="114" t="s">
        <v>293</v>
      </c>
    </row>
    <row r="43" spans="1:16" ht="15" customHeight="1">
      <c r="A43" s="114" t="s">
        <v>294</v>
      </c>
    </row>
    <row r="44" spans="1:16" ht="15" customHeight="1">
      <c r="A44" s="114" t="s">
        <v>439</v>
      </c>
    </row>
    <row r="45" spans="1:16" ht="15" customHeight="1">
      <c r="A45" s="114" t="s">
        <v>295</v>
      </c>
    </row>
    <row r="46" spans="1:16" ht="15" customHeight="1">
      <c r="A46" s="114" t="s">
        <v>296</v>
      </c>
    </row>
    <row r="47" spans="1:16" ht="15" customHeight="1">
      <c r="A47" s="114" t="s">
        <v>297</v>
      </c>
    </row>
    <row r="48" spans="1:16" ht="15" customHeight="1">
      <c r="A48" s="114" t="s">
        <v>440</v>
      </c>
    </row>
    <row r="49" spans="1:1" ht="15" customHeight="1">
      <c r="A49" s="289" t="s">
        <v>1031</v>
      </c>
    </row>
    <row r="50" spans="1:1" ht="15" customHeight="1">
      <c r="A50" s="289" t="s">
        <v>1030</v>
      </c>
    </row>
  </sheetData>
  <mergeCells count="60">
    <mergeCell ref="F15:P17"/>
    <mergeCell ref="I18:P18"/>
    <mergeCell ref="I19:P19"/>
    <mergeCell ref="A3:P3"/>
    <mergeCell ref="A13:P13"/>
    <mergeCell ref="A15:E15"/>
    <mergeCell ref="A16:E16"/>
    <mergeCell ref="A17:E17"/>
    <mergeCell ref="A18:D18"/>
    <mergeCell ref="E18:H18"/>
    <mergeCell ref="A19:D19"/>
    <mergeCell ref="E19:G19"/>
    <mergeCell ref="I31:P31"/>
    <mergeCell ref="A20:D20"/>
    <mergeCell ref="A21:D21"/>
    <mergeCell ref="I20:P20"/>
    <mergeCell ref="I21:P21"/>
    <mergeCell ref="A27:D27"/>
    <mergeCell ref="A31:D31"/>
    <mergeCell ref="A22:D22"/>
    <mergeCell ref="E20:G20"/>
    <mergeCell ref="E21:G21"/>
    <mergeCell ref="E27:G27"/>
    <mergeCell ref="E31:G31"/>
    <mergeCell ref="E22:G22"/>
    <mergeCell ref="E23:G23"/>
    <mergeCell ref="I22:P22"/>
    <mergeCell ref="A23:D23"/>
    <mergeCell ref="I35:P35"/>
    <mergeCell ref="I34:P34"/>
    <mergeCell ref="A32:D32"/>
    <mergeCell ref="A33:D33"/>
    <mergeCell ref="I32:P32"/>
    <mergeCell ref="I33:P33"/>
    <mergeCell ref="A34:D34"/>
    <mergeCell ref="A35:D35"/>
    <mergeCell ref="E35:G35"/>
    <mergeCell ref="E33:G33"/>
    <mergeCell ref="E34:G34"/>
    <mergeCell ref="E32:G32"/>
    <mergeCell ref="I23:P23"/>
    <mergeCell ref="A26:D26"/>
    <mergeCell ref="E26:G26"/>
    <mergeCell ref="I26:P26"/>
    <mergeCell ref="A24:D24"/>
    <mergeCell ref="E24:G24"/>
    <mergeCell ref="I24:P24"/>
    <mergeCell ref="A25:D25"/>
    <mergeCell ref="E25:G25"/>
    <mergeCell ref="I25:P25"/>
    <mergeCell ref="I27:P27"/>
    <mergeCell ref="A30:D30"/>
    <mergeCell ref="E30:G30"/>
    <mergeCell ref="I30:P30"/>
    <mergeCell ref="A28:D28"/>
    <mergeCell ref="E28:G28"/>
    <mergeCell ref="I28:P28"/>
    <mergeCell ref="A29:D29"/>
    <mergeCell ref="E29:G29"/>
    <mergeCell ref="I29:P29"/>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T39"/>
  <sheetViews>
    <sheetView view="pageBreakPreview" zoomScaleNormal="100" zoomScaleSheetLayoutView="100" workbookViewId="0">
      <selection activeCell="R30" sqref="R30"/>
    </sheetView>
  </sheetViews>
  <sheetFormatPr defaultColWidth="5.875" defaultRowHeight="14.25"/>
  <cols>
    <col min="1" max="12" width="5.875" style="289"/>
    <col min="13" max="13" width="8.75" style="289" customWidth="1"/>
    <col min="14" max="14" width="3.375" style="289" customWidth="1"/>
    <col min="15" max="16384" width="5.875" style="289"/>
  </cols>
  <sheetData>
    <row r="1" spans="1:20">
      <c r="O1" s="290" t="s">
        <v>568</v>
      </c>
    </row>
    <row r="3" spans="1:20" ht="28.5">
      <c r="A3" s="921" t="s">
        <v>846</v>
      </c>
      <c r="B3" s="921"/>
      <c r="C3" s="921"/>
      <c r="D3" s="921"/>
      <c r="E3" s="921"/>
      <c r="F3" s="921"/>
      <c r="G3" s="921"/>
      <c r="H3" s="921"/>
      <c r="I3" s="921"/>
      <c r="J3" s="921"/>
      <c r="K3" s="921"/>
      <c r="L3" s="921"/>
      <c r="M3" s="921"/>
      <c r="N3" s="921"/>
      <c r="O3" s="921"/>
      <c r="P3" s="724"/>
      <c r="Q3" s="724"/>
      <c r="R3" s="724"/>
      <c r="S3" s="724"/>
      <c r="T3" s="724"/>
    </row>
    <row r="5" spans="1:20">
      <c r="K5" s="1658" t="s">
        <v>1420</v>
      </c>
      <c r="L5" s="1658"/>
      <c r="M5" s="1658"/>
      <c r="N5" s="1658"/>
      <c r="O5" s="1658"/>
    </row>
    <row r="7" spans="1:20">
      <c r="A7" s="289" t="s">
        <v>613</v>
      </c>
    </row>
    <row r="10" spans="1:20">
      <c r="B10" s="288" t="str">
        <f>入力シート!C1</f>
        <v>令和4年7月10日執行参議院青森県選挙区選出議員選挙</v>
      </c>
      <c r="J10" s="325"/>
      <c r="K10" s="325"/>
    </row>
    <row r="12" spans="1:20">
      <c r="H12" s="290" t="s">
        <v>544</v>
      </c>
      <c r="J12" s="306">
        <f>入力シート!C8</f>
        <v>0</v>
      </c>
      <c r="K12" s="280"/>
      <c r="L12" s="306">
        <f>入力シート!C10</f>
        <v>0</v>
      </c>
    </row>
    <row r="13" spans="1:20">
      <c r="H13" s="290"/>
      <c r="J13" s="306"/>
      <c r="K13" s="280"/>
      <c r="L13" s="280"/>
    </row>
    <row r="15" spans="1:20">
      <c r="A15" s="289" t="s">
        <v>847</v>
      </c>
    </row>
    <row r="17" spans="1:15" ht="14.25" customHeight="1">
      <c r="A17" s="307"/>
      <c r="B17" s="307"/>
      <c r="C17" s="307"/>
      <c r="D17" s="307"/>
      <c r="E17" s="307"/>
      <c r="F17" s="308"/>
      <c r="G17" s="307"/>
      <c r="H17" s="307"/>
      <c r="I17" s="307"/>
      <c r="J17" s="307"/>
      <c r="K17" s="307"/>
      <c r="L17" s="307"/>
      <c r="M17" s="307"/>
      <c r="N17" s="307"/>
    </row>
    <row r="18" spans="1:15" ht="14.25" customHeight="1">
      <c r="A18" s="864" t="s">
        <v>589</v>
      </c>
      <c r="B18" s="864"/>
      <c r="C18" s="864"/>
      <c r="D18" s="864"/>
      <c r="E18" s="864"/>
      <c r="F18" s="864"/>
      <c r="G18" s="864"/>
      <c r="H18" s="864"/>
      <c r="I18" s="864"/>
      <c r="J18" s="864"/>
      <c r="K18" s="864"/>
      <c r="L18" s="864"/>
      <c r="M18" s="864"/>
      <c r="N18" s="864"/>
      <c r="O18" s="864"/>
    </row>
    <row r="19" spans="1:15" ht="14.25" customHeight="1">
      <c r="A19" s="309"/>
      <c r="B19" s="309"/>
      <c r="C19" s="309"/>
      <c r="D19" s="309"/>
      <c r="E19" s="309"/>
      <c r="F19" s="309"/>
      <c r="G19" s="309"/>
      <c r="H19" s="309"/>
      <c r="I19" s="309"/>
      <c r="J19" s="309"/>
      <c r="K19" s="309"/>
      <c r="L19" s="309"/>
      <c r="M19" s="309"/>
      <c r="N19" s="309"/>
    </row>
    <row r="20" spans="1:15" ht="14.25" customHeight="1">
      <c r="A20" s="307"/>
      <c r="B20" s="307"/>
      <c r="C20" s="307"/>
      <c r="D20" s="307"/>
      <c r="E20" s="307"/>
      <c r="F20" s="307"/>
      <c r="G20" s="307"/>
      <c r="H20" s="307"/>
      <c r="I20" s="307"/>
      <c r="J20" s="307"/>
      <c r="K20" s="307"/>
      <c r="L20" s="307"/>
      <c r="M20" s="307"/>
      <c r="N20" s="307"/>
    </row>
    <row r="21" spans="1:15" ht="14.25" customHeight="1">
      <c r="A21" s="307"/>
      <c r="B21" s="307"/>
      <c r="C21" s="307"/>
      <c r="D21" s="307"/>
      <c r="E21" s="307"/>
      <c r="F21" s="307"/>
      <c r="G21" s="195"/>
      <c r="H21" s="307"/>
      <c r="I21" s="307"/>
      <c r="J21" s="307"/>
      <c r="K21" s="307"/>
      <c r="L21" s="307"/>
      <c r="M21" s="307"/>
      <c r="N21" s="307"/>
    </row>
    <row r="22" spans="1:15" ht="18" customHeight="1">
      <c r="A22" s="1783" t="s">
        <v>702</v>
      </c>
      <c r="B22" s="1784"/>
      <c r="C22" s="1785"/>
      <c r="D22" s="1790" t="s">
        <v>848</v>
      </c>
      <c r="E22" s="1791"/>
      <c r="F22" s="1791"/>
      <c r="G22" s="1791"/>
      <c r="H22" s="1792"/>
      <c r="I22" s="1783" t="s">
        <v>704</v>
      </c>
      <c r="J22" s="1784"/>
      <c r="K22" s="1784"/>
      <c r="L22" s="1784"/>
      <c r="M22" s="1784"/>
      <c r="N22" s="1785"/>
      <c r="O22" s="1775" t="s">
        <v>683</v>
      </c>
    </row>
    <row r="23" spans="1:15" ht="18" customHeight="1">
      <c r="A23" s="1786"/>
      <c r="B23" s="864"/>
      <c r="C23" s="1279"/>
      <c r="D23" s="1793"/>
      <c r="E23" s="911"/>
      <c r="F23" s="911"/>
      <c r="G23" s="911"/>
      <c r="H23" s="1794"/>
      <c r="I23" s="1787"/>
      <c r="J23" s="1788"/>
      <c r="K23" s="1788"/>
      <c r="L23" s="1788"/>
      <c r="M23" s="1788"/>
      <c r="N23" s="1789"/>
      <c r="O23" s="1776"/>
    </row>
    <row r="24" spans="1:15" ht="18" customHeight="1">
      <c r="A24" s="1786"/>
      <c r="B24" s="864"/>
      <c r="C24" s="1279"/>
      <c r="D24" s="1793"/>
      <c r="E24" s="911"/>
      <c r="F24" s="911"/>
      <c r="G24" s="911"/>
      <c r="H24" s="1794"/>
      <c r="I24" s="1783" t="s">
        <v>69</v>
      </c>
      <c r="J24" s="1784"/>
      <c r="K24" s="1785"/>
      <c r="L24" s="1783" t="s">
        <v>70</v>
      </c>
      <c r="M24" s="1784"/>
      <c r="N24" s="1785"/>
      <c r="O24" s="1776"/>
    </row>
    <row r="25" spans="1:15" ht="18" customHeight="1">
      <c r="A25" s="1787"/>
      <c r="B25" s="1788"/>
      <c r="C25" s="1789"/>
      <c r="D25" s="1793"/>
      <c r="E25" s="911"/>
      <c r="F25" s="911"/>
      <c r="G25" s="911"/>
      <c r="H25" s="1794"/>
      <c r="I25" s="1787"/>
      <c r="J25" s="1788"/>
      <c r="K25" s="1789"/>
      <c r="L25" s="1787"/>
      <c r="M25" s="1788"/>
      <c r="N25" s="1789"/>
      <c r="O25" s="1777"/>
    </row>
    <row r="26" spans="1:15" ht="22.5" customHeight="1">
      <c r="A26" s="310"/>
      <c r="B26" s="311"/>
      <c r="C26" s="312"/>
      <c r="D26" s="1766"/>
      <c r="E26" s="1767"/>
      <c r="F26" s="1767"/>
      <c r="G26" s="1767"/>
      <c r="H26" s="1768"/>
      <c r="I26" s="313"/>
      <c r="J26" s="314"/>
      <c r="K26" s="315"/>
      <c r="L26" s="313"/>
      <c r="M26" s="314"/>
      <c r="N26" s="315"/>
      <c r="O26" s="1775"/>
    </row>
    <row r="27" spans="1:15" ht="22.5" customHeight="1">
      <c r="A27" s="1566" t="s">
        <v>1413</v>
      </c>
      <c r="B27" s="1567"/>
      <c r="C27" s="1568"/>
      <c r="D27" s="1769"/>
      <c r="E27" s="1770"/>
      <c r="F27" s="1770"/>
      <c r="G27" s="1770"/>
      <c r="H27" s="1771"/>
      <c r="I27" s="1778"/>
      <c r="J27" s="1779"/>
      <c r="K27" s="1780"/>
      <c r="L27" s="1781"/>
      <c r="M27" s="1782"/>
      <c r="N27" s="316" t="s">
        <v>2</v>
      </c>
      <c r="O27" s="1776"/>
    </row>
    <row r="28" spans="1:15" ht="22.5" customHeight="1">
      <c r="A28" s="317"/>
      <c r="B28" s="318"/>
      <c r="C28" s="319"/>
      <c r="D28" s="1772"/>
      <c r="E28" s="1773"/>
      <c r="F28" s="1773"/>
      <c r="G28" s="1773"/>
      <c r="H28" s="1774"/>
      <c r="I28" s="320"/>
      <c r="J28" s="321"/>
      <c r="K28" s="322"/>
      <c r="L28" s="320"/>
      <c r="M28" s="321"/>
      <c r="N28" s="322"/>
      <c r="O28" s="1777"/>
    </row>
    <row r="29" spans="1:15">
      <c r="A29" s="307"/>
      <c r="B29" s="307"/>
      <c r="C29" s="307"/>
      <c r="D29" s="307"/>
      <c r="E29" s="307"/>
      <c r="F29" s="307"/>
      <c r="G29" s="307"/>
      <c r="H29" s="307"/>
      <c r="I29" s="307"/>
      <c r="J29" s="307"/>
      <c r="K29" s="307"/>
      <c r="L29" s="307"/>
      <c r="M29" s="307"/>
      <c r="N29" s="307"/>
    </row>
    <row r="30" spans="1:15" s="293" customFormat="1" ht="14.25" customHeight="1">
      <c r="B30" s="323"/>
      <c r="C30" s="161"/>
      <c r="D30" s="161"/>
    </row>
    <row r="31" spans="1:15">
      <c r="A31" s="289" t="s">
        <v>1436</v>
      </c>
      <c r="B31" s="296"/>
      <c r="C31" s="147"/>
      <c r="D31" s="147"/>
    </row>
    <row r="32" spans="1:15">
      <c r="A32" s="289" t="s">
        <v>1437</v>
      </c>
      <c r="B32" s="296"/>
      <c r="C32" s="147"/>
      <c r="D32" s="147"/>
    </row>
    <row r="33" spans="1:8">
      <c r="A33" s="289" t="s">
        <v>1438</v>
      </c>
      <c r="B33" s="296"/>
      <c r="C33" s="147"/>
      <c r="D33" s="147"/>
    </row>
    <row r="34" spans="1:8">
      <c r="A34" s="289" t="s">
        <v>1439</v>
      </c>
      <c r="B34" s="296"/>
      <c r="C34" s="147"/>
      <c r="D34" s="147"/>
    </row>
    <row r="35" spans="1:8">
      <c r="A35" s="289" t="s">
        <v>1440</v>
      </c>
      <c r="B35" s="296"/>
      <c r="C35" s="147"/>
      <c r="D35" s="147"/>
      <c r="H35" s="280"/>
    </row>
    <row r="36" spans="1:8">
      <c r="B36" s="296"/>
      <c r="C36" s="147"/>
      <c r="D36" s="147"/>
      <c r="H36" s="280"/>
    </row>
    <row r="37" spans="1:8">
      <c r="B37" s="296"/>
      <c r="C37" s="147"/>
      <c r="D37" s="147"/>
    </row>
    <row r="38" spans="1:8">
      <c r="B38" s="296"/>
      <c r="C38" s="147"/>
      <c r="D38" s="147"/>
      <c r="G38" s="280"/>
    </row>
    <row r="39" spans="1:8">
      <c r="B39" s="296"/>
      <c r="C39" s="147"/>
      <c r="D39" s="147"/>
    </row>
  </sheetData>
  <mergeCells count="14">
    <mergeCell ref="A3:O3"/>
    <mergeCell ref="K5:O5"/>
    <mergeCell ref="A18:O18"/>
    <mergeCell ref="A22:C25"/>
    <mergeCell ref="D22:H25"/>
    <mergeCell ref="I22:N23"/>
    <mergeCell ref="O22:O25"/>
    <mergeCell ref="I24:K25"/>
    <mergeCell ref="L24:N25"/>
    <mergeCell ref="D26:H28"/>
    <mergeCell ref="O26:O28"/>
    <mergeCell ref="A27:C27"/>
    <mergeCell ref="I27:K27"/>
    <mergeCell ref="L27:M27"/>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S46"/>
  <sheetViews>
    <sheetView view="pageBreakPreview" zoomScaleNormal="100" zoomScaleSheetLayoutView="100" workbookViewId="0">
      <selection activeCell="R39" sqref="R39"/>
    </sheetView>
  </sheetViews>
  <sheetFormatPr defaultColWidth="5.875" defaultRowHeight="14.25"/>
  <cols>
    <col min="1" max="8" width="5.875" style="289"/>
    <col min="9" max="9" width="3.5" style="289" bestFit="1" customWidth="1"/>
    <col min="10" max="14" width="5.875" style="289"/>
    <col min="15" max="16" width="4.125" style="289" customWidth="1"/>
    <col min="17" max="16384" width="5.875" style="289"/>
  </cols>
  <sheetData>
    <row r="1" spans="1:19">
      <c r="P1" s="290" t="s">
        <v>579</v>
      </c>
    </row>
    <row r="3" spans="1:19" ht="28.5">
      <c r="A3" s="921" t="s">
        <v>849</v>
      </c>
      <c r="B3" s="921"/>
      <c r="C3" s="921"/>
      <c r="D3" s="921"/>
      <c r="E3" s="921"/>
      <c r="F3" s="921"/>
      <c r="G3" s="921"/>
      <c r="H3" s="921"/>
      <c r="I3" s="921"/>
      <c r="J3" s="921"/>
      <c r="K3" s="921"/>
      <c r="L3" s="921"/>
      <c r="M3" s="921"/>
      <c r="N3" s="921"/>
      <c r="O3" s="921"/>
      <c r="P3" s="921"/>
      <c r="Q3" s="724"/>
      <c r="R3" s="724"/>
      <c r="S3" s="724"/>
    </row>
    <row r="5" spans="1:19">
      <c r="L5" s="1255" t="s">
        <v>1441</v>
      </c>
      <c r="M5" s="1255"/>
      <c r="N5" s="1255"/>
      <c r="O5" s="1255"/>
      <c r="P5" s="1255"/>
    </row>
    <row r="7" spans="1:19">
      <c r="A7" s="289" t="s">
        <v>613</v>
      </c>
    </row>
    <row r="9" spans="1:19">
      <c r="B9" s="289" t="str">
        <f>入力シート!C1</f>
        <v>令和4年7月10日執行参議院青森県選挙区選出議員選挙</v>
      </c>
      <c r="J9" s="306"/>
      <c r="K9"/>
    </row>
    <row r="11" spans="1:19">
      <c r="H11" s="290" t="s">
        <v>544</v>
      </c>
      <c r="J11" s="306">
        <f>入力シート!C8</f>
        <v>0</v>
      </c>
      <c r="K11" s="280"/>
      <c r="L11" s="280">
        <f>入力シート!C10</f>
        <v>0</v>
      </c>
    </row>
    <row r="13" spans="1:19">
      <c r="A13" s="289" t="s">
        <v>850</v>
      </c>
    </row>
    <row r="14" spans="1:19" ht="14.25" customHeight="1">
      <c r="A14" s="307" t="s">
        <v>835</v>
      </c>
      <c r="B14" s="307"/>
      <c r="C14" s="307"/>
      <c r="D14" s="307"/>
      <c r="E14" s="307"/>
      <c r="F14" s="308"/>
      <c r="G14" s="307"/>
      <c r="H14" s="307"/>
      <c r="I14" s="307"/>
      <c r="J14" s="307"/>
      <c r="K14" s="307"/>
      <c r="L14" s="307"/>
      <c r="M14" s="307"/>
      <c r="N14" s="307"/>
    </row>
    <row r="15" spans="1:19" ht="14.25" customHeight="1">
      <c r="A15" s="307"/>
      <c r="B15" s="307"/>
      <c r="C15" s="307"/>
      <c r="D15" s="307"/>
      <c r="E15" s="307"/>
      <c r="F15" s="308"/>
      <c r="G15" s="307"/>
      <c r="H15" s="307"/>
      <c r="I15" s="307"/>
      <c r="J15" s="307"/>
      <c r="K15" s="307"/>
      <c r="L15" s="307"/>
      <c r="M15" s="307"/>
      <c r="N15" s="307"/>
    </row>
    <row r="16" spans="1:19" ht="14.25" customHeight="1">
      <c r="A16" s="307"/>
      <c r="B16" s="307"/>
      <c r="C16" s="307"/>
      <c r="D16" s="307"/>
      <c r="E16" s="307"/>
      <c r="F16" s="308"/>
      <c r="G16" s="307"/>
      <c r="H16" s="307"/>
      <c r="I16" s="307"/>
      <c r="J16" s="307"/>
      <c r="K16" s="307"/>
      <c r="L16" s="307"/>
      <c r="M16" s="307"/>
      <c r="N16" s="307"/>
    </row>
    <row r="17" spans="1:15" ht="14.25" customHeight="1">
      <c r="A17" s="864" t="s">
        <v>589</v>
      </c>
      <c r="B17" s="864"/>
      <c r="C17" s="864"/>
      <c r="D17" s="864"/>
      <c r="E17" s="864"/>
      <c r="F17" s="864"/>
      <c r="G17" s="864"/>
      <c r="H17" s="864"/>
      <c r="I17" s="864"/>
      <c r="J17" s="864"/>
      <c r="K17" s="864"/>
      <c r="L17" s="864"/>
      <c r="M17" s="864"/>
      <c r="N17" s="864"/>
      <c r="O17" s="864"/>
    </row>
    <row r="18" spans="1:15" ht="14.25" customHeight="1">
      <c r="A18" s="309"/>
      <c r="B18" s="309"/>
      <c r="C18" s="309"/>
      <c r="D18" s="309"/>
      <c r="E18" s="309"/>
      <c r="F18" s="309"/>
      <c r="G18" s="309"/>
      <c r="H18" s="309"/>
      <c r="I18" s="309"/>
      <c r="J18" s="309"/>
      <c r="K18" s="309"/>
      <c r="L18" s="309"/>
      <c r="M18" s="309"/>
      <c r="N18" s="309"/>
      <c r="O18" s="309"/>
    </row>
    <row r="19" spans="1:15" ht="14.25" customHeight="1">
      <c r="A19" s="326" t="s">
        <v>43</v>
      </c>
      <c r="B19" s="309"/>
      <c r="C19" s="309"/>
      <c r="D19" s="1567" t="s">
        <v>1326</v>
      </c>
      <c r="E19" s="1567"/>
      <c r="F19" s="1567"/>
      <c r="G19" s="1567"/>
      <c r="H19" s="309"/>
      <c r="I19" s="309"/>
      <c r="J19" s="309"/>
      <c r="K19" s="309"/>
      <c r="L19" s="309"/>
      <c r="M19" s="309"/>
      <c r="N19" s="309"/>
      <c r="O19" s="309"/>
    </row>
    <row r="20" spans="1:15" ht="14.25" customHeight="1">
      <c r="A20" s="309"/>
      <c r="B20" s="309"/>
      <c r="C20" s="309"/>
      <c r="D20" s="309"/>
      <c r="E20" s="309"/>
      <c r="F20" s="309"/>
      <c r="G20" s="309"/>
      <c r="H20" s="309"/>
      <c r="I20" s="309"/>
      <c r="J20" s="309"/>
      <c r="K20" s="309"/>
      <c r="L20" s="309"/>
      <c r="M20" s="309"/>
      <c r="N20" s="309"/>
    </row>
    <row r="21" spans="1:15" ht="14.25" customHeight="1">
      <c r="A21" s="307" t="s">
        <v>44</v>
      </c>
      <c r="B21" s="307"/>
      <c r="C21" s="307"/>
      <c r="D21" s="307"/>
      <c r="E21" s="307"/>
      <c r="F21" s="307"/>
      <c r="G21" s="307"/>
      <c r="H21" s="307"/>
      <c r="I21" s="307"/>
      <c r="J21" s="307"/>
      <c r="K21" s="307"/>
      <c r="L21" s="307"/>
      <c r="M21" s="307"/>
      <c r="N21" s="307"/>
    </row>
    <row r="22" spans="1:15" ht="14.25" customHeight="1">
      <c r="A22" s="307"/>
      <c r="B22" s="1770"/>
      <c r="C22" s="1770"/>
      <c r="D22" s="1770"/>
      <c r="E22" s="1770"/>
      <c r="F22" s="1770"/>
      <c r="G22" s="1770"/>
      <c r="H22" s="1770"/>
      <c r="I22" s="1770"/>
      <c r="J22" s="1770"/>
      <c r="K22" s="1770"/>
      <c r="L22" s="1770"/>
      <c r="M22" s="1770"/>
      <c r="N22" s="1770"/>
    </row>
    <row r="23" spans="1:15" ht="14.25" customHeight="1">
      <c r="A23" s="307"/>
      <c r="B23" s="1770"/>
      <c r="C23" s="1770"/>
      <c r="D23" s="1770"/>
      <c r="E23" s="1770"/>
      <c r="F23" s="1770"/>
      <c r="G23" s="1770"/>
      <c r="H23" s="1770"/>
      <c r="I23" s="1770"/>
      <c r="J23" s="1770"/>
      <c r="K23" s="1770"/>
      <c r="L23" s="1770"/>
      <c r="M23" s="1770"/>
      <c r="N23" s="1770"/>
    </row>
    <row r="24" spans="1:15" ht="14.25" customHeight="1">
      <c r="A24" s="307"/>
      <c r="B24" s="1770"/>
      <c r="C24" s="1770"/>
      <c r="D24" s="1770"/>
      <c r="E24" s="1770"/>
      <c r="F24" s="1770"/>
      <c r="G24" s="1770"/>
      <c r="H24" s="1770"/>
      <c r="I24" s="1770"/>
      <c r="J24" s="1770"/>
      <c r="K24" s="1770"/>
      <c r="L24" s="1770"/>
      <c r="M24" s="1770"/>
      <c r="N24" s="1770"/>
    </row>
    <row r="25" spans="1:15" ht="14.25" customHeight="1">
      <c r="A25" s="307"/>
      <c r="B25" s="307"/>
      <c r="C25" s="307"/>
      <c r="D25" s="307"/>
      <c r="E25" s="307"/>
      <c r="F25" s="307"/>
      <c r="G25" s="307"/>
      <c r="H25" s="307"/>
      <c r="I25" s="307"/>
      <c r="J25" s="307"/>
      <c r="K25" s="307"/>
      <c r="L25" s="307"/>
      <c r="M25" s="307"/>
      <c r="N25" s="307"/>
    </row>
    <row r="26" spans="1:15" ht="14.25" customHeight="1">
      <c r="A26" s="307" t="s">
        <v>73</v>
      </c>
      <c r="B26" s="307"/>
      <c r="C26" s="307"/>
      <c r="E26" s="1800" t="s">
        <v>851</v>
      </c>
      <c r="F26" s="1800"/>
      <c r="G26" s="1800"/>
      <c r="H26" s="1800"/>
      <c r="I26" s="307" t="s">
        <v>75</v>
      </c>
      <c r="J26" s="307"/>
      <c r="K26" s="307"/>
      <c r="L26" s="307"/>
      <c r="M26" s="307"/>
      <c r="N26" s="307"/>
    </row>
    <row r="27" spans="1:15" ht="14.25" customHeight="1">
      <c r="A27" s="307"/>
      <c r="B27" s="307"/>
      <c r="C27" s="307"/>
      <c r="D27" s="307"/>
      <c r="E27" s="307"/>
      <c r="F27" s="307"/>
      <c r="G27" s="195"/>
      <c r="H27" s="307"/>
      <c r="I27" s="307"/>
      <c r="J27" s="307"/>
      <c r="K27" s="307"/>
      <c r="L27" s="307"/>
      <c r="M27" s="307"/>
      <c r="N27" s="307"/>
    </row>
    <row r="28" spans="1:15" ht="24" customHeight="1">
      <c r="A28" s="1272" t="s">
        <v>47</v>
      </c>
      <c r="B28" s="1273"/>
      <c r="C28" s="1273"/>
      <c r="D28" s="1273"/>
      <c r="E28" s="1274"/>
      <c r="F28" s="1272" t="s">
        <v>74</v>
      </c>
      <c r="G28" s="1273"/>
      <c r="H28" s="1273"/>
      <c r="I28" s="1274"/>
      <c r="J28" s="1272" t="s">
        <v>76</v>
      </c>
      <c r="K28" s="1273"/>
      <c r="L28" s="1273"/>
      <c r="M28" s="1273"/>
      <c r="N28" s="1273"/>
      <c r="O28" s="1274"/>
    </row>
    <row r="29" spans="1:15" ht="24" customHeight="1">
      <c r="A29" s="1797" t="s">
        <v>1442</v>
      </c>
      <c r="B29" s="1442"/>
      <c r="C29" s="1442"/>
      <c r="D29" s="1442"/>
      <c r="E29" s="1443"/>
      <c r="F29" s="1798"/>
      <c r="G29" s="1799"/>
      <c r="H29" s="1799"/>
      <c r="I29" s="329" t="s">
        <v>75</v>
      </c>
      <c r="J29" s="1798"/>
      <c r="K29" s="1799"/>
      <c r="L29" s="1799"/>
      <c r="M29" s="1799"/>
      <c r="N29" s="1799"/>
      <c r="O29" s="330" t="s">
        <v>75</v>
      </c>
    </row>
    <row r="30" spans="1:15" ht="24" customHeight="1">
      <c r="A30" s="1797" t="s">
        <v>1443</v>
      </c>
      <c r="B30" s="970"/>
      <c r="C30" s="970"/>
      <c r="D30" s="970"/>
      <c r="E30" s="971"/>
      <c r="F30" s="1798"/>
      <c r="G30" s="1799"/>
      <c r="H30" s="1799"/>
      <c r="I30" s="329" t="s">
        <v>75</v>
      </c>
      <c r="J30" s="1798"/>
      <c r="K30" s="1799"/>
      <c r="L30" s="1799"/>
      <c r="M30" s="1799"/>
      <c r="N30" s="1799"/>
      <c r="O30" s="330" t="s">
        <v>75</v>
      </c>
    </row>
    <row r="31" spans="1:15" ht="24" customHeight="1">
      <c r="A31" s="1797" t="s">
        <v>1444</v>
      </c>
      <c r="B31" s="970"/>
      <c r="C31" s="970"/>
      <c r="D31" s="970"/>
      <c r="E31" s="971"/>
      <c r="F31" s="1798"/>
      <c r="G31" s="1799"/>
      <c r="H31" s="1799"/>
      <c r="I31" s="329" t="s">
        <v>75</v>
      </c>
      <c r="J31" s="1798"/>
      <c r="K31" s="1799"/>
      <c r="L31" s="1799"/>
      <c r="M31" s="1799"/>
      <c r="N31" s="1799"/>
      <c r="O31" s="330" t="s">
        <v>75</v>
      </c>
    </row>
    <row r="32" spans="1:15" ht="24" customHeight="1">
      <c r="A32" s="1272" t="s">
        <v>48</v>
      </c>
      <c r="B32" s="1273"/>
      <c r="C32" s="1273"/>
      <c r="D32" s="1273"/>
      <c r="E32" s="1274"/>
      <c r="F32" s="1795"/>
      <c r="G32" s="1796"/>
      <c r="H32" s="1796"/>
      <c r="I32" s="329"/>
      <c r="J32" s="1795"/>
      <c r="K32" s="1796"/>
      <c r="L32" s="1796"/>
      <c r="M32" s="1796"/>
      <c r="N32" s="1796"/>
      <c r="O32" s="330"/>
    </row>
    <row r="34" spans="1:1">
      <c r="A34" s="289" t="s">
        <v>1445</v>
      </c>
    </row>
    <row r="35" spans="1:1">
      <c r="A35" s="289" t="s">
        <v>290</v>
      </c>
    </row>
    <row r="36" spans="1:1" ht="9.75" customHeight="1"/>
    <row r="37" spans="1:1">
      <c r="A37" s="289" t="s">
        <v>1447</v>
      </c>
    </row>
    <row r="38" spans="1:1">
      <c r="A38" s="289" t="s">
        <v>1446</v>
      </c>
    </row>
    <row r="39" spans="1:1" ht="9.75" customHeight="1"/>
    <row r="40" spans="1:1">
      <c r="A40" s="289" t="s">
        <v>1448</v>
      </c>
    </row>
    <row r="41" spans="1:1">
      <c r="A41" s="289" t="s">
        <v>1449</v>
      </c>
    </row>
    <row r="42" spans="1:1" ht="10.5" customHeight="1"/>
    <row r="43" spans="1:1">
      <c r="A43" s="289" t="s">
        <v>1450</v>
      </c>
    </row>
    <row r="44" spans="1:1">
      <c r="A44" s="289" t="s">
        <v>1451</v>
      </c>
    </row>
    <row r="45" spans="1:1">
      <c r="A45" s="289" t="s">
        <v>1439</v>
      </c>
    </row>
    <row r="46" spans="1:1">
      <c r="A46" s="289" t="s">
        <v>1440</v>
      </c>
    </row>
  </sheetData>
  <mergeCells count="21">
    <mergeCell ref="A3:P3"/>
    <mergeCell ref="E26:H26"/>
    <mergeCell ref="L5:P5"/>
    <mergeCell ref="A17:O17"/>
    <mergeCell ref="D19:G19"/>
    <mergeCell ref="B22:N24"/>
    <mergeCell ref="A28:E28"/>
    <mergeCell ref="F28:I28"/>
    <mergeCell ref="J28:O28"/>
    <mergeCell ref="A29:E29"/>
    <mergeCell ref="F29:H29"/>
    <mergeCell ref="J29:N29"/>
    <mergeCell ref="A32:E32"/>
    <mergeCell ref="F32:H32"/>
    <mergeCell ref="J32:N32"/>
    <mergeCell ref="A30:E30"/>
    <mergeCell ref="F30:H30"/>
    <mergeCell ref="J30:N30"/>
    <mergeCell ref="A31:E31"/>
    <mergeCell ref="F31:H31"/>
    <mergeCell ref="J31:N31"/>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view="pageBreakPreview" zoomScaleNormal="100" zoomScaleSheetLayoutView="100" workbookViewId="0">
      <selection activeCell="L24" sqref="L24"/>
    </sheetView>
  </sheetViews>
  <sheetFormatPr defaultColWidth="9" defaultRowHeight="14.25"/>
  <cols>
    <col min="1" max="8" width="9" style="114"/>
    <col min="9" max="9" width="13.375" style="114" customWidth="1"/>
    <col min="10" max="16384" width="9" style="114"/>
  </cols>
  <sheetData>
    <row r="1" spans="1:9">
      <c r="I1" s="138" t="s">
        <v>531</v>
      </c>
    </row>
    <row r="6" spans="1:9" ht="28.5">
      <c r="A6" s="917" t="s">
        <v>532</v>
      </c>
      <c r="B6" s="917"/>
      <c r="C6" s="917"/>
      <c r="D6" s="917"/>
      <c r="E6" s="917"/>
      <c r="F6" s="917"/>
      <c r="G6" s="917"/>
      <c r="H6" s="917"/>
      <c r="I6" s="917"/>
    </row>
    <row r="11" spans="1:9" ht="21" customHeight="1">
      <c r="A11" s="289" t="s">
        <v>721</v>
      </c>
    </row>
    <row r="12" spans="1:9" ht="21" customHeight="1">
      <c r="A12" s="289" t="s">
        <v>1325</v>
      </c>
    </row>
    <row r="13" spans="1:9" ht="21" customHeight="1">
      <c r="A13" s="289" t="s">
        <v>1055</v>
      </c>
    </row>
    <row r="19" spans="2:7">
      <c r="B19" s="918" t="str">
        <f>入力シート!C3</f>
        <v>令和4年6月22日</v>
      </c>
      <c r="C19" s="919"/>
    </row>
    <row r="20" spans="2:7">
      <c r="B20" s="139"/>
      <c r="C20" s="140"/>
    </row>
    <row r="21" spans="2:7">
      <c r="B21" s="139"/>
      <c r="C21" s="140"/>
    </row>
    <row r="23" spans="2:7">
      <c r="E23" s="114" t="s">
        <v>533</v>
      </c>
      <c r="F23" s="434">
        <f>入力シート!C22</f>
        <v>0</v>
      </c>
    </row>
    <row r="27" spans="2:7">
      <c r="E27" s="114" t="s">
        <v>534</v>
      </c>
      <c r="F27" s="280">
        <f>入力シート!C8</f>
        <v>0</v>
      </c>
      <c r="G27" s="280">
        <f>入力シート!C10</f>
        <v>0</v>
      </c>
    </row>
  </sheetData>
  <mergeCells count="2">
    <mergeCell ref="A6:I6"/>
    <mergeCell ref="B19:C19"/>
  </mergeCells>
  <phoneticPr fontId="3"/>
  <pageMargins left="0.78740157480314965" right="0.59055118110236227" top="0.78740157480314965" bottom="0.78740157480314965" header="0.51181102362204722" footer="0.51181102362204722"/>
  <pageSetup paperSize="9" orientation="portrait" horizontalDpi="200" verticalDpi="200" r:id="rId1"/>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T41"/>
  <sheetViews>
    <sheetView view="pageBreakPreview" topLeftCell="A22" zoomScaleNormal="100" zoomScaleSheetLayoutView="100" workbookViewId="0">
      <selection activeCell="U28" sqref="U28"/>
    </sheetView>
  </sheetViews>
  <sheetFormatPr defaultColWidth="5.875" defaultRowHeight="14.25"/>
  <cols>
    <col min="1" max="16384" width="5.875" style="289"/>
  </cols>
  <sheetData>
    <row r="1" spans="1:20">
      <c r="O1" s="290" t="s">
        <v>582</v>
      </c>
    </row>
    <row r="2" spans="1:20">
      <c r="A2" s="289" t="s">
        <v>345</v>
      </c>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852</v>
      </c>
      <c r="B4" s="921"/>
      <c r="C4" s="921"/>
      <c r="D4" s="921"/>
      <c r="E4" s="921"/>
      <c r="F4" s="921"/>
      <c r="G4" s="921"/>
      <c r="H4" s="921"/>
      <c r="I4" s="921"/>
      <c r="J4" s="921"/>
      <c r="K4" s="921"/>
      <c r="L4" s="921"/>
      <c r="M4" s="921"/>
      <c r="N4" s="921"/>
      <c r="O4" s="921"/>
    </row>
    <row r="5" spans="1:20" ht="14.25" customHeight="1">
      <c r="A5" s="189"/>
      <c r="B5" s="189"/>
      <c r="C5" s="189"/>
      <c r="D5" s="189"/>
      <c r="E5" s="189"/>
      <c r="F5" s="189"/>
      <c r="G5" s="189"/>
      <c r="H5" s="189"/>
      <c r="I5" s="189"/>
      <c r="J5" s="189"/>
      <c r="K5" s="189"/>
      <c r="L5" s="189"/>
      <c r="M5" s="189"/>
      <c r="N5" s="189"/>
    </row>
    <row r="7" spans="1:20" ht="24" customHeight="1">
      <c r="A7" s="289" t="s">
        <v>1452</v>
      </c>
    </row>
    <row r="8" spans="1:20" ht="24" customHeight="1">
      <c r="A8" s="289" t="s">
        <v>1453</v>
      </c>
    </row>
    <row r="9" spans="1:20" ht="24" customHeight="1"/>
    <row r="10" spans="1:20" ht="14.25" customHeight="1"/>
    <row r="11" spans="1:20" ht="14.25" customHeight="1"/>
    <row r="13" spans="1:20">
      <c r="A13" s="331" t="s">
        <v>1332</v>
      </c>
      <c r="B13" s="295"/>
      <c r="C13" s="295"/>
      <c r="D13" s="295"/>
      <c r="E13" s="295"/>
    </row>
    <row r="15" spans="1:20">
      <c r="L15" s="1801"/>
      <c r="M15" s="1801"/>
      <c r="N15" s="1801"/>
    </row>
    <row r="17" spans="1:15">
      <c r="G17" s="289" t="s">
        <v>1435</v>
      </c>
      <c r="O17" s="290" t="s">
        <v>513</v>
      </c>
    </row>
    <row r="18" spans="1:15">
      <c r="O18" s="290"/>
    </row>
    <row r="19" spans="1:15">
      <c r="O19" s="290"/>
    </row>
    <row r="20" spans="1:15">
      <c r="O20" s="290"/>
    </row>
    <row r="21" spans="1:15">
      <c r="A21" s="949" t="s">
        <v>589</v>
      </c>
      <c r="B21" s="949"/>
      <c r="C21" s="949"/>
      <c r="D21" s="949"/>
      <c r="E21" s="949"/>
      <c r="F21" s="949"/>
      <c r="G21" s="949"/>
      <c r="H21" s="949"/>
      <c r="I21" s="949"/>
      <c r="J21" s="949"/>
      <c r="K21" s="949"/>
      <c r="L21" s="949"/>
      <c r="M21" s="949"/>
      <c r="N21" s="949"/>
      <c r="O21" s="949"/>
    </row>
    <row r="23" spans="1:15">
      <c r="A23" s="333" t="s">
        <v>853</v>
      </c>
      <c r="B23" s="280" t="str">
        <f>入力シート!C1</f>
        <v>令和4年7月10日執行参議院青森県選挙区選出議員選挙</v>
      </c>
      <c r="K23"/>
    </row>
    <row r="24" spans="1:15">
      <c r="A24" s="333"/>
      <c r="J24" s="305"/>
      <c r="K24" s="305"/>
    </row>
    <row r="26" spans="1:15">
      <c r="A26" s="333" t="s">
        <v>855</v>
      </c>
      <c r="B26" s="289" t="s">
        <v>856</v>
      </c>
      <c r="E26" s="306">
        <f>入力シート!C8</f>
        <v>0</v>
      </c>
      <c r="F26" s="280"/>
      <c r="G26" s="306">
        <f>入力シート!C10</f>
        <v>0</v>
      </c>
      <c r="H26" s="290"/>
    </row>
    <row r="27" spans="1:15">
      <c r="E27" s="306"/>
      <c r="F27" s="280"/>
      <c r="G27" s="280"/>
      <c r="H27" s="290"/>
    </row>
    <row r="29" spans="1:15">
      <c r="A29" s="333" t="s">
        <v>857</v>
      </c>
      <c r="B29" s="289" t="s">
        <v>858</v>
      </c>
      <c r="E29" s="1802" t="s">
        <v>859</v>
      </c>
      <c r="F29" s="1802"/>
      <c r="G29" s="1802"/>
      <c r="H29" s="295" t="s">
        <v>75</v>
      </c>
    </row>
    <row r="30" spans="1:15" ht="14.25" customHeight="1">
      <c r="A30" s="307"/>
      <c r="B30" s="307"/>
      <c r="C30" s="307"/>
      <c r="D30" s="307"/>
      <c r="E30" s="307"/>
      <c r="F30" s="308"/>
      <c r="G30" s="307"/>
      <c r="H30" s="307"/>
      <c r="I30" s="307"/>
      <c r="J30" s="307"/>
      <c r="K30" s="307"/>
      <c r="L30" s="307"/>
      <c r="M30" s="307"/>
      <c r="N30" s="307"/>
    </row>
    <row r="31" spans="1:15" ht="14.25" customHeight="1">
      <c r="A31" s="307"/>
      <c r="B31" s="307"/>
      <c r="C31" s="307"/>
      <c r="D31" s="307"/>
      <c r="E31" s="307"/>
      <c r="F31" s="308"/>
      <c r="G31" s="307"/>
      <c r="H31" s="307"/>
      <c r="I31" s="307"/>
      <c r="J31" s="307"/>
      <c r="K31" s="307"/>
      <c r="L31" s="307"/>
      <c r="M31" s="307"/>
      <c r="N31" s="307"/>
    </row>
    <row r="32" spans="1:15" ht="14.25" customHeight="1">
      <c r="A32" s="307"/>
      <c r="B32" s="307"/>
      <c r="C32" s="307"/>
      <c r="D32" s="307"/>
      <c r="E32" s="307"/>
      <c r="F32" s="308"/>
      <c r="G32" s="307"/>
      <c r="H32" s="307"/>
      <c r="I32" s="307"/>
      <c r="J32" s="307"/>
      <c r="K32" s="307"/>
      <c r="L32" s="307"/>
      <c r="M32" s="307"/>
      <c r="N32" s="307"/>
    </row>
    <row r="33" spans="1:8">
      <c r="B33" s="296"/>
      <c r="C33" s="147"/>
      <c r="D33" s="147"/>
      <c r="H33" s="280"/>
    </row>
    <row r="34" spans="1:8">
      <c r="A34" s="289" t="s">
        <v>1454</v>
      </c>
      <c r="B34" s="296"/>
      <c r="C34" s="147"/>
      <c r="D34" s="147"/>
      <c r="H34" s="280"/>
    </row>
    <row r="35" spans="1:8">
      <c r="A35" s="289" t="s">
        <v>1455</v>
      </c>
      <c r="B35" s="296"/>
      <c r="C35" s="147"/>
      <c r="D35" s="147"/>
    </row>
    <row r="36" spans="1:8">
      <c r="B36" s="296"/>
      <c r="C36" s="147"/>
      <c r="D36" s="147"/>
      <c r="G36" s="280"/>
    </row>
    <row r="37" spans="1:8">
      <c r="A37" s="289" t="s">
        <v>1456</v>
      </c>
      <c r="B37" s="296"/>
      <c r="C37" s="147"/>
      <c r="D37" s="147"/>
    </row>
    <row r="38" spans="1:8">
      <c r="A38" s="289" t="s">
        <v>1457</v>
      </c>
    </row>
    <row r="40" spans="1:8">
      <c r="A40" s="289" t="s">
        <v>1458</v>
      </c>
    </row>
    <row r="41" spans="1:8">
      <c r="A41" s="289" t="s">
        <v>1459</v>
      </c>
    </row>
  </sheetData>
  <mergeCells count="5">
    <mergeCell ref="L15:N15"/>
    <mergeCell ref="A21:O21"/>
    <mergeCell ref="E29:G29"/>
    <mergeCell ref="A3:O3"/>
    <mergeCell ref="A4:O4"/>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T51"/>
  <sheetViews>
    <sheetView view="pageBreakPreview" zoomScaleNormal="100" zoomScaleSheetLayoutView="100" workbookViewId="0">
      <selection activeCell="T36" sqref="T36"/>
    </sheetView>
  </sheetViews>
  <sheetFormatPr defaultColWidth="5.625" defaultRowHeight="14.25"/>
  <cols>
    <col min="1" max="15" width="5.625" style="289"/>
    <col min="16" max="16" width="6.625" style="289" customWidth="1"/>
    <col min="17" max="16384" width="5.625" style="289"/>
  </cols>
  <sheetData>
    <row r="1" spans="1:20">
      <c r="P1" s="290" t="s">
        <v>602</v>
      </c>
    </row>
    <row r="3" spans="1:20" ht="28.5">
      <c r="A3" s="921" t="s">
        <v>860</v>
      </c>
      <c r="B3" s="921"/>
      <c r="C3" s="921"/>
      <c r="D3" s="921"/>
      <c r="E3" s="921"/>
      <c r="F3" s="921"/>
      <c r="G3" s="921"/>
      <c r="H3" s="921"/>
      <c r="I3" s="921"/>
      <c r="J3" s="921"/>
      <c r="K3" s="921"/>
      <c r="L3" s="921"/>
      <c r="M3" s="921"/>
      <c r="N3" s="921"/>
      <c r="O3" s="921"/>
      <c r="P3" s="921"/>
      <c r="Q3" s="724"/>
      <c r="R3" s="724"/>
      <c r="S3" s="724"/>
      <c r="T3" s="724"/>
    </row>
    <row r="6" spans="1:20">
      <c r="A6" s="289" t="s">
        <v>861</v>
      </c>
      <c r="M6" s="332"/>
      <c r="N6" s="332"/>
      <c r="O6" s="332"/>
    </row>
    <row r="7" spans="1:20">
      <c r="M7" s="332"/>
      <c r="N7" s="332"/>
      <c r="O7" s="332"/>
    </row>
    <row r="8" spans="1:20">
      <c r="M8" s="332"/>
      <c r="N8" s="332"/>
      <c r="O8" s="332"/>
    </row>
    <row r="9" spans="1:20">
      <c r="B9" s="1027" t="s">
        <v>1329</v>
      </c>
      <c r="C9" s="1027"/>
      <c r="D9" s="1027"/>
      <c r="E9" s="1027"/>
      <c r="F9" s="1027"/>
    </row>
    <row r="10" spans="1:20">
      <c r="B10" s="332"/>
      <c r="C10" s="332"/>
      <c r="D10" s="332"/>
    </row>
    <row r="12" spans="1:20">
      <c r="B12" s="289" t="str">
        <f>入力シート!C1</f>
        <v>令和4年7月10日執行参議院青森県選挙区選出議員選挙</v>
      </c>
      <c r="J12"/>
      <c r="K12"/>
      <c r="L12" s="325"/>
    </row>
    <row r="14" spans="1:20">
      <c r="I14" s="290" t="s">
        <v>544</v>
      </c>
      <c r="K14" s="306">
        <f>入力シート!C8</f>
        <v>0</v>
      </c>
      <c r="L14" s="280"/>
      <c r="M14" s="306">
        <f>入力シート!C10</f>
        <v>0</v>
      </c>
    </row>
    <row r="15" spans="1:20">
      <c r="I15" s="290"/>
      <c r="K15" s="306"/>
      <c r="L15" s="280"/>
      <c r="M15" s="280"/>
    </row>
    <row r="16" spans="1:20" ht="14.25" customHeight="1">
      <c r="A16" s="307"/>
      <c r="B16" s="307"/>
      <c r="C16" s="307"/>
      <c r="D16" s="307"/>
      <c r="E16" s="307"/>
      <c r="F16" s="307"/>
      <c r="G16" s="308"/>
      <c r="H16" s="307"/>
      <c r="I16" s="307"/>
      <c r="J16" s="307"/>
      <c r="K16" s="307"/>
      <c r="L16" s="307"/>
      <c r="M16" s="307"/>
      <c r="N16" s="307"/>
      <c r="O16" s="307"/>
    </row>
    <row r="17" spans="1:16" ht="14.25" customHeight="1">
      <c r="A17" s="864" t="s">
        <v>589</v>
      </c>
      <c r="B17" s="864"/>
      <c r="C17" s="864"/>
      <c r="D17" s="864"/>
      <c r="E17" s="864"/>
      <c r="F17" s="864"/>
      <c r="G17" s="864"/>
      <c r="H17" s="864"/>
      <c r="I17" s="864"/>
      <c r="J17" s="864"/>
      <c r="K17" s="864"/>
      <c r="L17" s="864"/>
      <c r="M17" s="864"/>
      <c r="N17" s="864"/>
      <c r="O17" s="864"/>
      <c r="P17" s="864"/>
    </row>
    <row r="18" spans="1:16" ht="14.25" customHeight="1">
      <c r="A18" s="309"/>
      <c r="B18" s="309"/>
      <c r="C18" s="309"/>
      <c r="D18" s="309"/>
      <c r="E18" s="309"/>
      <c r="F18" s="309"/>
      <c r="G18" s="309"/>
      <c r="H18" s="309"/>
      <c r="I18" s="309"/>
      <c r="J18" s="309"/>
      <c r="K18" s="309"/>
      <c r="L18" s="309"/>
      <c r="M18" s="309"/>
      <c r="N18" s="309"/>
      <c r="O18" s="309"/>
    </row>
    <row r="19" spans="1:16" ht="28.5" customHeight="1">
      <c r="A19" s="1813" t="s">
        <v>862</v>
      </c>
      <c r="B19" s="1814"/>
      <c r="C19" s="1814"/>
      <c r="D19" s="1814"/>
      <c r="E19" s="1815"/>
      <c r="F19" s="1616"/>
      <c r="G19" s="1617"/>
      <c r="H19" s="1617"/>
      <c r="I19" s="1617"/>
      <c r="J19" s="1617"/>
      <c r="K19" s="1617"/>
      <c r="L19" s="1617"/>
      <c r="M19" s="1617"/>
      <c r="N19" s="1617"/>
      <c r="O19" s="1617"/>
      <c r="P19" s="334"/>
    </row>
    <row r="20" spans="1:16" ht="28.5" customHeight="1">
      <c r="A20" s="1816" t="s">
        <v>81</v>
      </c>
      <c r="B20" s="1817"/>
      <c r="C20" s="1817"/>
      <c r="D20" s="1817"/>
      <c r="E20" s="1818"/>
      <c r="F20" s="1619"/>
      <c r="G20" s="1620"/>
      <c r="H20" s="1620"/>
      <c r="I20" s="1620"/>
      <c r="J20" s="1620"/>
      <c r="K20" s="1620"/>
      <c r="L20" s="1620"/>
      <c r="M20" s="1620"/>
      <c r="N20" s="1620"/>
      <c r="O20" s="1620"/>
      <c r="P20" s="335"/>
    </row>
    <row r="21" spans="1:16" ht="28.5" customHeight="1">
      <c r="A21" s="1819" t="s">
        <v>82</v>
      </c>
      <c r="B21" s="1820"/>
      <c r="C21" s="1820"/>
      <c r="D21" s="1820"/>
      <c r="E21" s="1821"/>
      <c r="F21" s="1622"/>
      <c r="G21" s="1623"/>
      <c r="H21" s="1623"/>
      <c r="I21" s="1623"/>
      <c r="J21" s="1623"/>
      <c r="K21" s="1623"/>
      <c r="L21" s="1623"/>
      <c r="M21" s="1623"/>
      <c r="N21" s="1623"/>
      <c r="O21" s="1623"/>
      <c r="P21" s="336"/>
    </row>
    <row r="22" spans="1:16" ht="28.5" customHeight="1">
      <c r="A22" s="1803" t="s">
        <v>74</v>
      </c>
      <c r="B22" s="970"/>
      <c r="C22" s="970"/>
      <c r="D22" s="970"/>
      <c r="E22" s="971"/>
      <c r="F22" s="1804"/>
      <c r="G22" s="1805"/>
      <c r="H22" s="1805"/>
      <c r="I22" s="1805"/>
      <c r="J22" s="1805"/>
      <c r="K22" s="1805"/>
      <c r="L22" s="1805"/>
      <c r="M22" s="1805"/>
      <c r="N22" s="1805"/>
      <c r="O22" s="1805"/>
      <c r="P22" s="232" t="s">
        <v>75</v>
      </c>
    </row>
    <row r="23" spans="1:16" ht="28.5" customHeight="1">
      <c r="A23" s="1803" t="s">
        <v>83</v>
      </c>
      <c r="B23" s="970"/>
      <c r="C23" s="970"/>
      <c r="D23" s="970"/>
      <c r="E23" s="971"/>
      <c r="F23" s="1806"/>
      <c r="G23" s="1807"/>
      <c r="H23" s="1807"/>
      <c r="I23" s="1807"/>
      <c r="J23" s="1807"/>
      <c r="K23" s="1807"/>
      <c r="L23" s="1807"/>
      <c r="M23" s="1807"/>
      <c r="N23" s="1807"/>
      <c r="O23" s="1807"/>
      <c r="P23" s="208" t="s">
        <v>2</v>
      </c>
    </row>
    <row r="24" spans="1:16" ht="28.5" customHeight="1">
      <c r="A24" s="1808" t="s">
        <v>683</v>
      </c>
      <c r="B24" s="1809"/>
      <c r="C24" s="1809"/>
      <c r="D24" s="1809"/>
      <c r="E24" s="1810"/>
      <c r="F24" s="1811"/>
      <c r="G24" s="1812"/>
      <c r="H24" s="1812"/>
      <c r="I24" s="1812"/>
      <c r="J24" s="1812"/>
      <c r="K24" s="1812"/>
      <c r="L24" s="1812"/>
      <c r="M24" s="1812"/>
      <c r="N24" s="1812"/>
      <c r="O24" s="1812"/>
      <c r="P24" s="249"/>
    </row>
    <row r="25" spans="1:16" ht="21" customHeight="1">
      <c r="A25" s="236"/>
      <c r="B25" s="236"/>
      <c r="C25" s="236"/>
      <c r="D25" s="236"/>
      <c r="E25" s="236"/>
      <c r="F25" s="236"/>
      <c r="G25" s="236"/>
      <c r="H25" s="236"/>
      <c r="I25" s="236"/>
      <c r="J25" s="236"/>
      <c r="K25" s="236"/>
      <c r="L25" s="236"/>
      <c r="M25" s="236"/>
      <c r="N25" s="236"/>
      <c r="O25" s="236"/>
      <c r="P25" s="236"/>
    </row>
    <row r="26" spans="1:16">
      <c r="A26" s="289" t="s">
        <v>1573</v>
      </c>
      <c r="B26" s="216"/>
      <c r="C26" s="216"/>
      <c r="D26" s="216"/>
      <c r="E26" s="216"/>
      <c r="F26" s="216"/>
      <c r="G26" s="216"/>
      <c r="H26" s="216"/>
      <c r="I26" s="216"/>
      <c r="J26" s="216"/>
      <c r="K26" s="216"/>
      <c r="L26" s="216"/>
      <c r="M26" s="216"/>
      <c r="N26" s="216"/>
      <c r="O26" s="216"/>
      <c r="P26" s="216"/>
    </row>
    <row r="27" spans="1:16">
      <c r="A27" s="289" t="s">
        <v>1572</v>
      </c>
    </row>
    <row r="29" spans="1:16">
      <c r="A29" s="289" t="s">
        <v>1574</v>
      </c>
    </row>
    <row r="30" spans="1:16">
      <c r="A30" s="289" t="s">
        <v>912</v>
      </c>
    </row>
    <row r="32" spans="1:16">
      <c r="A32" s="289" t="s">
        <v>1575</v>
      </c>
    </row>
    <row r="33" spans="1:10">
      <c r="A33" s="289" t="s">
        <v>1479</v>
      </c>
    </row>
    <row r="35" spans="1:10">
      <c r="A35" s="289" t="s">
        <v>1576</v>
      </c>
    </row>
    <row r="36" spans="1:10">
      <c r="A36" s="289" t="s">
        <v>1577</v>
      </c>
    </row>
    <row r="37" spans="1:10" ht="6.75" customHeight="1"/>
    <row r="38" spans="1:10">
      <c r="A38" s="289" t="s">
        <v>864</v>
      </c>
      <c r="E38" s="289" t="s">
        <v>1296</v>
      </c>
    </row>
    <row r="39" spans="1:10">
      <c r="A39" s="289" t="s">
        <v>85</v>
      </c>
    </row>
    <row r="40" spans="1:10">
      <c r="A40" s="289" t="s">
        <v>1017</v>
      </c>
    </row>
    <row r="42" spans="1:10">
      <c r="C42" s="289" t="s">
        <v>1460</v>
      </c>
    </row>
    <row r="45" spans="1:10">
      <c r="B45" s="289" t="s">
        <v>1018</v>
      </c>
    </row>
    <row r="47" spans="1:10">
      <c r="C47" s="307" t="s">
        <v>1461</v>
      </c>
      <c r="D47" s="307"/>
      <c r="E47" s="307"/>
      <c r="F47" s="307"/>
      <c r="G47" s="307"/>
      <c r="H47" s="307"/>
      <c r="I47" s="307"/>
    </row>
    <row r="48" spans="1:10">
      <c r="C48" s="307"/>
      <c r="D48" s="307"/>
      <c r="E48" s="307"/>
      <c r="F48" s="307"/>
      <c r="G48" s="307"/>
      <c r="H48" s="307"/>
      <c r="I48" s="307"/>
      <c r="J48" s="333" t="s">
        <v>319</v>
      </c>
    </row>
    <row r="49" spans="2:5">
      <c r="E49" s="289" t="s">
        <v>318</v>
      </c>
    </row>
    <row r="51" spans="2:5">
      <c r="B51" s="289" t="s">
        <v>307</v>
      </c>
      <c r="C51" s="280" t="s">
        <v>320</v>
      </c>
    </row>
  </sheetData>
  <mergeCells count="13">
    <mergeCell ref="A3:P3"/>
    <mergeCell ref="B9:F9"/>
    <mergeCell ref="A17:P17"/>
    <mergeCell ref="A19:E19"/>
    <mergeCell ref="F19:O21"/>
    <mergeCell ref="A20:E20"/>
    <mergeCell ref="A21:E21"/>
    <mergeCell ref="A22:E22"/>
    <mergeCell ref="F22:O22"/>
    <mergeCell ref="A23:E23"/>
    <mergeCell ref="F23:O23"/>
    <mergeCell ref="A24:E24"/>
    <mergeCell ref="F24:O24"/>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drawing r:id="rId2"/>
  <legacyDrawing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Z60"/>
  <sheetViews>
    <sheetView view="pageBreakPreview" topLeftCell="A40" zoomScaleNormal="100" zoomScaleSheetLayoutView="100" workbookViewId="0">
      <selection activeCell="X50" sqref="X50"/>
    </sheetView>
  </sheetViews>
  <sheetFormatPr defaultColWidth="5.875" defaultRowHeight="14.25"/>
  <cols>
    <col min="1" max="1" width="2.625" style="289" customWidth="1"/>
    <col min="2" max="2" width="5.875" style="289" customWidth="1"/>
    <col min="3" max="3" width="3.5" style="289" customWidth="1"/>
    <col min="4" max="4" width="5.875" style="289" customWidth="1"/>
    <col min="5" max="5" width="3.5" style="289" customWidth="1"/>
    <col min="6" max="6" width="5.875" style="289" customWidth="1"/>
    <col min="7" max="7" width="3.5" style="289" customWidth="1"/>
    <col min="8" max="8" width="5.875" style="289" customWidth="1"/>
    <col min="9" max="9" width="3.5" style="289" customWidth="1"/>
    <col min="10" max="10" width="5.875" style="289" customWidth="1"/>
    <col min="11" max="11" width="3.5" style="289" customWidth="1"/>
    <col min="12" max="12" width="5.875" style="289" customWidth="1"/>
    <col min="13" max="13" width="3.5" style="289" customWidth="1"/>
    <col min="14" max="14" width="5.875" style="289" customWidth="1"/>
    <col min="15" max="15" width="3.5" style="289" customWidth="1"/>
    <col min="16" max="16" width="5.875" style="289" customWidth="1"/>
    <col min="17" max="17" width="3.5" style="289" customWidth="1"/>
    <col min="18" max="18" width="5.875" style="289"/>
    <col min="19" max="19" width="3.5" style="289" customWidth="1"/>
    <col min="20" max="20" width="3.25" style="289" bestFit="1" customWidth="1"/>
    <col min="21" max="21" width="3.5" style="289" customWidth="1"/>
    <col min="22" max="22" width="5.875" style="289"/>
    <col min="23" max="23" width="3.5" style="289" customWidth="1"/>
    <col min="24" max="24" width="20.5" style="289" bestFit="1" customWidth="1"/>
    <col min="25" max="25" width="13.875" style="289" bestFit="1" customWidth="1"/>
    <col min="26" max="26" width="5.875" style="289"/>
    <col min="27" max="27" width="3.5" style="289" customWidth="1"/>
    <col min="28" max="16384" width="5.875" style="289"/>
  </cols>
  <sheetData>
    <row r="1" spans="1:20">
      <c r="T1" s="290" t="s">
        <v>611</v>
      </c>
    </row>
    <row r="2" spans="1:20" ht="28.5">
      <c r="A2" s="921" t="s">
        <v>18</v>
      </c>
      <c r="B2" s="921"/>
      <c r="C2" s="921"/>
      <c r="D2" s="921"/>
      <c r="E2" s="921"/>
      <c r="F2" s="921"/>
      <c r="G2" s="921"/>
      <c r="H2" s="921"/>
      <c r="I2" s="921"/>
      <c r="J2" s="921"/>
      <c r="K2" s="921"/>
      <c r="L2" s="921"/>
      <c r="M2" s="921"/>
      <c r="N2" s="921"/>
      <c r="O2" s="921"/>
      <c r="P2" s="921"/>
      <c r="Q2" s="921"/>
      <c r="R2" s="921"/>
      <c r="S2" s="921"/>
      <c r="T2" s="921"/>
    </row>
    <row r="3" spans="1:20" ht="21" customHeight="1">
      <c r="A3" s="949" t="s">
        <v>865</v>
      </c>
      <c r="B3" s="949"/>
      <c r="C3" s="949"/>
      <c r="D3" s="949"/>
      <c r="E3" s="949"/>
      <c r="F3" s="949"/>
      <c r="G3" s="949"/>
      <c r="H3" s="949"/>
      <c r="I3" s="949"/>
      <c r="J3" s="949"/>
      <c r="K3" s="949"/>
      <c r="L3" s="949"/>
      <c r="M3" s="949"/>
      <c r="N3" s="949"/>
      <c r="O3" s="949"/>
      <c r="P3" s="949"/>
      <c r="Q3" s="949"/>
      <c r="R3" s="949"/>
      <c r="S3" s="949"/>
      <c r="T3" s="949"/>
    </row>
    <row r="4" spans="1:20" ht="21" customHeight="1">
      <c r="M4" s="415"/>
      <c r="N4" s="1848" t="s">
        <v>1337</v>
      </c>
      <c r="O4" s="1848"/>
      <c r="P4" s="1848"/>
      <c r="Q4" s="1848"/>
      <c r="R4" s="1848"/>
      <c r="S4" s="416"/>
      <c r="T4" s="416"/>
    </row>
    <row r="5" spans="1:20">
      <c r="M5" s="332"/>
    </row>
    <row r="6" spans="1:20">
      <c r="A6" s="289" t="s">
        <v>20</v>
      </c>
      <c r="C6" s="332"/>
      <c r="D6" s="332"/>
      <c r="E6" s="332"/>
    </row>
    <row r="7" spans="1:20">
      <c r="C7" s="332"/>
      <c r="D7" s="332"/>
      <c r="E7" s="332"/>
    </row>
    <row r="8" spans="1:20" ht="21" customHeight="1">
      <c r="C8" s="332"/>
      <c r="D8" s="332"/>
      <c r="E8" s="332"/>
      <c r="F8" s="1276" t="s">
        <v>275</v>
      </c>
      <c r="G8" s="1276"/>
      <c r="H8" s="1276"/>
      <c r="I8" s="1276"/>
      <c r="J8" s="1276"/>
      <c r="K8" s="1426"/>
      <c r="L8" s="1426"/>
      <c r="M8" s="1426"/>
      <c r="N8" s="1426"/>
      <c r="O8" s="1426"/>
      <c r="P8" s="1426"/>
      <c r="Q8" s="1426"/>
      <c r="R8" s="1426"/>
    </row>
    <row r="9" spans="1:20" ht="21" customHeight="1">
      <c r="C9" s="332"/>
      <c r="D9" s="332"/>
      <c r="E9" s="332"/>
      <c r="F9" s="1276" t="s">
        <v>866</v>
      </c>
      <c r="G9" s="1276"/>
      <c r="H9" s="1276"/>
      <c r="I9" s="1276"/>
      <c r="J9" s="1276"/>
      <c r="K9" s="1426"/>
      <c r="L9" s="1426"/>
      <c r="M9" s="1426"/>
      <c r="N9" s="1426"/>
      <c r="O9" s="1426"/>
      <c r="P9" s="1426"/>
      <c r="Q9" s="1426"/>
      <c r="R9" s="1426"/>
    </row>
    <row r="10" spans="1:20" ht="21" customHeight="1">
      <c r="C10" s="332"/>
      <c r="D10" s="332"/>
      <c r="E10" s="332"/>
      <c r="F10" s="1276" t="s">
        <v>867</v>
      </c>
      <c r="G10" s="1276"/>
      <c r="H10" s="1276"/>
      <c r="I10" s="1276"/>
      <c r="J10" s="1276"/>
      <c r="K10" s="1426"/>
      <c r="L10" s="1426"/>
      <c r="M10" s="1426"/>
      <c r="N10" s="1426"/>
      <c r="O10" s="1426"/>
      <c r="P10" s="1426"/>
      <c r="Q10" s="1426"/>
      <c r="R10" s="1426"/>
      <c r="S10" s="949"/>
      <c r="T10" s="949"/>
    </row>
    <row r="11" spans="1:20" ht="21" customHeight="1">
      <c r="C11" s="332"/>
      <c r="D11" s="332"/>
      <c r="E11" s="332"/>
      <c r="F11" s="1276" t="s">
        <v>21</v>
      </c>
      <c r="G11" s="1276"/>
      <c r="H11" s="1276"/>
      <c r="I11" s="1276"/>
      <c r="J11" s="1276"/>
      <c r="K11" s="1427"/>
      <c r="L11" s="1427"/>
      <c r="M11" s="1427"/>
      <c r="N11" s="1427"/>
      <c r="O11" s="1427"/>
      <c r="P11" s="1427"/>
      <c r="Q11" s="1427"/>
      <c r="R11" s="1427"/>
    </row>
    <row r="12" spans="1:20">
      <c r="C12" s="332"/>
      <c r="D12" s="332"/>
      <c r="E12" s="332"/>
    </row>
    <row r="13" spans="1:20">
      <c r="A13" s="289" t="s">
        <v>868</v>
      </c>
      <c r="C13" s="332"/>
      <c r="D13" s="332"/>
      <c r="E13" s="332"/>
    </row>
    <row r="14" spans="1:20">
      <c r="C14" s="332"/>
      <c r="D14" s="332"/>
      <c r="E14" s="332"/>
    </row>
    <row r="15" spans="1:20">
      <c r="A15" s="864" t="s">
        <v>589</v>
      </c>
      <c r="B15" s="864"/>
      <c r="C15" s="864"/>
      <c r="D15" s="864"/>
      <c r="E15" s="864"/>
      <c r="F15" s="864"/>
      <c r="G15" s="864"/>
      <c r="H15" s="864"/>
      <c r="I15" s="864"/>
      <c r="J15" s="864"/>
      <c r="K15" s="864"/>
      <c r="L15" s="864"/>
      <c r="M15" s="864"/>
      <c r="N15" s="864"/>
      <c r="O15" s="864"/>
      <c r="P15" s="864"/>
    </row>
    <row r="16" spans="1:20" ht="9" customHeight="1">
      <c r="C16" s="332"/>
      <c r="D16" s="332"/>
      <c r="E16" s="332"/>
    </row>
    <row r="17" spans="1:26" ht="21" customHeight="1">
      <c r="A17" s="289" t="s">
        <v>23</v>
      </c>
      <c r="C17" s="332"/>
      <c r="D17" s="332"/>
      <c r="E17" s="1846">
        <f>R39</f>
        <v>303200</v>
      </c>
      <c r="F17" s="1846"/>
      <c r="G17" s="1846"/>
      <c r="H17" s="1846"/>
      <c r="I17" s="1846"/>
      <c r="J17" s="146" t="s">
        <v>2</v>
      </c>
    </row>
    <row r="18" spans="1:26" ht="9" customHeight="1">
      <c r="C18" s="332"/>
      <c r="D18" s="332"/>
      <c r="E18" s="332"/>
    </row>
    <row r="19" spans="1:26">
      <c r="A19" s="289" t="s">
        <v>24</v>
      </c>
      <c r="C19" s="332"/>
      <c r="D19" s="332"/>
      <c r="E19" s="332"/>
    </row>
    <row r="20" spans="1:26">
      <c r="A20" s="289" t="s">
        <v>869</v>
      </c>
      <c r="C20" s="332"/>
      <c r="D20" s="332"/>
      <c r="E20" s="332"/>
    </row>
    <row r="21" spans="1:26" ht="9" customHeight="1"/>
    <row r="22" spans="1:26">
      <c r="A22" s="333" t="s">
        <v>870</v>
      </c>
      <c r="B22" s="325" t="str">
        <f>入力シート!C1</f>
        <v>令和4年7月10日執行参議院青森県選挙区選出議員選挙</v>
      </c>
      <c r="C22" s="293"/>
      <c r="D22" s="293"/>
      <c r="E22" s="293"/>
      <c r="F22" s="293"/>
      <c r="G22" s="293"/>
      <c r="H22" s="293"/>
      <c r="I22" s="293"/>
      <c r="J22" s="293"/>
      <c r="K22" s="293"/>
      <c r="L22" s="293"/>
      <c r="M22"/>
      <c r="N22" s="293"/>
      <c r="O22" s="293"/>
      <c r="P22" s="293"/>
    </row>
    <row r="23" spans="1:26" ht="9" customHeight="1"/>
    <row r="24" spans="1:26">
      <c r="A24" s="289" t="s">
        <v>26</v>
      </c>
      <c r="F24" s="1847">
        <f>入力シート!C8</f>
        <v>0</v>
      </c>
      <c r="G24" s="1847"/>
      <c r="H24" s="1847"/>
      <c r="J24" s="1072">
        <f>入力シート!C10</f>
        <v>0</v>
      </c>
      <c r="K24" s="1072"/>
      <c r="L24" s="1072"/>
    </row>
    <row r="25" spans="1:26" ht="9" customHeight="1">
      <c r="A25" s="307"/>
      <c r="B25" s="307"/>
      <c r="C25" s="307"/>
      <c r="D25" s="307"/>
      <c r="E25" s="307"/>
      <c r="F25" s="307"/>
      <c r="G25" s="308"/>
      <c r="H25" s="307"/>
      <c r="I25" s="307"/>
      <c r="J25" s="307"/>
      <c r="K25" s="307"/>
      <c r="L25" s="307"/>
      <c r="M25" s="307"/>
      <c r="N25" s="307"/>
      <c r="O25" s="307"/>
    </row>
    <row r="26" spans="1:26">
      <c r="A26" s="307" t="s">
        <v>267</v>
      </c>
      <c r="B26" s="307"/>
      <c r="C26" s="307"/>
      <c r="D26" s="307"/>
      <c r="E26" s="307"/>
      <c r="F26" s="218"/>
      <c r="G26" s="337"/>
      <c r="H26" s="311"/>
      <c r="I26" s="311"/>
      <c r="J26" s="218"/>
      <c r="K26" s="311"/>
      <c r="L26" s="311"/>
      <c r="M26" s="307"/>
      <c r="N26" s="307"/>
      <c r="O26" s="307"/>
    </row>
    <row r="27" spans="1:26" ht="24" customHeight="1">
      <c r="A27" s="307"/>
      <c r="B27" s="1797" t="s">
        <v>268</v>
      </c>
      <c r="C27" s="1442"/>
      <c r="D27" s="1442"/>
      <c r="E27" s="1443"/>
      <c r="F27" s="1452"/>
      <c r="G27" s="1453"/>
      <c r="H27" s="1453"/>
      <c r="I27" s="1453"/>
      <c r="J27" s="1453"/>
      <c r="K27" s="1454"/>
      <c r="L27" s="1447" t="s">
        <v>272</v>
      </c>
      <c r="M27" s="1448"/>
      <c r="N27" s="1448"/>
      <c r="O27" s="1841"/>
      <c r="P27" s="1842"/>
      <c r="Q27" s="1842"/>
      <c r="R27" s="1842"/>
      <c r="S27" s="1842"/>
      <c r="T27" s="1843"/>
    </row>
    <row r="28" spans="1:26" ht="24" customHeight="1">
      <c r="A28" s="307"/>
      <c r="B28" s="1797" t="s">
        <v>269</v>
      </c>
      <c r="C28" s="1442"/>
      <c r="D28" s="1442"/>
      <c r="E28" s="1443"/>
      <c r="F28" s="1444"/>
      <c r="G28" s="1445"/>
      <c r="H28" s="1445"/>
      <c r="I28" s="1445"/>
      <c r="J28" s="1445"/>
      <c r="K28" s="1446"/>
      <c r="L28" s="1447" t="s">
        <v>273</v>
      </c>
      <c r="M28" s="1448"/>
      <c r="N28" s="1448"/>
      <c r="O28" s="1841"/>
      <c r="P28" s="1842"/>
      <c r="Q28" s="1842"/>
      <c r="R28" s="1842"/>
      <c r="S28" s="1842"/>
      <c r="T28" s="1843"/>
    </row>
    <row r="29" spans="1:26" ht="24" customHeight="1">
      <c r="A29" s="307"/>
      <c r="B29" s="1797" t="s">
        <v>270</v>
      </c>
      <c r="C29" s="1442"/>
      <c r="D29" s="1442"/>
      <c r="E29" s="1443"/>
      <c r="F29" s="1452"/>
      <c r="G29" s="1453"/>
      <c r="H29" s="1453"/>
      <c r="I29" s="1453"/>
      <c r="J29" s="1453"/>
      <c r="K29" s="1454"/>
      <c r="L29" s="1447" t="s">
        <v>274</v>
      </c>
      <c r="M29" s="1448"/>
      <c r="N29" s="1448"/>
      <c r="O29" s="1841"/>
      <c r="P29" s="1842"/>
      <c r="Q29" s="1842"/>
      <c r="R29" s="1842"/>
      <c r="S29" s="1842"/>
      <c r="T29" s="1843"/>
    </row>
    <row r="30" spans="1:26" ht="24" customHeight="1">
      <c r="A30" s="307"/>
      <c r="B30" s="1844" t="s">
        <v>871</v>
      </c>
      <c r="C30" s="1456"/>
      <c r="D30" s="1456"/>
      <c r="E30" s="1457"/>
      <c r="F30" s="1458"/>
      <c r="G30" s="1459"/>
      <c r="H30" s="1459"/>
      <c r="I30" s="1459"/>
      <c r="J30" s="1459"/>
      <c r="K30" s="1459"/>
      <c r="L30" s="1459"/>
      <c r="M30" s="1459"/>
      <c r="N30" s="1459"/>
      <c r="O30" s="1459"/>
      <c r="P30" s="1459"/>
      <c r="Q30" s="1459"/>
      <c r="R30" s="1459"/>
      <c r="S30" s="1459"/>
      <c r="T30" s="1845"/>
      <c r="X30" s="216"/>
      <c r="Y30" s="216" t="s">
        <v>1019</v>
      </c>
      <c r="Z30" s="216" t="s">
        <v>88</v>
      </c>
    </row>
    <row r="31" spans="1:26" ht="24" customHeight="1">
      <c r="A31" s="307"/>
      <c r="B31" s="1834" t="s">
        <v>271</v>
      </c>
      <c r="C31" s="1835"/>
      <c r="D31" s="1835"/>
      <c r="E31" s="1836"/>
      <c r="F31" s="1837"/>
      <c r="G31" s="1838"/>
      <c r="H31" s="1838"/>
      <c r="I31" s="1838"/>
      <c r="J31" s="1838"/>
      <c r="K31" s="1838"/>
      <c r="L31" s="1838"/>
      <c r="M31" s="1838"/>
      <c r="N31" s="1838"/>
      <c r="O31" s="1838"/>
      <c r="P31" s="1838"/>
      <c r="Q31" s="1838"/>
      <c r="R31" s="1838"/>
      <c r="S31" s="1838"/>
      <c r="T31" s="1839"/>
      <c r="X31" s="216" t="s">
        <v>1020</v>
      </c>
      <c r="Y31" s="342">
        <v>35000</v>
      </c>
      <c r="Z31" s="343">
        <v>7.95</v>
      </c>
    </row>
    <row r="32" spans="1:26" ht="9" customHeight="1">
      <c r="A32" s="307"/>
      <c r="B32" s="307"/>
      <c r="C32" s="307"/>
      <c r="D32" s="307"/>
      <c r="E32" s="307"/>
      <c r="F32" s="218"/>
      <c r="G32" s="337"/>
      <c r="H32" s="311"/>
      <c r="I32" s="311"/>
      <c r="J32" s="311"/>
      <c r="K32" s="311"/>
      <c r="L32" s="311"/>
      <c r="M32" s="307"/>
      <c r="N32" s="307"/>
      <c r="O32" s="307"/>
      <c r="X32" s="216"/>
      <c r="Y32" s="216"/>
      <c r="Z32" s="216"/>
    </row>
    <row r="33" spans="1:26" ht="21" customHeight="1">
      <c r="A33" s="307"/>
      <c r="B33" s="307" t="s">
        <v>872</v>
      </c>
      <c r="C33" s="307"/>
      <c r="D33" s="307"/>
      <c r="E33" s="307"/>
      <c r="F33" s="218"/>
      <c r="G33" s="337"/>
      <c r="H33" s="311"/>
      <c r="I33" s="311"/>
      <c r="J33" s="311"/>
      <c r="K33" s="311"/>
      <c r="L33" s="311"/>
      <c r="M33" s="307"/>
      <c r="N33" s="307"/>
      <c r="O33" s="307"/>
      <c r="X33" s="216" t="s">
        <v>1021</v>
      </c>
      <c r="Y33" s="342">
        <v>40000</v>
      </c>
      <c r="Z33" s="343">
        <f>ROUNDUP((278250+6.88*(Y33-35000))/Y33,2)</f>
        <v>7.8199999999999994</v>
      </c>
    </row>
    <row r="34" spans="1:26" ht="39" customHeight="1">
      <c r="A34" s="307"/>
      <c r="B34" s="1840" t="s">
        <v>83</v>
      </c>
      <c r="C34" s="1840"/>
      <c r="D34" s="1840"/>
      <c r="E34" s="1840"/>
      <c r="F34" s="1840"/>
      <c r="G34" s="1840"/>
      <c r="H34" s="1840" t="s">
        <v>99</v>
      </c>
      <c r="I34" s="1840"/>
      <c r="J34" s="1840"/>
      <c r="K34" s="1840"/>
      <c r="L34" s="1840"/>
      <c r="M34" s="1840"/>
      <c r="N34" s="1840" t="s">
        <v>100</v>
      </c>
      <c r="O34" s="1840"/>
      <c r="P34" s="1840"/>
      <c r="Q34" s="1840"/>
      <c r="R34" s="1840"/>
      <c r="S34" s="1840"/>
      <c r="T34" s="417" t="s">
        <v>683</v>
      </c>
    </row>
    <row r="35" spans="1:26">
      <c r="A35" s="307"/>
      <c r="B35" s="1615" t="s">
        <v>88</v>
      </c>
      <c r="C35" s="1480"/>
      <c r="D35" s="1615" t="s">
        <v>89</v>
      </c>
      <c r="E35" s="1481"/>
      <c r="F35" s="1480" t="s">
        <v>90</v>
      </c>
      <c r="G35" s="1481"/>
      <c r="H35" s="1615" t="s">
        <v>88</v>
      </c>
      <c r="I35" s="1480"/>
      <c r="J35" s="1615" t="s">
        <v>89</v>
      </c>
      <c r="K35" s="1481"/>
      <c r="L35" s="1480" t="s">
        <v>90</v>
      </c>
      <c r="M35" s="1481"/>
      <c r="N35" s="1615" t="s">
        <v>88</v>
      </c>
      <c r="O35" s="1480"/>
      <c r="P35" s="1615" t="s">
        <v>89</v>
      </c>
      <c r="Q35" s="1481"/>
      <c r="R35" s="1480" t="s">
        <v>90</v>
      </c>
      <c r="S35" s="1481"/>
      <c r="T35" s="1775"/>
    </row>
    <row r="36" spans="1:26">
      <c r="A36" s="307"/>
      <c r="B36" s="253" t="s">
        <v>873</v>
      </c>
      <c r="C36" s="254"/>
      <c r="D36" s="253" t="s">
        <v>874</v>
      </c>
      <c r="E36" s="255"/>
      <c r="F36" s="256" t="s">
        <v>875</v>
      </c>
      <c r="G36" s="255"/>
      <c r="H36" s="253" t="s">
        <v>876</v>
      </c>
      <c r="I36" s="254"/>
      <c r="J36" s="253" t="s">
        <v>877</v>
      </c>
      <c r="K36" s="255"/>
      <c r="L36" s="256" t="s">
        <v>878</v>
      </c>
      <c r="M36" s="255"/>
      <c r="N36" s="253" t="s">
        <v>879</v>
      </c>
      <c r="O36" s="254"/>
      <c r="P36" s="253" t="s">
        <v>880</v>
      </c>
      <c r="Q36" s="255"/>
      <c r="R36" s="256" t="s">
        <v>881</v>
      </c>
      <c r="S36" s="255"/>
      <c r="T36" s="1776"/>
    </row>
    <row r="37" spans="1:26">
      <c r="A37" s="307"/>
      <c r="B37" s="257"/>
      <c r="C37" s="258"/>
      <c r="D37" s="257"/>
      <c r="E37" s="259"/>
      <c r="F37" s="258" t="s">
        <v>882</v>
      </c>
      <c r="G37" s="260"/>
      <c r="H37" s="257"/>
      <c r="I37" s="258"/>
      <c r="J37" s="257"/>
      <c r="K37" s="259"/>
      <c r="L37" s="258" t="s">
        <v>883</v>
      </c>
      <c r="M37" s="260"/>
      <c r="N37" s="257"/>
      <c r="O37" s="258"/>
      <c r="P37" s="257"/>
      <c r="Q37" s="259"/>
      <c r="R37" s="258" t="s">
        <v>884</v>
      </c>
      <c r="S37" s="260"/>
      <c r="T37" s="1776"/>
    </row>
    <row r="38" spans="1:26">
      <c r="A38" s="307"/>
      <c r="B38" s="206"/>
      <c r="C38" s="262" t="s">
        <v>2</v>
      </c>
      <c r="D38" s="261"/>
      <c r="E38" s="261" t="s">
        <v>75</v>
      </c>
      <c r="F38" s="263"/>
      <c r="G38" s="262" t="s">
        <v>2</v>
      </c>
      <c r="H38" s="261"/>
      <c r="I38" s="261" t="s">
        <v>2</v>
      </c>
      <c r="J38" s="263"/>
      <c r="K38" s="262" t="s">
        <v>75</v>
      </c>
      <c r="L38" s="261"/>
      <c r="M38" s="261" t="s">
        <v>2</v>
      </c>
      <c r="N38" s="263"/>
      <c r="O38" s="262" t="s">
        <v>2</v>
      </c>
      <c r="P38" s="261"/>
      <c r="Q38" s="261" t="s">
        <v>75</v>
      </c>
      <c r="R38" s="263"/>
      <c r="S38" s="262" t="s">
        <v>2</v>
      </c>
      <c r="T38" s="1776"/>
    </row>
    <row r="39" spans="1:26" ht="24.75" customHeight="1">
      <c r="A39" s="307"/>
      <c r="B39" s="1826">
        <v>7.58</v>
      </c>
      <c r="C39" s="1827"/>
      <c r="D39" s="1828">
        <v>40000</v>
      </c>
      <c r="E39" s="1829"/>
      <c r="F39" s="1490">
        <f>B39*D39</f>
        <v>303200</v>
      </c>
      <c r="G39" s="1491"/>
      <c r="H39" s="1830">
        <f>IF(D39&lt;=35000,"7.95",ROUNDUP((278250+6.88*(D39-35000))/D39,2))</f>
        <v>7.8199999999999994</v>
      </c>
      <c r="I39" s="1831"/>
      <c r="J39" s="1832">
        <v>40000</v>
      </c>
      <c r="K39" s="1833"/>
      <c r="L39" s="1490">
        <f>H39*J39</f>
        <v>312800</v>
      </c>
      <c r="M39" s="1491"/>
      <c r="N39" s="1822">
        <f>IF(B39&gt;H39,(H39),(B39))</f>
        <v>7.58</v>
      </c>
      <c r="O39" s="1823"/>
      <c r="P39" s="1824">
        <f>IF(D39&gt;J39,(J39),(D39))</f>
        <v>40000</v>
      </c>
      <c r="Q39" s="1825"/>
      <c r="R39" s="1490">
        <f>N39*P39</f>
        <v>303200</v>
      </c>
      <c r="S39" s="1491"/>
      <c r="T39" s="1777"/>
    </row>
    <row r="40" spans="1:26" ht="14.25" customHeight="1">
      <c r="A40" s="307"/>
      <c r="B40" s="418"/>
      <c r="C40" s="418"/>
      <c r="D40" s="419"/>
      <c r="E40" s="419"/>
      <c r="F40" s="420"/>
      <c r="G40" s="420"/>
      <c r="H40" s="418"/>
      <c r="I40" s="418"/>
      <c r="J40" s="421"/>
      <c r="K40" s="421"/>
      <c r="L40" s="420"/>
      <c r="M40" s="420"/>
      <c r="N40" s="420"/>
      <c r="O40" s="420"/>
      <c r="P40" s="422"/>
      <c r="Q40" s="422"/>
      <c r="R40" s="420"/>
      <c r="S40" s="420"/>
    </row>
    <row r="41" spans="1:26" ht="14.25" customHeight="1">
      <c r="A41" s="307"/>
      <c r="B41" s="457"/>
      <c r="C41" s="457"/>
      <c r="D41" s="458"/>
      <c r="E41" s="458"/>
      <c r="F41" s="459"/>
      <c r="G41" s="459"/>
      <c r="H41" s="457"/>
      <c r="I41" s="457"/>
      <c r="J41" s="460"/>
      <c r="K41" s="460"/>
      <c r="L41" s="459"/>
      <c r="M41" s="459"/>
      <c r="N41" s="459"/>
      <c r="O41" s="459"/>
      <c r="P41" s="461"/>
      <c r="Q41" s="461"/>
      <c r="R41" s="459"/>
      <c r="S41" s="459"/>
    </row>
    <row r="42" spans="1:26" ht="14.25" customHeight="1">
      <c r="A42" s="307"/>
      <c r="B42" s="457"/>
      <c r="C42" s="457"/>
      <c r="D42" s="458"/>
      <c r="E42" s="458"/>
      <c r="F42" s="459"/>
      <c r="G42" s="459"/>
      <c r="H42" s="457"/>
      <c r="I42" s="457"/>
      <c r="J42" s="460"/>
      <c r="K42" s="460"/>
      <c r="L42" s="459"/>
      <c r="M42" s="459"/>
      <c r="N42" s="459"/>
      <c r="O42" s="459"/>
      <c r="P42" s="461"/>
      <c r="Q42" s="461"/>
      <c r="R42" s="459"/>
      <c r="S42" s="459"/>
    </row>
    <row r="43" spans="1:26" ht="14.25" customHeight="1">
      <c r="A43" s="307" t="s">
        <v>1578</v>
      </c>
      <c r="B43" s="423"/>
      <c r="C43" s="423"/>
      <c r="D43" s="424"/>
      <c r="E43" s="424"/>
      <c r="F43" s="425"/>
      <c r="G43" s="425"/>
      <c r="H43" s="423"/>
      <c r="I43" s="423"/>
      <c r="J43" s="426"/>
      <c r="K43" s="426"/>
      <c r="L43" s="425"/>
      <c r="M43" s="425"/>
      <c r="N43" s="425"/>
      <c r="O43" s="425"/>
      <c r="P43" s="427"/>
      <c r="Q43" s="427"/>
      <c r="R43" s="425"/>
      <c r="S43" s="425"/>
    </row>
    <row r="44" spans="1:26" ht="14.25" customHeight="1">
      <c r="A44" s="289" t="s">
        <v>1579</v>
      </c>
      <c r="B44" s="307"/>
      <c r="C44" s="307"/>
      <c r="D44" s="307"/>
      <c r="E44" s="307"/>
      <c r="F44" s="307"/>
      <c r="G44" s="307"/>
      <c r="H44" s="307"/>
      <c r="I44" s="307"/>
      <c r="J44" s="307"/>
      <c r="K44" s="307"/>
      <c r="L44" s="307"/>
      <c r="M44" s="307"/>
      <c r="N44" s="307"/>
      <c r="O44" s="307"/>
      <c r="P44" s="307"/>
      <c r="Q44" s="307"/>
      <c r="R44" s="307"/>
      <c r="S44" s="307"/>
    </row>
    <row r="45" spans="1:26" ht="14.25" customHeight="1">
      <c r="A45" s="289" t="s">
        <v>1032</v>
      </c>
      <c r="C45" s="216"/>
      <c r="D45" s="216"/>
      <c r="E45" s="216"/>
      <c r="F45" s="216"/>
      <c r="G45" s="216"/>
      <c r="H45" s="216"/>
      <c r="I45" s="216"/>
      <c r="J45" s="216"/>
      <c r="K45" s="216"/>
      <c r="L45" s="216"/>
      <c r="M45" s="216"/>
      <c r="N45" s="216"/>
      <c r="O45" s="216"/>
      <c r="P45" s="216"/>
      <c r="Q45" s="216"/>
      <c r="R45" s="216"/>
      <c r="S45" s="216"/>
    </row>
    <row r="46" spans="1:26" ht="14.25" customHeight="1">
      <c r="A46" s="289" t="s">
        <v>1033</v>
      </c>
      <c r="C46" s="216"/>
      <c r="D46" s="216"/>
      <c r="E46" s="216"/>
      <c r="F46" s="216"/>
      <c r="G46" s="216"/>
      <c r="H46" s="216"/>
      <c r="I46" s="216"/>
      <c r="J46" s="216"/>
      <c r="K46" s="216"/>
      <c r="L46" s="216"/>
      <c r="M46" s="216"/>
      <c r="O46" s="289" t="s">
        <v>1462</v>
      </c>
      <c r="P46" s="216"/>
      <c r="Q46" s="216"/>
      <c r="R46" s="216"/>
      <c r="S46" s="216"/>
    </row>
    <row r="47" spans="1:26" ht="14.25" customHeight="1">
      <c r="A47" s="289" t="s">
        <v>1034</v>
      </c>
      <c r="C47" s="216"/>
      <c r="D47" s="216"/>
      <c r="E47" s="216"/>
      <c r="F47" s="216"/>
      <c r="G47" s="216"/>
      <c r="H47" s="216"/>
      <c r="I47" s="216"/>
      <c r="J47" s="216"/>
      <c r="K47" s="216"/>
      <c r="L47" s="216"/>
      <c r="M47" s="216"/>
      <c r="N47" s="216"/>
      <c r="O47" s="216"/>
      <c r="P47" s="216"/>
      <c r="Q47" s="216"/>
      <c r="R47" s="216"/>
      <c r="S47" s="216"/>
    </row>
    <row r="48" spans="1:26" ht="7.5" customHeight="1">
      <c r="A48" s="216"/>
      <c r="B48" s="216"/>
      <c r="C48" s="216"/>
      <c r="D48" s="216"/>
      <c r="E48" s="216"/>
      <c r="F48" s="216"/>
      <c r="G48" s="216"/>
      <c r="H48" s="216"/>
      <c r="I48" s="216"/>
      <c r="J48" s="216"/>
      <c r="K48" s="216"/>
      <c r="L48" s="216"/>
      <c r="M48" s="216"/>
      <c r="N48" s="216"/>
      <c r="O48" s="216"/>
      <c r="P48" s="216"/>
      <c r="Q48" s="216"/>
      <c r="R48" s="216"/>
      <c r="S48" s="216"/>
    </row>
    <row r="49" spans="1:19" ht="14.25" customHeight="1">
      <c r="A49" s="216"/>
      <c r="B49" s="236"/>
      <c r="C49" s="236" t="s">
        <v>1461</v>
      </c>
      <c r="D49" s="236"/>
      <c r="E49" s="236"/>
      <c r="F49" s="236"/>
      <c r="G49" s="236"/>
      <c r="H49" s="216"/>
      <c r="I49" s="216"/>
      <c r="J49" s="216"/>
      <c r="K49" s="216"/>
      <c r="L49" s="216"/>
      <c r="M49" s="216"/>
      <c r="N49" s="216"/>
      <c r="O49" s="216"/>
      <c r="P49" s="216"/>
      <c r="Q49" s="216"/>
      <c r="R49" s="216"/>
      <c r="S49" s="216"/>
    </row>
    <row r="50" spans="1:19" ht="14.25" customHeight="1">
      <c r="A50" s="236"/>
      <c r="B50" s="236"/>
      <c r="C50" s="236"/>
      <c r="D50" s="236"/>
      <c r="E50" s="236"/>
      <c r="F50" s="236"/>
      <c r="G50" s="236"/>
      <c r="H50" s="216"/>
      <c r="I50" s="216"/>
      <c r="J50" s="216"/>
      <c r="K50" s="216"/>
      <c r="L50" s="216" t="s">
        <v>344</v>
      </c>
      <c r="M50" s="216"/>
      <c r="N50" s="216"/>
      <c r="O50" s="216"/>
      <c r="P50" s="216"/>
      <c r="Q50" s="216"/>
      <c r="R50" s="216"/>
      <c r="S50" s="216"/>
    </row>
    <row r="51" spans="1:19" ht="14.25" customHeight="1">
      <c r="A51" s="216"/>
      <c r="B51" s="216"/>
      <c r="C51" s="216"/>
      <c r="D51" s="216"/>
      <c r="E51" s="216" t="s">
        <v>318</v>
      </c>
      <c r="F51" s="216"/>
      <c r="G51" s="216"/>
      <c r="H51" s="216"/>
      <c r="I51" s="216"/>
      <c r="J51" s="216"/>
      <c r="K51" s="216"/>
      <c r="L51" s="216"/>
      <c r="M51" s="216"/>
      <c r="N51" s="216"/>
      <c r="O51" s="216"/>
      <c r="P51" s="216"/>
      <c r="Q51" s="216"/>
      <c r="R51" s="216"/>
      <c r="S51" s="216"/>
    </row>
    <row r="52" spans="1:19" ht="6.75" customHeight="1">
      <c r="A52" s="216"/>
      <c r="B52" s="216"/>
      <c r="C52" s="216"/>
      <c r="D52" s="216"/>
      <c r="E52" s="216"/>
      <c r="F52" s="216"/>
      <c r="G52" s="216"/>
      <c r="H52" s="216"/>
      <c r="I52" s="216"/>
      <c r="J52" s="216"/>
      <c r="K52" s="216"/>
      <c r="L52" s="216"/>
      <c r="M52" s="216"/>
      <c r="N52" s="216"/>
      <c r="O52" s="216"/>
      <c r="P52" s="216"/>
      <c r="Q52" s="216"/>
      <c r="R52" s="216"/>
      <c r="S52" s="216"/>
    </row>
    <row r="53" spans="1:19" ht="14.25" customHeight="1">
      <c r="A53" s="289" t="s">
        <v>1035</v>
      </c>
      <c r="C53" s="307"/>
      <c r="D53" s="307"/>
      <c r="E53" s="307"/>
      <c r="F53" s="307"/>
      <c r="G53" s="308"/>
      <c r="H53" s="307"/>
      <c r="I53" s="307"/>
      <c r="J53" s="307"/>
      <c r="K53" s="307"/>
      <c r="L53" s="307"/>
      <c r="M53" s="307"/>
      <c r="N53" s="307"/>
      <c r="O53" s="307"/>
    </row>
    <row r="54" spans="1:19" ht="14.25" customHeight="1">
      <c r="A54" s="289" t="s">
        <v>1036</v>
      </c>
      <c r="C54" s="309"/>
      <c r="D54" s="309"/>
      <c r="E54" s="309"/>
      <c r="F54" s="309"/>
      <c r="G54" s="309"/>
      <c r="H54" s="309"/>
      <c r="I54" s="309"/>
      <c r="J54" s="309"/>
      <c r="K54" s="309"/>
      <c r="L54" s="309"/>
      <c r="M54" s="309"/>
      <c r="N54" s="309"/>
      <c r="O54" s="309"/>
      <c r="P54" s="309"/>
    </row>
    <row r="55" spans="1:19">
      <c r="A55" s="289" t="s">
        <v>1037</v>
      </c>
      <c r="B55" s="307"/>
    </row>
    <row r="56" spans="1:19">
      <c r="A56" s="289" t="s">
        <v>1038</v>
      </c>
    </row>
    <row r="57" spans="1:19">
      <c r="A57" s="289" t="s">
        <v>1580</v>
      </c>
    </row>
    <row r="58" spans="1:19">
      <c r="A58" s="289" t="s">
        <v>1422</v>
      </c>
    </row>
    <row r="59" spans="1:19">
      <c r="A59" s="289" t="s">
        <v>1423</v>
      </c>
    </row>
    <row r="60" spans="1:19">
      <c r="A60" s="289" t="s">
        <v>1424</v>
      </c>
    </row>
  </sheetData>
  <mergeCells count="52">
    <mergeCell ref="A2:T2"/>
    <mergeCell ref="A3:T3"/>
    <mergeCell ref="N4:R4"/>
    <mergeCell ref="F8:J8"/>
    <mergeCell ref="K8:R10"/>
    <mergeCell ref="F9:J9"/>
    <mergeCell ref="F10:J10"/>
    <mergeCell ref="S10:T10"/>
    <mergeCell ref="F11:J11"/>
    <mergeCell ref="K11:R11"/>
    <mergeCell ref="A15:P15"/>
    <mergeCell ref="E17:I17"/>
    <mergeCell ref="F24:H24"/>
    <mergeCell ref="J24:L24"/>
    <mergeCell ref="B27:E27"/>
    <mergeCell ref="F27:K27"/>
    <mergeCell ref="L27:N27"/>
    <mergeCell ref="O27:T27"/>
    <mergeCell ref="B28:E28"/>
    <mergeCell ref="F28:K28"/>
    <mergeCell ref="L28:N28"/>
    <mergeCell ref="O28:T28"/>
    <mergeCell ref="B29:E29"/>
    <mergeCell ref="F29:K29"/>
    <mergeCell ref="L29:N29"/>
    <mergeCell ref="O29:T29"/>
    <mergeCell ref="B30:E30"/>
    <mergeCell ref="F30:T30"/>
    <mergeCell ref="B35:C35"/>
    <mergeCell ref="D35:E35"/>
    <mergeCell ref="F35:G35"/>
    <mergeCell ref="H35:I35"/>
    <mergeCell ref="J35:K35"/>
    <mergeCell ref="B31:E31"/>
    <mergeCell ref="F31:T31"/>
    <mergeCell ref="B34:G34"/>
    <mergeCell ref="H34:M34"/>
    <mergeCell ref="N34:S34"/>
    <mergeCell ref="B39:C39"/>
    <mergeCell ref="D39:E39"/>
    <mergeCell ref="F39:G39"/>
    <mergeCell ref="H39:I39"/>
    <mergeCell ref="J39:K39"/>
    <mergeCell ref="L35:M35"/>
    <mergeCell ref="N35:O35"/>
    <mergeCell ref="P35:Q35"/>
    <mergeCell ref="R35:S35"/>
    <mergeCell ref="T35:T39"/>
    <mergeCell ref="L39:M39"/>
    <mergeCell ref="N39:O39"/>
    <mergeCell ref="P39:Q39"/>
    <mergeCell ref="R39:S39"/>
  </mergeCells>
  <phoneticPr fontId="3"/>
  <pageMargins left="0.78740157480314965" right="0.15748031496062992" top="0.59055118110236227" bottom="0.59055118110236227" header="0.51181102362204722" footer="0.51181102362204722"/>
  <pageSetup paperSize="9" orientation="portrait" blackAndWhite="1" horizontalDpi="200" verticalDpi="200" r:id="rId1"/>
  <headerFooter alignWithMargins="0"/>
  <rowBreaks count="1" manualBreakCount="1">
    <brk id="42" max="19" man="1"/>
  </rowBreaks>
  <colBreaks count="1" manualBreakCount="1">
    <brk id="25" max="42" man="1"/>
  </colBreaks>
  <drawing r:id="rId2"/>
  <legacyDrawing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T39"/>
  <sheetViews>
    <sheetView view="pageBreakPreview" topLeftCell="A19" zoomScaleNormal="100" zoomScaleSheetLayoutView="100" workbookViewId="0">
      <selection activeCell="J37" sqref="J37"/>
    </sheetView>
  </sheetViews>
  <sheetFormatPr defaultColWidth="5.875" defaultRowHeight="14.25"/>
  <cols>
    <col min="1" max="12" width="5.875" style="289"/>
    <col min="13" max="13" width="8.75" style="289" customWidth="1"/>
    <col min="14" max="14" width="3.375" style="289" customWidth="1"/>
    <col min="15" max="16384" width="5.875" style="289"/>
  </cols>
  <sheetData>
    <row r="1" spans="1:20">
      <c r="O1" s="290" t="s">
        <v>626</v>
      </c>
    </row>
    <row r="3" spans="1:20" ht="28.5">
      <c r="A3" s="921" t="s">
        <v>299</v>
      </c>
      <c r="B3" s="921"/>
      <c r="C3" s="921"/>
      <c r="D3" s="921"/>
      <c r="E3" s="921"/>
      <c r="F3" s="921"/>
      <c r="G3" s="921"/>
      <c r="H3" s="921"/>
      <c r="I3" s="921"/>
      <c r="J3" s="921"/>
      <c r="K3" s="921"/>
      <c r="L3" s="921"/>
      <c r="M3" s="921"/>
      <c r="N3" s="921"/>
      <c r="O3" s="921"/>
      <c r="P3" s="724"/>
      <c r="Q3" s="724"/>
      <c r="R3" s="724"/>
      <c r="S3" s="724"/>
      <c r="T3" s="724"/>
    </row>
    <row r="5" spans="1:20">
      <c r="K5" s="303" t="s">
        <v>1346</v>
      </c>
      <c r="L5" s="304"/>
      <c r="M5" s="304"/>
      <c r="N5" s="304"/>
    </row>
    <row r="7" spans="1:20">
      <c r="A7" s="289" t="s">
        <v>613</v>
      </c>
    </row>
    <row r="10" spans="1:20">
      <c r="B10" s="289" t="str">
        <f>入力シート!C1</f>
        <v>令和4年7月10日執行参議院青森県選挙区選出議員選挙</v>
      </c>
      <c r="J10" s="325"/>
      <c r="K10" s="325"/>
    </row>
    <row r="12" spans="1:20">
      <c r="H12" s="290" t="s">
        <v>544</v>
      </c>
      <c r="J12" s="306">
        <f>入力シート!C8</f>
        <v>0</v>
      </c>
      <c r="K12" s="280"/>
      <c r="L12" s="280">
        <f>入力シート!C10</f>
        <v>0</v>
      </c>
    </row>
    <row r="13" spans="1:20">
      <c r="H13" s="290"/>
      <c r="J13" s="306"/>
      <c r="K13" s="280"/>
      <c r="L13" s="280"/>
    </row>
    <row r="15" spans="1:20">
      <c r="A15" s="289" t="s">
        <v>300</v>
      </c>
    </row>
    <row r="17" spans="1:15" ht="14.25" customHeight="1">
      <c r="A17" s="307"/>
      <c r="B17" s="307"/>
      <c r="C17" s="307"/>
      <c r="D17" s="307"/>
      <c r="E17" s="307"/>
      <c r="F17" s="308"/>
      <c r="G17" s="307"/>
      <c r="H17" s="307"/>
      <c r="I17" s="307"/>
      <c r="J17" s="307"/>
      <c r="K17" s="307"/>
      <c r="L17" s="307"/>
      <c r="M17" s="307"/>
      <c r="N17" s="307"/>
    </row>
    <row r="18" spans="1:15" ht="14.25" customHeight="1">
      <c r="A18" s="864" t="s">
        <v>589</v>
      </c>
      <c r="B18" s="864"/>
      <c r="C18" s="864"/>
      <c r="D18" s="864"/>
      <c r="E18" s="864"/>
      <c r="F18" s="864"/>
      <c r="G18" s="864"/>
      <c r="H18" s="864"/>
      <c r="I18" s="864"/>
      <c r="J18" s="864"/>
      <c r="K18" s="864"/>
      <c r="L18" s="864"/>
      <c r="M18" s="864"/>
      <c r="N18" s="864"/>
      <c r="O18" s="864"/>
    </row>
    <row r="19" spans="1:15" ht="14.25" customHeight="1">
      <c r="A19" s="309"/>
      <c r="B19" s="309"/>
      <c r="C19" s="309"/>
      <c r="D19" s="309"/>
      <c r="E19" s="309"/>
      <c r="F19" s="309"/>
      <c r="G19" s="309"/>
      <c r="H19" s="309"/>
      <c r="I19" s="309"/>
      <c r="J19" s="309"/>
      <c r="K19" s="309"/>
      <c r="L19" s="309"/>
      <c r="M19" s="309"/>
      <c r="N19" s="309"/>
    </row>
    <row r="20" spans="1:15" ht="14.25" customHeight="1">
      <c r="A20" s="307"/>
      <c r="B20" s="307"/>
      <c r="C20" s="307"/>
      <c r="D20" s="307"/>
      <c r="E20" s="307"/>
      <c r="F20" s="307"/>
      <c r="G20" s="307"/>
      <c r="H20" s="307"/>
      <c r="I20" s="307"/>
      <c r="J20" s="307"/>
      <c r="K20" s="307"/>
      <c r="L20" s="307"/>
      <c r="M20" s="307"/>
      <c r="N20" s="307"/>
    </row>
    <row r="21" spans="1:15" ht="14.25" customHeight="1">
      <c r="A21" s="307"/>
      <c r="B21" s="307"/>
      <c r="C21" s="307"/>
      <c r="D21" s="307"/>
      <c r="E21" s="307"/>
      <c r="F21" s="307"/>
      <c r="G21" s="195"/>
      <c r="H21" s="307"/>
      <c r="I21" s="307"/>
      <c r="J21" s="307"/>
      <c r="K21" s="307"/>
      <c r="L21" s="307"/>
      <c r="M21" s="307"/>
      <c r="N21" s="307"/>
    </row>
    <row r="22" spans="1:15" ht="18" customHeight="1">
      <c r="A22" s="1783" t="s">
        <v>702</v>
      </c>
      <c r="B22" s="1784"/>
      <c r="C22" s="1785"/>
      <c r="D22" s="1790" t="s">
        <v>298</v>
      </c>
      <c r="E22" s="1791"/>
      <c r="F22" s="1791"/>
      <c r="G22" s="1791"/>
      <c r="H22" s="1792"/>
      <c r="I22" s="1783" t="s">
        <v>704</v>
      </c>
      <c r="J22" s="1784"/>
      <c r="K22" s="1784"/>
      <c r="L22" s="1784"/>
      <c r="M22" s="1784"/>
      <c r="N22" s="1785"/>
      <c r="O22" s="1775" t="s">
        <v>683</v>
      </c>
    </row>
    <row r="23" spans="1:15" ht="18" customHeight="1">
      <c r="A23" s="1786"/>
      <c r="B23" s="864"/>
      <c r="C23" s="1279"/>
      <c r="D23" s="1793"/>
      <c r="E23" s="911"/>
      <c r="F23" s="911"/>
      <c r="G23" s="911"/>
      <c r="H23" s="1794"/>
      <c r="I23" s="1787"/>
      <c r="J23" s="1788"/>
      <c r="K23" s="1788"/>
      <c r="L23" s="1788"/>
      <c r="M23" s="1788"/>
      <c r="N23" s="1789"/>
      <c r="O23" s="1776"/>
    </row>
    <row r="24" spans="1:15" ht="18" customHeight="1">
      <c r="A24" s="1786"/>
      <c r="B24" s="864"/>
      <c r="C24" s="1279"/>
      <c r="D24" s="1793"/>
      <c r="E24" s="911"/>
      <c r="F24" s="911"/>
      <c r="G24" s="911"/>
      <c r="H24" s="1794"/>
      <c r="I24" s="1783" t="s">
        <v>69</v>
      </c>
      <c r="J24" s="1784"/>
      <c r="K24" s="1785"/>
      <c r="L24" s="1783" t="s">
        <v>70</v>
      </c>
      <c r="M24" s="1784"/>
      <c r="N24" s="1785"/>
      <c r="O24" s="1776"/>
    </row>
    <row r="25" spans="1:15" ht="18" customHeight="1">
      <c r="A25" s="1787"/>
      <c r="B25" s="1788"/>
      <c r="C25" s="1789"/>
      <c r="D25" s="1793"/>
      <c r="E25" s="911"/>
      <c r="F25" s="911"/>
      <c r="G25" s="911"/>
      <c r="H25" s="1794"/>
      <c r="I25" s="1787"/>
      <c r="J25" s="1788"/>
      <c r="K25" s="1789"/>
      <c r="L25" s="1787"/>
      <c r="M25" s="1788"/>
      <c r="N25" s="1789"/>
      <c r="O25" s="1777"/>
    </row>
    <row r="26" spans="1:15" ht="22.5" customHeight="1">
      <c r="A26" s="310"/>
      <c r="B26" s="311"/>
      <c r="C26" s="312"/>
      <c r="D26" s="1766"/>
      <c r="E26" s="1767"/>
      <c r="F26" s="1767"/>
      <c r="G26" s="1767"/>
      <c r="H26" s="1768"/>
      <c r="I26" s="313"/>
      <c r="J26" s="314"/>
      <c r="K26" s="315"/>
      <c r="L26" s="313"/>
      <c r="M26" s="314"/>
      <c r="N26" s="315"/>
      <c r="O26" s="1775"/>
    </row>
    <row r="27" spans="1:15" ht="22.5" customHeight="1">
      <c r="A27" s="1566" t="s">
        <v>1413</v>
      </c>
      <c r="B27" s="1567"/>
      <c r="C27" s="1568"/>
      <c r="D27" s="1769"/>
      <c r="E27" s="1770"/>
      <c r="F27" s="1770"/>
      <c r="G27" s="1770"/>
      <c r="H27" s="1771"/>
      <c r="I27" s="1778"/>
      <c r="J27" s="1779"/>
      <c r="K27" s="1780"/>
      <c r="L27" s="1781"/>
      <c r="M27" s="1782"/>
      <c r="N27" s="316" t="s">
        <v>2</v>
      </c>
      <c r="O27" s="1776"/>
    </row>
    <row r="28" spans="1:15" ht="22.5" customHeight="1">
      <c r="A28" s="317"/>
      <c r="B28" s="318"/>
      <c r="C28" s="319"/>
      <c r="D28" s="1772"/>
      <c r="E28" s="1773"/>
      <c r="F28" s="1773"/>
      <c r="G28" s="1773"/>
      <c r="H28" s="1774"/>
      <c r="I28" s="320"/>
      <c r="J28" s="321"/>
      <c r="K28" s="322"/>
      <c r="L28" s="320"/>
      <c r="M28" s="321"/>
      <c r="N28" s="322"/>
      <c r="O28" s="1777"/>
    </row>
    <row r="29" spans="1:15">
      <c r="A29" s="307"/>
      <c r="B29" s="307"/>
      <c r="C29" s="307"/>
      <c r="D29" s="307"/>
      <c r="E29" s="307"/>
      <c r="F29" s="307"/>
      <c r="G29" s="307"/>
      <c r="H29" s="307"/>
      <c r="I29" s="307"/>
      <c r="J29" s="307"/>
      <c r="K29" s="307"/>
      <c r="L29" s="307"/>
      <c r="M29" s="307"/>
      <c r="N29" s="307"/>
    </row>
    <row r="30" spans="1:15" s="293" customFormat="1" ht="14.25" customHeight="1">
      <c r="B30" s="323"/>
      <c r="C30" s="161"/>
      <c r="D30" s="161"/>
    </row>
    <row r="31" spans="1:15">
      <c r="A31" s="289" t="s">
        <v>1436</v>
      </c>
      <c r="B31" s="296"/>
      <c r="C31" s="147"/>
      <c r="D31" s="147"/>
    </row>
    <row r="32" spans="1:15">
      <c r="A32" s="289" t="s">
        <v>1463</v>
      </c>
      <c r="B32" s="296"/>
      <c r="C32" s="147"/>
      <c r="D32" s="147"/>
    </row>
    <row r="33" spans="1:8">
      <c r="A33" s="289" t="s">
        <v>1464</v>
      </c>
      <c r="B33" s="296"/>
      <c r="C33" s="147"/>
      <c r="D33" s="147"/>
    </row>
    <row r="34" spans="1:8">
      <c r="A34" s="289" t="s">
        <v>1465</v>
      </c>
      <c r="B34" s="296"/>
      <c r="C34" s="147"/>
      <c r="D34" s="147"/>
    </row>
    <row r="35" spans="1:8">
      <c r="A35" s="289" t="s">
        <v>1466</v>
      </c>
      <c r="B35" s="296"/>
      <c r="C35" s="147"/>
      <c r="D35" s="147"/>
      <c r="H35" s="280"/>
    </row>
    <row r="36" spans="1:8">
      <c r="B36" s="296"/>
      <c r="C36" s="147"/>
      <c r="D36" s="147"/>
      <c r="H36" s="280"/>
    </row>
    <row r="37" spans="1:8">
      <c r="B37" s="296"/>
      <c r="C37" s="147"/>
      <c r="D37" s="147"/>
    </row>
    <row r="38" spans="1:8">
      <c r="B38" s="296"/>
      <c r="C38" s="147"/>
      <c r="D38" s="147"/>
      <c r="G38" s="280"/>
    </row>
    <row r="39" spans="1:8">
      <c r="B39" s="296"/>
      <c r="C39" s="147"/>
      <c r="D39" s="147"/>
    </row>
  </sheetData>
  <mergeCells count="13">
    <mergeCell ref="A3:O3"/>
    <mergeCell ref="A18:O18"/>
    <mergeCell ref="O26:O28"/>
    <mergeCell ref="A22:C25"/>
    <mergeCell ref="D22:H25"/>
    <mergeCell ref="I22:N23"/>
    <mergeCell ref="O22:O25"/>
    <mergeCell ref="I24:K25"/>
    <mergeCell ref="L27:M27"/>
    <mergeCell ref="I27:K27"/>
    <mergeCell ref="A27:C27"/>
    <mergeCell ref="D26:H28"/>
    <mergeCell ref="L24:N25"/>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46"/>
  <sheetViews>
    <sheetView view="pageBreakPreview" topLeftCell="A31" zoomScaleNormal="100" zoomScaleSheetLayoutView="100" workbookViewId="0">
      <selection activeCell="L51" sqref="L51"/>
    </sheetView>
  </sheetViews>
  <sheetFormatPr defaultColWidth="5.875" defaultRowHeight="14.25"/>
  <cols>
    <col min="1" max="8" width="5.875" style="289"/>
    <col min="9" max="9" width="3.5" style="289" bestFit="1" customWidth="1"/>
    <col min="10" max="14" width="5.875" style="289"/>
    <col min="15" max="16" width="4.125" style="289" customWidth="1"/>
    <col min="17" max="16384" width="5.875" style="289"/>
  </cols>
  <sheetData>
    <row r="1" spans="1:19">
      <c r="P1" s="290" t="s">
        <v>639</v>
      </c>
    </row>
    <row r="3" spans="1:19" ht="28.5">
      <c r="A3" s="921" t="s">
        <v>302</v>
      </c>
      <c r="B3" s="921"/>
      <c r="C3" s="921"/>
      <c r="D3" s="921"/>
      <c r="E3" s="921"/>
      <c r="F3" s="921"/>
      <c r="G3" s="921"/>
      <c r="H3" s="921"/>
      <c r="I3" s="921"/>
      <c r="J3" s="921"/>
      <c r="K3" s="921"/>
      <c r="L3" s="921"/>
      <c r="M3" s="921"/>
      <c r="N3" s="921"/>
      <c r="O3" s="921"/>
      <c r="P3" s="921"/>
      <c r="Q3" s="724"/>
      <c r="R3" s="724"/>
      <c r="S3" s="724"/>
    </row>
    <row r="5" spans="1:19">
      <c r="L5" s="304"/>
      <c r="M5" s="304"/>
      <c r="N5" s="304"/>
      <c r="O5" s="303"/>
      <c r="P5" s="324" t="s">
        <v>1426</v>
      </c>
    </row>
    <row r="7" spans="1:19">
      <c r="A7" s="289" t="s">
        <v>613</v>
      </c>
    </row>
    <row r="9" spans="1:19">
      <c r="B9" s="289" t="str">
        <f>入力シート!C1</f>
        <v>令和4年7月10日執行参議院青森県選挙区選出議員選挙</v>
      </c>
      <c r="K9" s="325"/>
    </row>
    <row r="11" spans="1:19">
      <c r="H11" s="290" t="s">
        <v>544</v>
      </c>
      <c r="J11" s="306">
        <f>入力シート!C8</f>
        <v>0</v>
      </c>
      <c r="K11" s="280"/>
      <c r="L11" s="280">
        <f>入力シート!C10</f>
        <v>0</v>
      </c>
    </row>
    <row r="13" spans="1:19">
      <c r="A13" s="289" t="s">
        <v>839</v>
      </c>
    </row>
    <row r="14" spans="1:19" ht="14.25" customHeight="1">
      <c r="A14" s="307" t="s">
        <v>840</v>
      </c>
      <c r="B14" s="307"/>
      <c r="C14" s="307"/>
      <c r="D14" s="307"/>
      <c r="E14" s="307"/>
      <c r="F14" s="308"/>
      <c r="G14" s="307"/>
      <c r="H14" s="307"/>
      <c r="I14" s="307"/>
      <c r="J14" s="307"/>
      <c r="K14" s="307"/>
      <c r="L14" s="307"/>
      <c r="M14" s="307"/>
      <c r="N14" s="307"/>
    </row>
    <row r="15" spans="1:19" ht="14.25" customHeight="1">
      <c r="A15" s="307"/>
      <c r="B15" s="307"/>
      <c r="C15" s="307"/>
      <c r="D15" s="307"/>
      <c r="E15" s="307"/>
      <c r="F15" s="308"/>
      <c r="G15" s="307"/>
      <c r="H15" s="307"/>
      <c r="I15" s="307"/>
      <c r="J15" s="307"/>
      <c r="K15" s="307"/>
      <c r="L15" s="307"/>
      <c r="M15" s="307"/>
      <c r="N15" s="307"/>
    </row>
    <row r="16" spans="1:19" ht="14.25" customHeight="1">
      <c r="A16" s="307"/>
      <c r="B16" s="307"/>
      <c r="C16" s="307"/>
      <c r="D16" s="307"/>
      <c r="E16" s="307"/>
      <c r="F16" s="308"/>
      <c r="G16" s="307"/>
      <c r="H16" s="307"/>
      <c r="I16" s="307"/>
      <c r="J16" s="307"/>
      <c r="K16" s="307"/>
      <c r="L16" s="307"/>
      <c r="M16" s="307"/>
      <c r="N16" s="307"/>
    </row>
    <row r="17" spans="1:15" ht="14.25" customHeight="1">
      <c r="A17" s="864" t="s">
        <v>589</v>
      </c>
      <c r="B17" s="864"/>
      <c r="C17" s="864"/>
      <c r="D17" s="864"/>
      <c r="E17" s="864"/>
      <c r="F17" s="864"/>
      <c r="G17" s="864"/>
      <c r="H17" s="864"/>
      <c r="I17" s="864"/>
      <c r="J17" s="864"/>
      <c r="K17" s="864"/>
      <c r="L17" s="864"/>
      <c r="M17" s="864"/>
      <c r="N17" s="864"/>
      <c r="O17" s="864"/>
    </row>
    <row r="18" spans="1:15" ht="14.25" customHeight="1">
      <c r="A18" s="309"/>
      <c r="B18" s="309"/>
      <c r="C18" s="309"/>
      <c r="D18" s="309"/>
      <c r="E18" s="309"/>
      <c r="F18" s="309"/>
      <c r="G18" s="309"/>
      <c r="H18" s="309"/>
      <c r="I18" s="309"/>
      <c r="J18" s="309"/>
      <c r="K18" s="309"/>
      <c r="L18" s="309"/>
      <c r="M18" s="309"/>
      <c r="N18" s="309"/>
      <c r="O18" s="309"/>
    </row>
    <row r="19" spans="1:15" ht="14.25" customHeight="1">
      <c r="A19" s="326" t="s">
        <v>43</v>
      </c>
      <c r="B19" s="309"/>
      <c r="C19" s="309"/>
      <c r="D19" s="327" t="s">
        <v>1326</v>
      </c>
      <c r="E19" s="328"/>
      <c r="F19" s="328"/>
      <c r="G19" s="328"/>
      <c r="H19" s="309"/>
      <c r="I19" s="309"/>
      <c r="J19" s="309"/>
      <c r="K19" s="309"/>
      <c r="L19" s="309"/>
      <c r="M19" s="309"/>
      <c r="N19" s="309"/>
      <c r="O19" s="309"/>
    </row>
    <row r="20" spans="1:15" ht="14.25" customHeight="1">
      <c r="A20" s="309"/>
      <c r="B20" s="309"/>
      <c r="C20" s="309"/>
      <c r="D20" s="309"/>
      <c r="E20" s="309"/>
      <c r="F20" s="309"/>
      <c r="G20" s="309"/>
      <c r="H20" s="309"/>
      <c r="I20" s="309"/>
      <c r="J20" s="309"/>
      <c r="K20" s="309"/>
      <c r="L20" s="309"/>
      <c r="M20" s="309"/>
      <c r="N20" s="309"/>
    </row>
    <row r="21" spans="1:15" ht="14.25" customHeight="1">
      <c r="A21" s="307" t="s">
        <v>44</v>
      </c>
      <c r="B21" s="307"/>
      <c r="C21" s="307"/>
      <c r="D21" s="307"/>
      <c r="E21" s="307"/>
      <c r="F21" s="307"/>
      <c r="G21" s="307"/>
      <c r="H21" s="307"/>
      <c r="I21" s="307"/>
      <c r="J21" s="307"/>
      <c r="K21" s="307"/>
      <c r="L21" s="307"/>
      <c r="M21" s="307"/>
      <c r="N21" s="307"/>
    </row>
    <row r="22" spans="1:15" ht="14.25" customHeight="1">
      <c r="A22" s="307"/>
      <c r="B22" s="1770"/>
      <c r="C22" s="1770"/>
      <c r="D22" s="1770"/>
      <c r="E22" s="1770"/>
      <c r="F22" s="1770"/>
      <c r="G22" s="1770"/>
      <c r="H22" s="1770"/>
      <c r="I22" s="1770"/>
      <c r="J22" s="1770"/>
      <c r="K22" s="1770"/>
      <c r="L22" s="1770"/>
      <c r="M22" s="1770"/>
      <c r="N22" s="1770"/>
    </row>
    <row r="23" spans="1:15" ht="14.25" customHeight="1">
      <c r="A23" s="307"/>
      <c r="B23" s="1770"/>
      <c r="C23" s="1770"/>
      <c r="D23" s="1770"/>
      <c r="E23" s="1770"/>
      <c r="F23" s="1770"/>
      <c r="G23" s="1770"/>
      <c r="H23" s="1770"/>
      <c r="I23" s="1770"/>
      <c r="J23" s="1770"/>
      <c r="K23" s="1770"/>
      <c r="L23" s="1770"/>
      <c r="M23" s="1770"/>
      <c r="N23" s="1770"/>
    </row>
    <row r="24" spans="1:15" ht="14.25" customHeight="1">
      <c r="A24" s="307"/>
      <c r="B24" s="1770"/>
      <c r="C24" s="1770"/>
      <c r="D24" s="1770"/>
      <c r="E24" s="1770"/>
      <c r="F24" s="1770"/>
      <c r="G24" s="1770"/>
      <c r="H24" s="1770"/>
      <c r="I24" s="1770"/>
      <c r="J24" s="1770"/>
      <c r="K24" s="1770"/>
      <c r="L24" s="1770"/>
      <c r="M24" s="1770"/>
      <c r="N24" s="1770"/>
    </row>
    <row r="25" spans="1:15" ht="14.25" customHeight="1">
      <c r="A25" s="307"/>
      <c r="B25" s="307"/>
      <c r="C25" s="307"/>
      <c r="D25" s="307"/>
      <c r="E25" s="307"/>
      <c r="F25" s="307"/>
      <c r="G25" s="307"/>
      <c r="H25" s="307"/>
      <c r="I25" s="307"/>
      <c r="J25" s="307"/>
      <c r="K25" s="307"/>
      <c r="L25" s="307"/>
      <c r="M25" s="307"/>
      <c r="N25" s="307"/>
    </row>
    <row r="26" spans="1:15" ht="14.25" customHeight="1">
      <c r="A26" s="307" t="s">
        <v>73</v>
      </c>
      <c r="B26" s="307"/>
      <c r="C26" s="307"/>
      <c r="E26" s="1800" t="s">
        <v>301</v>
      </c>
      <c r="F26" s="1800"/>
      <c r="G26" s="1800"/>
      <c r="H26" s="1800"/>
      <c r="I26" s="307" t="s">
        <v>75</v>
      </c>
      <c r="J26" s="307"/>
      <c r="K26" s="307"/>
      <c r="L26" s="307"/>
      <c r="M26" s="307"/>
      <c r="N26" s="307"/>
    </row>
    <row r="27" spans="1:15" ht="14.25" customHeight="1">
      <c r="A27" s="307"/>
      <c r="B27" s="307"/>
      <c r="C27" s="307"/>
      <c r="D27" s="307"/>
      <c r="E27" s="307"/>
      <c r="F27" s="307"/>
      <c r="G27" s="195"/>
      <c r="H27" s="307"/>
      <c r="I27" s="307"/>
      <c r="J27" s="307"/>
      <c r="K27" s="307"/>
      <c r="L27" s="307"/>
      <c r="M27" s="307"/>
      <c r="N27" s="307"/>
    </row>
    <row r="28" spans="1:15" ht="24" customHeight="1">
      <c r="A28" s="1272" t="s">
        <v>47</v>
      </c>
      <c r="B28" s="1273"/>
      <c r="C28" s="1273"/>
      <c r="D28" s="1273"/>
      <c r="E28" s="1274"/>
      <c r="F28" s="1272" t="s">
        <v>74</v>
      </c>
      <c r="G28" s="1273"/>
      <c r="H28" s="1273"/>
      <c r="I28" s="1274"/>
      <c r="J28" s="1272" t="s">
        <v>76</v>
      </c>
      <c r="K28" s="1273"/>
      <c r="L28" s="1273"/>
      <c r="M28" s="1273"/>
      <c r="N28" s="1273"/>
      <c r="O28" s="1274"/>
    </row>
    <row r="29" spans="1:15" ht="24" customHeight="1">
      <c r="A29" s="1797" t="s">
        <v>1442</v>
      </c>
      <c r="B29" s="1442"/>
      <c r="C29" s="1442"/>
      <c r="D29" s="1442"/>
      <c r="E29" s="1443"/>
      <c r="F29" s="1798"/>
      <c r="G29" s="1799"/>
      <c r="H29" s="1799"/>
      <c r="I29" s="329" t="s">
        <v>75</v>
      </c>
      <c r="J29" s="1798"/>
      <c r="K29" s="1799"/>
      <c r="L29" s="1799"/>
      <c r="M29" s="1799"/>
      <c r="N29" s="1799"/>
      <c r="O29" s="330" t="s">
        <v>75</v>
      </c>
    </row>
    <row r="30" spans="1:15" ht="24" customHeight="1">
      <c r="A30" s="1797" t="s">
        <v>1443</v>
      </c>
      <c r="B30" s="970"/>
      <c r="C30" s="970"/>
      <c r="D30" s="970"/>
      <c r="E30" s="971"/>
      <c r="F30" s="1798"/>
      <c r="G30" s="1799"/>
      <c r="H30" s="1799"/>
      <c r="I30" s="329" t="s">
        <v>75</v>
      </c>
      <c r="J30" s="1798"/>
      <c r="K30" s="1799"/>
      <c r="L30" s="1799"/>
      <c r="M30" s="1799"/>
      <c r="N30" s="1799"/>
      <c r="O30" s="330" t="s">
        <v>75</v>
      </c>
    </row>
    <row r="31" spans="1:15" ht="24" customHeight="1">
      <c r="A31" s="1797" t="s">
        <v>1444</v>
      </c>
      <c r="B31" s="970"/>
      <c r="C31" s="970"/>
      <c r="D31" s="970"/>
      <c r="E31" s="971"/>
      <c r="F31" s="1798"/>
      <c r="G31" s="1799"/>
      <c r="H31" s="1799"/>
      <c r="I31" s="329" t="s">
        <v>75</v>
      </c>
      <c r="J31" s="1798"/>
      <c r="K31" s="1799"/>
      <c r="L31" s="1799"/>
      <c r="M31" s="1799"/>
      <c r="N31" s="1799"/>
      <c r="O31" s="330" t="s">
        <v>75</v>
      </c>
    </row>
    <row r="32" spans="1:15" ht="24" customHeight="1">
      <c r="A32" s="1272" t="s">
        <v>48</v>
      </c>
      <c r="B32" s="1273"/>
      <c r="C32" s="1273"/>
      <c r="D32" s="1273"/>
      <c r="E32" s="1274"/>
      <c r="F32" s="1795"/>
      <c r="G32" s="1796"/>
      <c r="H32" s="1796"/>
      <c r="I32" s="329"/>
      <c r="J32" s="1795"/>
      <c r="K32" s="1796"/>
      <c r="L32" s="1796"/>
      <c r="M32" s="1796"/>
      <c r="N32" s="1796"/>
      <c r="O32" s="330"/>
    </row>
    <row r="34" spans="1:1">
      <c r="A34" s="289" t="s">
        <v>1467</v>
      </c>
    </row>
    <row r="35" spans="1:1">
      <c r="A35" s="289" t="s">
        <v>1468</v>
      </c>
    </row>
    <row r="37" spans="1:1">
      <c r="A37" s="289" t="s">
        <v>1469</v>
      </c>
    </row>
    <row r="38" spans="1:1">
      <c r="A38" s="289" t="s">
        <v>1470</v>
      </c>
    </row>
    <row r="40" spans="1:1">
      <c r="A40" s="289" t="s">
        <v>1471</v>
      </c>
    </row>
    <row r="41" spans="1:1">
      <c r="A41" s="289" t="s">
        <v>894</v>
      </c>
    </row>
    <row r="43" spans="1:1">
      <c r="A43" s="289" t="s">
        <v>1472</v>
      </c>
    </row>
    <row r="44" spans="1:1">
      <c r="A44" s="289" t="s">
        <v>1473</v>
      </c>
    </row>
    <row r="45" spans="1:1">
      <c r="A45" s="289" t="s">
        <v>1474</v>
      </c>
    </row>
    <row r="46" spans="1:1">
      <c r="A46" s="289" t="s">
        <v>1466</v>
      </c>
    </row>
  </sheetData>
  <mergeCells count="19">
    <mergeCell ref="A17:O17"/>
    <mergeCell ref="A28:E28"/>
    <mergeCell ref="F28:I28"/>
    <mergeCell ref="J28:O28"/>
    <mergeCell ref="B22:N24"/>
    <mergeCell ref="E26:H26"/>
    <mergeCell ref="A3:P3"/>
    <mergeCell ref="A32:E32"/>
    <mergeCell ref="F32:H32"/>
    <mergeCell ref="J32:N32"/>
    <mergeCell ref="A30:E30"/>
    <mergeCell ref="A31:E31"/>
    <mergeCell ref="F30:H30"/>
    <mergeCell ref="J30:N30"/>
    <mergeCell ref="F31:H31"/>
    <mergeCell ref="J31:N31"/>
    <mergeCell ref="A29:E29"/>
    <mergeCell ref="F29:H29"/>
    <mergeCell ref="J29:N29"/>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T41"/>
  <sheetViews>
    <sheetView view="pageBreakPreview" topLeftCell="A28" zoomScaleNormal="100" zoomScaleSheetLayoutView="100" workbookViewId="0">
      <selection activeCell="A4" sqref="A4:O4"/>
    </sheetView>
  </sheetViews>
  <sheetFormatPr defaultColWidth="5.875" defaultRowHeight="14.25"/>
  <cols>
    <col min="1" max="16384" width="5.875" style="289"/>
  </cols>
  <sheetData>
    <row r="1" spans="1:20">
      <c r="O1" s="290" t="s">
        <v>171</v>
      </c>
    </row>
    <row r="2" spans="1:20">
      <c r="A2" s="289" t="s">
        <v>345</v>
      </c>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304</v>
      </c>
      <c r="B4" s="921"/>
      <c r="C4" s="921"/>
      <c r="D4" s="921"/>
      <c r="E4" s="921"/>
      <c r="F4" s="921"/>
      <c r="G4" s="921"/>
      <c r="H4" s="921"/>
      <c r="I4" s="921"/>
      <c r="J4" s="921"/>
      <c r="K4" s="921"/>
      <c r="L4" s="921"/>
      <c r="M4" s="921"/>
      <c r="N4" s="921"/>
      <c r="O4" s="921"/>
    </row>
    <row r="5" spans="1:20" ht="14.25" customHeight="1">
      <c r="A5" s="189"/>
      <c r="B5" s="189"/>
      <c r="C5" s="189"/>
      <c r="D5" s="189"/>
      <c r="E5" s="189"/>
      <c r="F5" s="189"/>
      <c r="G5" s="189"/>
      <c r="H5" s="189"/>
      <c r="I5" s="189"/>
      <c r="J5" s="189"/>
      <c r="K5" s="189"/>
      <c r="L5" s="189"/>
      <c r="M5" s="189"/>
      <c r="N5" s="189"/>
    </row>
    <row r="7" spans="1:20" ht="24" customHeight="1">
      <c r="A7" s="289" t="s">
        <v>841</v>
      </c>
    </row>
    <row r="8" spans="1:20" ht="24" customHeight="1">
      <c r="A8" s="289" t="s">
        <v>842</v>
      </c>
    </row>
    <row r="9" spans="1:20" ht="24" customHeight="1">
      <c r="A9" s="289" t="s">
        <v>843</v>
      </c>
    </row>
    <row r="10" spans="1:20" ht="14.25" customHeight="1"/>
    <row r="11" spans="1:20" ht="14.25" customHeight="1"/>
    <row r="13" spans="1:20">
      <c r="A13" s="331" t="s">
        <v>1434</v>
      </c>
      <c r="B13" s="295"/>
      <c r="C13" s="295"/>
      <c r="D13" s="295"/>
      <c r="E13" s="295"/>
    </row>
    <row r="15" spans="1:20">
      <c r="L15" s="1801"/>
      <c r="M15" s="1801"/>
      <c r="N15" s="1801"/>
    </row>
    <row r="17" spans="1:15">
      <c r="G17" s="289" t="s">
        <v>1435</v>
      </c>
      <c r="O17" s="290" t="s">
        <v>513</v>
      </c>
    </row>
    <row r="18" spans="1:15">
      <c r="O18" s="290"/>
    </row>
    <row r="19" spans="1:15">
      <c r="O19" s="290"/>
    </row>
    <row r="20" spans="1:15">
      <c r="O20" s="290"/>
    </row>
    <row r="21" spans="1:15">
      <c r="A21" s="949" t="s">
        <v>589</v>
      </c>
      <c r="B21" s="949"/>
      <c r="C21" s="949"/>
      <c r="D21" s="949"/>
      <c r="E21" s="949"/>
      <c r="F21" s="949"/>
      <c r="G21" s="949"/>
      <c r="H21" s="949"/>
      <c r="I21" s="949"/>
      <c r="J21" s="949"/>
      <c r="K21" s="949"/>
      <c r="L21" s="949"/>
      <c r="M21" s="949"/>
      <c r="N21" s="949"/>
      <c r="O21" s="949"/>
    </row>
    <row r="23" spans="1:15">
      <c r="A23" s="333" t="s">
        <v>832</v>
      </c>
      <c r="B23" s="289" t="str">
        <f>入力シート!C1</f>
        <v>令和4年7月10日執行参議院青森県選挙区選出議員選挙</v>
      </c>
      <c r="K23" s="325"/>
    </row>
    <row r="24" spans="1:15">
      <c r="A24" s="333"/>
      <c r="J24" s="305"/>
      <c r="K24" s="305"/>
    </row>
    <row r="26" spans="1:15">
      <c r="A26" s="289" t="s">
        <v>59</v>
      </c>
      <c r="E26" s="306">
        <f>入力シート!C8</f>
        <v>0</v>
      </c>
      <c r="F26" s="280"/>
      <c r="G26" s="280">
        <f>入力シート!C10</f>
        <v>0</v>
      </c>
      <c r="H26" s="290"/>
    </row>
    <row r="27" spans="1:15">
      <c r="E27" s="306"/>
      <c r="F27" s="280"/>
      <c r="G27" s="280"/>
      <c r="H27" s="290"/>
    </row>
    <row r="29" spans="1:15">
      <c r="A29" s="289" t="s">
        <v>78</v>
      </c>
      <c r="E29" s="1802" t="s">
        <v>303</v>
      </c>
      <c r="F29" s="1802"/>
      <c r="G29" s="1802"/>
      <c r="H29" s="295" t="s">
        <v>75</v>
      </c>
    </row>
    <row r="30" spans="1:15" ht="14.25" customHeight="1">
      <c r="A30" s="307"/>
      <c r="B30" s="307"/>
      <c r="C30" s="307"/>
      <c r="D30" s="307"/>
      <c r="E30" s="307"/>
      <c r="F30" s="308"/>
      <c r="G30" s="307"/>
      <c r="H30" s="307"/>
      <c r="I30" s="307"/>
      <c r="J30" s="307"/>
      <c r="K30" s="307"/>
      <c r="L30" s="307"/>
      <c r="M30" s="307"/>
      <c r="N30" s="307"/>
    </row>
    <row r="31" spans="1:15" ht="14.25" customHeight="1">
      <c r="A31" s="307"/>
      <c r="B31" s="307"/>
      <c r="C31" s="307"/>
      <c r="D31" s="307"/>
      <c r="E31" s="307"/>
      <c r="F31" s="308"/>
      <c r="G31" s="307"/>
      <c r="H31" s="307"/>
      <c r="I31" s="307"/>
      <c r="J31" s="307"/>
      <c r="K31" s="307"/>
      <c r="L31" s="307"/>
      <c r="M31" s="307"/>
      <c r="N31" s="307"/>
    </row>
    <row r="32" spans="1:15" ht="14.25" customHeight="1">
      <c r="A32" s="307"/>
      <c r="B32" s="307"/>
      <c r="C32" s="307"/>
      <c r="D32" s="307"/>
      <c r="E32" s="307"/>
      <c r="F32" s="308"/>
      <c r="G32" s="307"/>
      <c r="H32" s="307"/>
      <c r="I32" s="307"/>
      <c r="J32" s="307"/>
      <c r="K32" s="307"/>
      <c r="L32" s="307"/>
      <c r="M32" s="307"/>
      <c r="N32" s="307"/>
    </row>
    <row r="33" spans="1:8">
      <c r="B33" s="296"/>
      <c r="C33" s="147"/>
      <c r="D33" s="147"/>
      <c r="H33" s="280"/>
    </row>
    <row r="34" spans="1:8">
      <c r="A34" s="289" t="s">
        <v>1475</v>
      </c>
      <c r="B34" s="296"/>
      <c r="C34" s="147"/>
      <c r="D34" s="147"/>
      <c r="H34" s="280"/>
    </row>
    <row r="35" spans="1:8">
      <c r="A35" s="289" t="s">
        <v>290</v>
      </c>
      <c r="B35" s="296"/>
      <c r="C35" s="147"/>
      <c r="D35" s="147"/>
    </row>
    <row r="36" spans="1:8">
      <c r="B36" s="296"/>
      <c r="C36" s="147"/>
      <c r="D36" s="147"/>
      <c r="G36" s="280"/>
    </row>
    <row r="37" spans="1:8">
      <c r="A37" s="289" t="s">
        <v>1476</v>
      </c>
      <c r="B37" s="296"/>
      <c r="C37" s="147"/>
      <c r="D37" s="147"/>
    </row>
    <row r="38" spans="1:8" ht="16.5" customHeight="1">
      <c r="A38" s="289" t="s">
        <v>1477</v>
      </c>
    </row>
    <row r="40" spans="1:8">
      <c r="A40" s="289" t="s">
        <v>1478</v>
      </c>
    </row>
    <row r="41" spans="1:8">
      <c r="A41" s="289" t="s">
        <v>1479</v>
      </c>
    </row>
  </sheetData>
  <mergeCells count="5">
    <mergeCell ref="L15:N15"/>
    <mergeCell ref="A21:O21"/>
    <mergeCell ref="E29:G29"/>
    <mergeCell ref="A3:O3"/>
    <mergeCell ref="A4:O4"/>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47"/>
  <sheetViews>
    <sheetView view="pageBreakPreview" topLeftCell="A28" zoomScaleNormal="100" zoomScaleSheetLayoutView="100" workbookViewId="0">
      <selection activeCell="O11" sqref="O11"/>
    </sheetView>
  </sheetViews>
  <sheetFormatPr defaultColWidth="5.625" defaultRowHeight="14.25"/>
  <cols>
    <col min="1" max="15" width="5.625" style="289"/>
    <col min="16" max="16" width="9" style="289" customWidth="1"/>
    <col min="17" max="16384" width="5.625" style="289"/>
  </cols>
  <sheetData>
    <row r="1" spans="1:20">
      <c r="P1" s="290" t="s">
        <v>159</v>
      </c>
    </row>
    <row r="3" spans="1:20" ht="28.5">
      <c r="A3" s="921" t="s">
        <v>308</v>
      </c>
      <c r="B3" s="921"/>
      <c r="C3" s="921"/>
      <c r="D3" s="921"/>
      <c r="E3" s="921"/>
      <c r="F3" s="921"/>
      <c r="G3" s="921"/>
      <c r="H3" s="921"/>
      <c r="I3" s="921"/>
      <c r="J3" s="921"/>
      <c r="K3" s="921"/>
      <c r="L3" s="921"/>
      <c r="M3" s="921"/>
      <c r="N3" s="921"/>
      <c r="O3" s="921"/>
      <c r="P3" s="921"/>
      <c r="Q3" s="724"/>
      <c r="R3" s="724"/>
      <c r="S3" s="724"/>
      <c r="T3" s="724"/>
    </row>
    <row r="6" spans="1:20">
      <c r="A6" s="289" t="s">
        <v>309</v>
      </c>
      <c r="M6" s="332"/>
      <c r="N6" s="332"/>
      <c r="O6" s="332"/>
    </row>
    <row r="7" spans="1:20">
      <c r="M7" s="332"/>
      <c r="N7" s="332"/>
      <c r="O7" s="332"/>
    </row>
    <row r="8" spans="1:20">
      <c r="M8" s="332"/>
      <c r="N8" s="332"/>
      <c r="O8" s="332"/>
    </row>
    <row r="9" spans="1:20">
      <c r="B9" s="304" t="s">
        <v>1326</v>
      </c>
      <c r="C9" s="304"/>
      <c r="D9" s="304"/>
      <c r="E9" s="303"/>
      <c r="F9" s="303"/>
    </row>
    <row r="10" spans="1:20">
      <c r="B10" s="332"/>
      <c r="C10" s="332"/>
      <c r="D10" s="332"/>
    </row>
    <row r="12" spans="1:20">
      <c r="B12" s="289" t="str">
        <f>入力シート!C1</f>
        <v>令和4年7月10日執行参議院青森県選挙区選出議員選挙</v>
      </c>
      <c r="K12" s="325"/>
      <c r="L12" s="325"/>
    </row>
    <row r="14" spans="1:20">
      <c r="I14" s="290" t="s">
        <v>544</v>
      </c>
      <c r="K14" s="306">
        <f>入力シート!C8</f>
        <v>0</v>
      </c>
      <c r="L14" s="280"/>
      <c r="M14" s="280">
        <f>入力シート!C10</f>
        <v>0</v>
      </c>
    </row>
    <row r="15" spans="1:20">
      <c r="I15" s="290"/>
      <c r="K15" s="306"/>
      <c r="L15" s="280"/>
      <c r="M15" s="280"/>
    </row>
    <row r="16" spans="1:20" ht="14.25" customHeight="1">
      <c r="A16" s="307"/>
      <c r="B16" s="307"/>
      <c r="C16" s="307"/>
      <c r="D16" s="307"/>
      <c r="E16" s="307"/>
      <c r="F16" s="307"/>
      <c r="G16" s="308"/>
      <c r="H16" s="307"/>
      <c r="I16" s="307"/>
      <c r="J16" s="307"/>
      <c r="K16" s="307"/>
      <c r="L16" s="307"/>
      <c r="M16" s="307"/>
      <c r="N16" s="307"/>
      <c r="O16" s="307"/>
    </row>
    <row r="17" spans="1:16" ht="14.25" customHeight="1">
      <c r="A17" s="864" t="s">
        <v>589</v>
      </c>
      <c r="B17" s="864"/>
      <c r="C17" s="864"/>
      <c r="D17" s="864"/>
      <c r="E17" s="864"/>
      <c r="F17" s="864"/>
      <c r="G17" s="864"/>
      <c r="H17" s="864"/>
      <c r="I17" s="864"/>
      <c r="J17" s="864"/>
      <c r="K17" s="864"/>
      <c r="L17" s="864"/>
      <c r="M17" s="864"/>
      <c r="N17" s="864"/>
      <c r="O17" s="864"/>
      <c r="P17" s="864"/>
    </row>
    <row r="18" spans="1:16" ht="14.25" customHeight="1">
      <c r="A18" s="309"/>
      <c r="B18" s="309"/>
      <c r="C18" s="309"/>
      <c r="D18" s="309"/>
      <c r="E18" s="309"/>
      <c r="F18" s="309"/>
      <c r="G18" s="309"/>
      <c r="H18" s="309"/>
      <c r="I18" s="309"/>
      <c r="J18" s="309"/>
      <c r="K18" s="309"/>
      <c r="L18" s="309"/>
      <c r="M18" s="309"/>
      <c r="N18" s="309"/>
      <c r="O18" s="309"/>
    </row>
    <row r="19" spans="1:16" ht="28.5" customHeight="1">
      <c r="A19" s="1813" t="s">
        <v>310</v>
      </c>
      <c r="B19" s="1814"/>
      <c r="C19" s="1814"/>
      <c r="D19" s="1814"/>
      <c r="E19" s="1815"/>
      <c r="F19" s="1616"/>
      <c r="G19" s="1617"/>
      <c r="H19" s="1617"/>
      <c r="I19" s="1617"/>
      <c r="J19" s="1617"/>
      <c r="K19" s="1617"/>
      <c r="L19" s="1617"/>
      <c r="M19" s="1617"/>
      <c r="N19" s="1617"/>
      <c r="O19" s="1617"/>
      <c r="P19" s="334"/>
    </row>
    <row r="20" spans="1:16" ht="28.5" customHeight="1">
      <c r="A20" s="1816" t="s">
        <v>81</v>
      </c>
      <c r="B20" s="1817"/>
      <c r="C20" s="1817"/>
      <c r="D20" s="1817"/>
      <c r="E20" s="1818"/>
      <c r="F20" s="1619"/>
      <c r="G20" s="1620"/>
      <c r="H20" s="1620"/>
      <c r="I20" s="1620"/>
      <c r="J20" s="1620"/>
      <c r="K20" s="1620"/>
      <c r="L20" s="1620"/>
      <c r="M20" s="1620"/>
      <c r="N20" s="1620"/>
      <c r="O20" s="1620"/>
      <c r="P20" s="335"/>
    </row>
    <row r="21" spans="1:16" ht="28.5" customHeight="1">
      <c r="A21" s="1819" t="s">
        <v>82</v>
      </c>
      <c r="B21" s="1820"/>
      <c r="C21" s="1820"/>
      <c r="D21" s="1820"/>
      <c r="E21" s="1821"/>
      <c r="F21" s="1622"/>
      <c r="G21" s="1623"/>
      <c r="H21" s="1623"/>
      <c r="I21" s="1623"/>
      <c r="J21" s="1623"/>
      <c r="K21" s="1623"/>
      <c r="L21" s="1623"/>
      <c r="M21" s="1623"/>
      <c r="N21" s="1623"/>
      <c r="O21" s="1623"/>
      <c r="P21" s="336"/>
    </row>
    <row r="22" spans="1:16" ht="28.5" customHeight="1">
      <c r="A22" s="1803" t="s">
        <v>74</v>
      </c>
      <c r="B22" s="970"/>
      <c r="C22" s="970"/>
      <c r="D22" s="970"/>
      <c r="E22" s="971"/>
      <c r="F22" s="1804"/>
      <c r="G22" s="1805"/>
      <c r="H22" s="1805"/>
      <c r="I22" s="1805"/>
      <c r="J22" s="1805"/>
      <c r="K22" s="1805"/>
      <c r="L22" s="1805"/>
      <c r="M22" s="1805"/>
      <c r="N22" s="1805"/>
      <c r="O22" s="1805"/>
      <c r="P22" s="232" t="s">
        <v>75</v>
      </c>
    </row>
    <row r="23" spans="1:16" ht="28.5" customHeight="1">
      <c r="A23" s="1803" t="s">
        <v>83</v>
      </c>
      <c r="B23" s="970"/>
      <c r="C23" s="970"/>
      <c r="D23" s="970"/>
      <c r="E23" s="971"/>
      <c r="F23" s="1806"/>
      <c r="G23" s="1807"/>
      <c r="H23" s="1807"/>
      <c r="I23" s="1807"/>
      <c r="J23" s="1807"/>
      <c r="K23" s="1807"/>
      <c r="L23" s="1807"/>
      <c r="M23" s="1807"/>
      <c r="N23" s="1807"/>
      <c r="O23" s="1807"/>
      <c r="P23" s="208" t="s">
        <v>2</v>
      </c>
    </row>
    <row r="24" spans="1:16" ht="28.5" customHeight="1">
      <c r="A24" s="1808" t="s">
        <v>683</v>
      </c>
      <c r="B24" s="1809"/>
      <c r="C24" s="1809"/>
      <c r="D24" s="1809"/>
      <c r="E24" s="1810"/>
      <c r="F24" s="1849"/>
      <c r="G24" s="1850"/>
      <c r="H24" s="1850"/>
      <c r="I24" s="1850"/>
      <c r="J24" s="1850"/>
      <c r="K24" s="1850"/>
      <c r="L24" s="1850"/>
      <c r="M24" s="1850"/>
      <c r="N24" s="1850"/>
      <c r="O24" s="1850"/>
      <c r="P24" s="249"/>
    </row>
    <row r="25" spans="1:16" ht="21" customHeight="1">
      <c r="A25" s="236"/>
      <c r="B25" s="236"/>
      <c r="C25" s="236"/>
      <c r="D25" s="236"/>
      <c r="E25" s="236"/>
      <c r="F25" s="236"/>
      <c r="G25" s="236"/>
      <c r="H25" s="236"/>
      <c r="I25" s="236"/>
      <c r="J25" s="236"/>
      <c r="K25" s="236"/>
      <c r="L25" s="236"/>
      <c r="M25" s="236"/>
      <c r="N25" s="236"/>
      <c r="O25" s="236"/>
      <c r="P25" s="236"/>
    </row>
    <row r="26" spans="1:16">
      <c r="A26" s="289" t="s">
        <v>311</v>
      </c>
      <c r="B26" s="216"/>
      <c r="C26" s="216"/>
      <c r="D26" s="216"/>
      <c r="E26" s="216"/>
      <c r="F26" s="216"/>
      <c r="G26" s="216"/>
      <c r="H26" s="216"/>
      <c r="I26" s="216"/>
      <c r="J26" s="216"/>
      <c r="K26" s="216"/>
      <c r="L26" s="216"/>
      <c r="M26" s="216"/>
      <c r="N26" s="216"/>
      <c r="O26" s="216"/>
      <c r="P26" s="216"/>
    </row>
    <row r="27" spans="1:16">
      <c r="A27" s="289" t="s">
        <v>1302</v>
      </c>
    </row>
    <row r="28" spans="1:16">
      <c r="A28" s="289" t="s">
        <v>313</v>
      </c>
    </row>
    <row r="29" spans="1:16">
      <c r="A29" s="289" t="s">
        <v>312</v>
      </c>
    </row>
    <row r="30" spans="1:16">
      <c r="A30" s="289" t="s">
        <v>314</v>
      </c>
    </row>
    <row r="31" spans="1:16">
      <c r="A31" s="289" t="s">
        <v>315</v>
      </c>
    </row>
    <row r="32" spans="1:16">
      <c r="A32" s="289" t="s">
        <v>305</v>
      </c>
    </row>
    <row r="33" spans="1:10">
      <c r="A33" s="289" t="s">
        <v>306</v>
      </c>
    </row>
    <row r="34" spans="1:10">
      <c r="A34" s="289" t="s">
        <v>1295</v>
      </c>
    </row>
    <row r="35" spans="1:10">
      <c r="A35" s="289" t="s">
        <v>85</v>
      </c>
    </row>
    <row r="36" spans="1:10">
      <c r="A36" s="289" t="s">
        <v>316</v>
      </c>
    </row>
    <row r="38" spans="1:10">
      <c r="C38" s="289" t="s">
        <v>1480</v>
      </c>
    </row>
    <row r="41" spans="1:10">
      <c r="B41" s="289" t="s">
        <v>317</v>
      </c>
    </row>
    <row r="43" spans="1:10">
      <c r="C43" s="307" t="s">
        <v>1481</v>
      </c>
      <c r="D43" s="307"/>
      <c r="E43" s="307"/>
      <c r="F43" s="307"/>
      <c r="G43" s="307"/>
      <c r="H43" s="307"/>
      <c r="I43" s="307"/>
    </row>
    <row r="44" spans="1:10">
      <c r="C44" s="307"/>
      <c r="D44" s="307"/>
      <c r="E44" s="307"/>
      <c r="F44" s="307"/>
      <c r="G44" s="307"/>
      <c r="H44" s="307"/>
      <c r="I44" s="307"/>
      <c r="J44" s="333" t="s">
        <v>319</v>
      </c>
    </row>
    <row r="45" spans="1:10">
      <c r="E45" s="289" t="s">
        <v>318</v>
      </c>
    </row>
    <row r="47" spans="1:10">
      <c r="B47" s="289" t="s">
        <v>307</v>
      </c>
      <c r="C47" s="280" t="s">
        <v>320</v>
      </c>
    </row>
  </sheetData>
  <mergeCells count="12">
    <mergeCell ref="F23:O23"/>
    <mergeCell ref="F22:O22"/>
    <mergeCell ref="F24:O24"/>
    <mergeCell ref="A24:E24"/>
    <mergeCell ref="A22:E22"/>
    <mergeCell ref="A23:E23"/>
    <mergeCell ref="A3:P3"/>
    <mergeCell ref="A17:P17"/>
    <mergeCell ref="A19:E19"/>
    <mergeCell ref="A20:E20"/>
    <mergeCell ref="A21:E21"/>
    <mergeCell ref="F19:O21"/>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drawing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T41"/>
  <sheetViews>
    <sheetView view="pageBreakPreview" topLeftCell="A25" zoomScaleNormal="100" zoomScaleSheetLayoutView="100" workbookViewId="0">
      <selection activeCell="D20" sqref="D20:F20"/>
    </sheetView>
  </sheetViews>
  <sheetFormatPr defaultColWidth="5.875" defaultRowHeight="14.25"/>
  <cols>
    <col min="1" max="14" width="5.875" style="289" customWidth="1"/>
    <col min="15" max="15" width="6.75" style="289" customWidth="1"/>
    <col min="16" max="16" width="4.625" style="289" customWidth="1"/>
    <col min="17" max="16384" width="5.875" style="289"/>
  </cols>
  <sheetData>
    <row r="1" spans="1:20">
      <c r="O1" s="290" t="s">
        <v>160</v>
      </c>
    </row>
    <row r="3" spans="1:20" ht="28.5">
      <c r="A3" s="921" t="s">
        <v>18</v>
      </c>
      <c r="B3" s="921"/>
      <c r="C3" s="921"/>
      <c r="D3" s="921"/>
      <c r="E3" s="921"/>
      <c r="F3" s="921"/>
      <c r="G3" s="921"/>
      <c r="H3" s="921"/>
      <c r="I3" s="921"/>
      <c r="J3" s="921"/>
      <c r="K3" s="921"/>
      <c r="L3" s="921"/>
      <c r="M3" s="921"/>
      <c r="N3" s="921"/>
      <c r="O3" s="921"/>
      <c r="P3" s="724"/>
      <c r="Q3" s="724"/>
      <c r="R3" s="724"/>
      <c r="S3" s="724"/>
      <c r="T3" s="724"/>
    </row>
    <row r="4" spans="1:20" ht="21" customHeight="1">
      <c r="A4" s="949" t="s">
        <v>325</v>
      </c>
      <c r="B4" s="949"/>
      <c r="C4" s="949"/>
      <c r="D4" s="949"/>
      <c r="E4" s="949"/>
      <c r="F4" s="949"/>
      <c r="G4" s="949"/>
      <c r="H4" s="949"/>
      <c r="I4" s="949"/>
      <c r="J4" s="949"/>
      <c r="K4" s="949"/>
      <c r="L4" s="949"/>
      <c r="M4" s="949"/>
      <c r="N4" s="949"/>
      <c r="O4" s="949"/>
    </row>
    <row r="5" spans="1:20" ht="21" customHeight="1">
      <c r="K5" s="1658" t="s">
        <v>1420</v>
      </c>
      <c r="L5" s="1658"/>
      <c r="M5" s="1658"/>
      <c r="N5" s="1658"/>
      <c r="O5" s="1658"/>
    </row>
    <row r="6" spans="1:20">
      <c r="L6" s="332"/>
      <c r="M6" s="332"/>
      <c r="N6" s="332"/>
    </row>
    <row r="7" spans="1:20" ht="21" customHeight="1">
      <c r="A7" s="289" t="s">
        <v>20</v>
      </c>
      <c r="B7" s="332"/>
      <c r="C7" s="332"/>
      <c r="D7" s="332"/>
    </row>
    <row r="8" spans="1:20">
      <c r="B8" s="332"/>
      <c r="C8" s="332"/>
      <c r="D8" s="332"/>
    </row>
    <row r="9" spans="1:20">
      <c r="B9" s="332"/>
      <c r="C9" s="332"/>
      <c r="D9" s="332"/>
    </row>
    <row r="10" spans="1:20" ht="21" customHeight="1">
      <c r="B10" s="332"/>
      <c r="C10" s="332"/>
      <c r="D10" s="332"/>
      <c r="E10" s="289" t="s">
        <v>275</v>
      </c>
      <c r="I10" s="1426"/>
      <c r="J10" s="1426"/>
      <c r="K10" s="1426"/>
      <c r="L10" s="1426"/>
      <c r="M10" s="1426"/>
      <c r="N10" s="1426"/>
    </row>
    <row r="11" spans="1:20" ht="21" customHeight="1">
      <c r="B11" s="332"/>
      <c r="C11" s="332"/>
      <c r="D11" s="332"/>
      <c r="E11" s="289" t="s">
        <v>321</v>
      </c>
      <c r="I11" s="1426"/>
      <c r="J11" s="1426"/>
      <c r="K11" s="1426"/>
      <c r="L11" s="1426"/>
      <c r="M11" s="1426"/>
      <c r="N11" s="1426"/>
      <c r="O11" s="290"/>
    </row>
    <row r="12" spans="1:20" ht="21" customHeight="1">
      <c r="B12" s="332"/>
      <c r="C12" s="332"/>
      <c r="D12" s="332"/>
      <c r="E12" s="289" t="s">
        <v>322</v>
      </c>
      <c r="G12" s="295"/>
      <c r="H12" s="295"/>
      <c r="I12" s="1426"/>
      <c r="J12" s="1426"/>
      <c r="K12" s="1426"/>
      <c r="L12" s="1426"/>
      <c r="M12" s="1426"/>
      <c r="N12" s="1426"/>
    </row>
    <row r="13" spans="1:20" ht="21" customHeight="1">
      <c r="B13" s="332"/>
      <c r="C13" s="332"/>
      <c r="D13" s="332"/>
      <c r="E13" s="289" t="s">
        <v>21</v>
      </c>
      <c r="G13" s="295"/>
      <c r="H13" s="295"/>
      <c r="I13" s="1854"/>
      <c r="J13" s="1854"/>
      <c r="K13" s="1854"/>
      <c r="L13" s="1854"/>
      <c r="M13" s="1854"/>
      <c r="N13" s="1854"/>
    </row>
    <row r="14" spans="1:20">
      <c r="B14" s="332"/>
      <c r="C14" s="332"/>
      <c r="D14" s="332"/>
    </row>
    <row r="15" spans="1:20">
      <c r="A15" s="289" t="s">
        <v>844</v>
      </c>
      <c r="B15" s="332"/>
      <c r="C15" s="332"/>
      <c r="D15" s="332"/>
    </row>
    <row r="16" spans="1:20">
      <c r="A16" s="289" t="s">
        <v>845</v>
      </c>
      <c r="B16" s="332"/>
      <c r="C16" s="332"/>
      <c r="D16" s="332"/>
    </row>
    <row r="17" spans="1:15">
      <c r="B17" s="332"/>
      <c r="C17" s="332"/>
      <c r="D17" s="332"/>
    </row>
    <row r="18" spans="1:15">
      <c r="A18" s="864" t="s">
        <v>589</v>
      </c>
      <c r="B18" s="864"/>
      <c r="C18" s="864"/>
      <c r="D18" s="864"/>
      <c r="E18" s="864"/>
      <c r="F18" s="864"/>
      <c r="G18" s="864"/>
      <c r="H18" s="864"/>
      <c r="I18" s="864"/>
      <c r="J18" s="864"/>
      <c r="K18" s="864"/>
      <c r="L18" s="864"/>
      <c r="M18" s="864"/>
      <c r="N18" s="864"/>
      <c r="O18" s="864"/>
    </row>
    <row r="19" spans="1:15">
      <c r="B19" s="332"/>
      <c r="C19" s="332"/>
      <c r="D19" s="332"/>
    </row>
    <row r="20" spans="1:15" ht="26.25" customHeight="1">
      <c r="A20" s="289" t="s">
        <v>23</v>
      </c>
      <c r="B20" s="332"/>
      <c r="C20" s="332"/>
      <c r="D20" s="1855">
        <f>公営１７別紙内訳!Q13</f>
        <v>802100</v>
      </c>
      <c r="E20" s="1855"/>
      <c r="F20" s="1855"/>
      <c r="G20" s="146" t="s">
        <v>2</v>
      </c>
    </row>
    <row r="21" spans="1:15">
      <c r="B21" s="332"/>
      <c r="C21" s="332"/>
      <c r="D21" s="332"/>
    </row>
    <row r="22" spans="1:15" ht="21" customHeight="1">
      <c r="A22" s="289" t="s">
        <v>24</v>
      </c>
      <c r="B22" s="332"/>
      <c r="C22" s="332"/>
      <c r="D22" s="332"/>
    </row>
    <row r="23" spans="1:15" ht="21" customHeight="1">
      <c r="A23" s="289" t="s">
        <v>25</v>
      </c>
      <c r="B23" s="332"/>
      <c r="C23" s="332"/>
      <c r="D23" s="332"/>
    </row>
    <row r="25" spans="1:15" ht="21" customHeight="1">
      <c r="A25" s="333" t="s">
        <v>323</v>
      </c>
      <c r="B25" s="289" t="str">
        <f>入力シート!C1</f>
        <v>令和4年7月10日執行参議院青森県選挙区選出議員選挙</v>
      </c>
      <c r="K25" s="305"/>
    </row>
    <row r="27" spans="1:15" ht="21" customHeight="1">
      <c r="A27" s="289" t="s">
        <v>26</v>
      </c>
      <c r="E27" s="306">
        <f>入力シート!C8</f>
        <v>0</v>
      </c>
      <c r="F27" s="280"/>
      <c r="G27" s="280">
        <f>入力シート!C10</f>
        <v>0</v>
      </c>
    </row>
    <row r="28" spans="1:15" ht="14.25" customHeight="1">
      <c r="A28" s="307"/>
      <c r="B28" s="307"/>
      <c r="C28" s="307"/>
      <c r="D28" s="307"/>
      <c r="E28" s="307"/>
      <c r="F28" s="308"/>
      <c r="G28" s="307"/>
      <c r="H28" s="307"/>
      <c r="I28" s="307"/>
      <c r="J28" s="307"/>
      <c r="K28" s="307"/>
      <c r="L28" s="307"/>
      <c r="M28" s="307"/>
      <c r="N28" s="307"/>
    </row>
    <row r="29" spans="1:15" ht="21" customHeight="1">
      <c r="A29" s="307" t="s">
        <v>267</v>
      </c>
      <c r="B29" s="307"/>
      <c r="C29" s="307"/>
      <c r="D29" s="307"/>
      <c r="E29" s="218"/>
      <c r="F29" s="337"/>
      <c r="G29" s="311"/>
      <c r="H29" s="311"/>
      <c r="I29" s="218"/>
      <c r="J29" s="311"/>
      <c r="K29" s="311"/>
      <c r="L29" s="307"/>
      <c r="M29" s="307"/>
      <c r="N29" s="307"/>
    </row>
    <row r="30" spans="1:15" ht="24" customHeight="1">
      <c r="A30" s="307"/>
      <c r="B30" s="1797" t="s">
        <v>268</v>
      </c>
      <c r="C30" s="1442"/>
      <c r="D30" s="1443"/>
      <c r="E30" s="1862"/>
      <c r="F30" s="1863"/>
      <c r="G30" s="1863"/>
      <c r="H30" s="1864"/>
      <c r="I30" s="1447" t="s">
        <v>272</v>
      </c>
      <c r="J30" s="1868"/>
      <c r="K30" s="1862"/>
      <c r="L30" s="1863"/>
      <c r="M30" s="1863"/>
      <c r="N30" s="1864"/>
    </row>
    <row r="31" spans="1:15" ht="24" customHeight="1">
      <c r="A31" s="307"/>
      <c r="B31" s="1797" t="s">
        <v>269</v>
      </c>
      <c r="C31" s="1442"/>
      <c r="D31" s="1443"/>
      <c r="E31" s="1865"/>
      <c r="F31" s="1866"/>
      <c r="G31" s="1866"/>
      <c r="H31" s="1867"/>
      <c r="I31" s="1447" t="s">
        <v>273</v>
      </c>
      <c r="J31" s="1868"/>
      <c r="K31" s="1865"/>
      <c r="L31" s="1866"/>
      <c r="M31" s="1866"/>
      <c r="N31" s="1867"/>
    </row>
    <row r="32" spans="1:15" ht="24" customHeight="1">
      <c r="A32" s="307"/>
      <c r="B32" s="1797" t="s">
        <v>270</v>
      </c>
      <c r="C32" s="1442"/>
      <c r="D32" s="1443"/>
      <c r="E32" s="1862"/>
      <c r="F32" s="1863"/>
      <c r="G32" s="1863"/>
      <c r="H32" s="1864"/>
      <c r="I32" s="1447" t="s">
        <v>274</v>
      </c>
      <c r="J32" s="1868"/>
      <c r="K32" s="1865"/>
      <c r="L32" s="1866"/>
      <c r="M32" s="1866"/>
      <c r="N32" s="1867"/>
    </row>
    <row r="33" spans="1:15" ht="24" customHeight="1">
      <c r="A33" s="307"/>
      <c r="B33" s="1851" t="s">
        <v>324</v>
      </c>
      <c r="C33" s="1852"/>
      <c r="D33" s="1853"/>
      <c r="E33" s="1856"/>
      <c r="F33" s="1857"/>
      <c r="G33" s="1857"/>
      <c r="H33" s="1857"/>
      <c r="I33" s="1857"/>
      <c r="J33" s="1857"/>
      <c r="K33" s="1857"/>
      <c r="L33" s="1857"/>
      <c r="M33" s="1857"/>
      <c r="N33" s="1858"/>
    </row>
    <row r="34" spans="1:15" ht="24" customHeight="1">
      <c r="A34" s="307"/>
      <c r="B34" s="1834" t="s">
        <v>271</v>
      </c>
      <c r="C34" s="1835"/>
      <c r="D34" s="1836"/>
      <c r="E34" s="1859"/>
      <c r="F34" s="1860"/>
      <c r="G34" s="1860"/>
      <c r="H34" s="1860"/>
      <c r="I34" s="1860"/>
      <c r="J34" s="1860"/>
      <c r="K34" s="1860"/>
      <c r="L34" s="1860"/>
      <c r="M34" s="1860"/>
      <c r="N34" s="1861"/>
    </row>
    <row r="35" spans="1:15" ht="21" customHeight="1">
      <c r="A35" s="307"/>
      <c r="B35" s="307"/>
      <c r="C35" s="307"/>
      <c r="D35" s="307"/>
      <c r="E35" s="218"/>
      <c r="F35" s="337"/>
      <c r="G35" s="311"/>
      <c r="H35" s="311"/>
      <c r="I35" s="311"/>
      <c r="J35" s="311"/>
      <c r="K35" s="311"/>
      <c r="L35" s="307"/>
      <c r="M35" s="307"/>
      <c r="N35" s="307"/>
    </row>
    <row r="36" spans="1:15" ht="21" customHeight="1">
      <c r="A36" s="307"/>
      <c r="B36" s="307"/>
      <c r="C36" s="307"/>
      <c r="D36" s="307"/>
      <c r="E36" s="307"/>
      <c r="F36" s="308"/>
      <c r="G36" s="307"/>
      <c r="H36" s="307"/>
      <c r="I36" s="307"/>
      <c r="J36" s="307"/>
      <c r="K36" s="307"/>
      <c r="L36" s="307"/>
      <c r="M36" s="307"/>
      <c r="N36" s="307"/>
    </row>
    <row r="37" spans="1:15" ht="14.25" customHeight="1">
      <c r="A37" s="307"/>
      <c r="B37" s="307"/>
      <c r="C37" s="307"/>
      <c r="D37" s="307"/>
      <c r="E37" s="307"/>
      <c r="F37" s="308"/>
      <c r="G37" s="307"/>
      <c r="H37" s="307"/>
      <c r="I37" s="307"/>
      <c r="J37" s="307"/>
      <c r="K37" s="307"/>
      <c r="L37" s="307"/>
      <c r="M37" s="307"/>
      <c r="N37" s="307"/>
    </row>
    <row r="38" spans="1:15" ht="21" customHeight="1">
      <c r="A38" s="307"/>
      <c r="B38" s="307"/>
      <c r="C38" s="307"/>
      <c r="D38" s="307"/>
      <c r="E38" s="307"/>
      <c r="F38" s="308"/>
      <c r="G38" s="307"/>
      <c r="H38" s="307"/>
      <c r="I38" s="307"/>
      <c r="J38" s="307"/>
      <c r="K38" s="307"/>
      <c r="L38" s="307"/>
      <c r="M38" s="307"/>
      <c r="N38" s="307"/>
    </row>
    <row r="39" spans="1:15" ht="21" customHeight="1">
      <c r="B39" s="307"/>
      <c r="C39" s="307"/>
      <c r="D39" s="307"/>
      <c r="E39" s="307"/>
      <c r="F39" s="308"/>
      <c r="G39" s="307"/>
      <c r="H39" s="307"/>
      <c r="I39" s="307"/>
      <c r="J39" s="307"/>
      <c r="K39" s="307"/>
      <c r="L39" s="307"/>
      <c r="M39" s="307"/>
      <c r="N39" s="307"/>
    </row>
    <row r="40" spans="1:15" ht="21" customHeight="1">
      <c r="B40" s="309"/>
      <c r="C40" s="309"/>
      <c r="D40" s="309"/>
      <c r="E40" s="309"/>
      <c r="F40" s="309"/>
      <c r="G40" s="309"/>
      <c r="H40" s="309"/>
      <c r="I40" s="309"/>
      <c r="J40" s="309"/>
      <c r="K40" s="309"/>
      <c r="L40" s="309"/>
      <c r="M40" s="309"/>
      <c r="N40" s="309"/>
      <c r="O40" s="309"/>
    </row>
    <row r="41" spans="1:15" ht="21" customHeight="1">
      <c r="A41" s="307"/>
    </row>
  </sheetData>
  <mergeCells count="23">
    <mergeCell ref="B34:D34"/>
    <mergeCell ref="D20:F20"/>
    <mergeCell ref="B30:D30"/>
    <mergeCell ref="E33:N33"/>
    <mergeCell ref="E34:N34"/>
    <mergeCell ref="K30:N30"/>
    <mergeCell ref="K31:N31"/>
    <mergeCell ref="K32:N32"/>
    <mergeCell ref="E31:H31"/>
    <mergeCell ref="E32:H32"/>
    <mergeCell ref="I31:J31"/>
    <mergeCell ref="I32:J32"/>
    <mergeCell ref="E30:H30"/>
    <mergeCell ref="I30:J30"/>
    <mergeCell ref="B31:D31"/>
    <mergeCell ref="B32:D32"/>
    <mergeCell ref="B33:D33"/>
    <mergeCell ref="A3:O3"/>
    <mergeCell ref="A4:O4"/>
    <mergeCell ref="K5:O5"/>
    <mergeCell ref="A18:O18"/>
    <mergeCell ref="I10:N12"/>
    <mergeCell ref="I13:N13"/>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W42"/>
  <sheetViews>
    <sheetView view="pageBreakPreview" zoomScaleNormal="100" zoomScaleSheetLayoutView="100" workbookViewId="0">
      <selection activeCell="I15" sqref="I15"/>
    </sheetView>
  </sheetViews>
  <sheetFormatPr defaultColWidth="5.875" defaultRowHeight="13.5"/>
  <cols>
    <col min="1" max="1" width="5.875" style="216" customWidth="1"/>
    <col min="2" max="2" width="3.5" style="216" bestFit="1" customWidth="1"/>
    <col min="3" max="3" width="7.5" style="216" bestFit="1" customWidth="1"/>
    <col min="4" max="4" width="3.5" style="216" customWidth="1"/>
    <col min="5" max="5" width="7.5" style="216" customWidth="1"/>
    <col min="6" max="6" width="3.5" style="216" bestFit="1" customWidth="1"/>
    <col min="7" max="7" width="5.875" style="216" customWidth="1"/>
    <col min="8" max="8" width="3.5" style="216" bestFit="1" customWidth="1"/>
    <col min="9" max="9" width="5.875" style="216" customWidth="1"/>
    <col min="10" max="10" width="3.5" style="216" bestFit="1" customWidth="1"/>
    <col min="11" max="11" width="7.5" style="216" customWidth="1"/>
    <col min="12" max="12" width="3.5" style="216" bestFit="1" customWidth="1"/>
    <col min="13" max="13" width="5.875" style="216" customWidth="1"/>
    <col min="14" max="14" width="3.5" style="216" customWidth="1"/>
    <col min="15" max="15" width="5.875" style="216" customWidth="1"/>
    <col min="16" max="16" width="3.625" style="216" customWidth="1"/>
    <col min="17" max="17" width="7.5" style="216" customWidth="1"/>
    <col min="18" max="18" width="3.5" style="216" customWidth="1"/>
    <col min="19" max="20" width="5.875" style="216"/>
    <col min="21" max="21" width="20.5" style="216" bestFit="1" customWidth="1"/>
    <col min="22" max="22" width="13.875" style="216" bestFit="1" customWidth="1"/>
    <col min="23" max="23" width="6.5" style="216" bestFit="1" customWidth="1"/>
    <col min="24" max="16384" width="5.875" style="216"/>
  </cols>
  <sheetData>
    <row r="1" spans="1:23" ht="14.25">
      <c r="A1" s="289"/>
      <c r="B1" s="289"/>
      <c r="C1" s="289"/>
      <c r="D1" s="289"/>
      <c r="E1" s="289"/>
      <c r="F1" s="289"/>
      <c r="G1" s="289"/>
      <c r="H1" s="289"/>
      <c r="I1" s="289"/>
      <c r="J1" s="289"/>
      <c r="K1" s="289"/>
      <c r="L1" s="289"/>
      <c r="S1" s="290" t="s">
        <v>161</v>
      </c>
    </row>
    <row r="2" spans="1:23" ht="14.25">
      <c r="A2" s="289"/>
      <c r="B2" s="289"/>
      <c r="C2" s="289"/>
      <c r="D2" s="289"/>
      <c r="E2" s="289"/>
      <c r="F2" s="289"/>
      <c r="G2" s="289"/>
      <c r="H2" s="289"/>
      <c r="I2" s="289"/>
      <c r="J2" s="289"/>
      <c r="K2" s="289"/>
      <c r="L2" s="289"/>
      <c r="M2" s="289"/>
    </row>
    <row r="3" spans="1:23" ht="39" customHeight="1">
      <c r="A3" s="921" t="s">
        <v>29</v>
      </c>
      <c r="B3" s="921"/>
      <c r="C3" s="921"/>
      <c r="D3" s="921"/>
      <c r="E3" s="921"/>
      <c r="F3" s="921"/>
      <c r="G3" s="921"/>
      <c r="H3" s="921"/>
      <c r="I3" s="921"/>
      <c r="J3" s="921"/>
      <c r="K3" s="921"/>
      <c r="L3" s="921"/>
      <c r="M3" s="921"/>
      <c r="N3" s="921"/>
      <c r="O3" s="921"/>
      <c r="P3" s="921"/>
      <c r="Q3" s="921"/>
      <c r="R3" s="921"/>
      <c r="S3" s="921"/>
      <c r="T3" s="724"/>
    </row>
    <row r="4" spans="1:23">
      <c r="A4" s="1038"/>
      <c r="B4" s="1038"/>
      <c r="C4" s="1038"/>
      <c r="D4" s="1038"/>
      <c r="E4" s="1038"/>
      <c r="F4" s="1038"/>
      <c r="G4" s="1038"/>
      <c r="H4" s="1038"/>
      <c r="I4" s="1038"/>
      <c r="J4" s="1038"/>
      <c r="K4" s="1038"/>
      <c r="L4" s="1038"/>
      <c r="M4" s="1038"/>
    </row>
    <row r="5" spans="1:23">
      <c r="A5" s="250"/>
      <c r="B5" s="250"/>
      <c r="C5" s="250"/>
      <c r="D5" s="250"/>
      <c r="E5" s="250"/>
      <c r="F5" s="250"/>
      <c r="G5" s="250"/>
      <c r="H5" s="250"/>
      <c r="I5" s="250"/>
      <c r="J5" s="250"/>
      <c r="K5" s="250"/>
      <c r="L5" s="250"/>
      <c r="M5" s="250"/>
    </row>
    <row r="6" spans="1:23">
      <c r="A6" s="250"/>
      <c r="B6" s="250"/>
      <c r="C6" s="250"/>
      <c r="D6" s="250"/>
      <c r="E6" s="250"/>
      <c r="F6" s="250"/>
      <c r="G6" s="250"/>
      <c r="H6" s="250"/>
      <c r="I6" s="250"/>
      <c r="J6" s="250"/>
      <c r="K6" s="250"/>
      <c r="L6" s="250"/>
      <c r="M6" s="250"/>
    </row>
    <row r="7" spans="1:23" ht="24" customHeight="1">
      <c r="A7" s="1840" t="s">
        <v>83</v>
      </c>
      <c r="B7" s="1840"/>
      <c r="C7" s="1840"/>
      <c r="D7" s="1840"/>
      <c r="E7" s="1840"/>
      <c r="F7" s="1840"/>
      <c r="G7" s="1840" t="s">
        <v>99</v>
      </c>
      <c r="H7" s="1840"/>
      <c r="I7" s="1840"/>
      <c r="J7" s="1840"/>
      <c r="K7" s="1840"/>
      <c r="L7" s="1840"/>
      <c r="M7" s="1840" t="s">
        <v>100</v>
      </c>
      <c r="N7" s="1840"/>
      <c r="O7" s="1840"/>
      <c r="P7" s="1840"/>
      <c r="Q7" s="1840"/>
      <c r="R7" s="1840"/>
      <c r="S7" s="302" t="s">
        <v>683</v>
      </c>
    </row>
    <row r="8" spans="1:23" ht="24" customHeight="1">
      <c r="A8" s="1615" t="s">
        <v>88</v>
      </c>
      <c r="B8" s="1480"/>
      <c r="C8" s="1615" t="s">
        <v>89</v>
      </c>
      <c r="D8" s="1481"/>
      <c r="E8" s="1480" t="s">
        <v>90</v>
      </c>
      <c r="F8" s="1481"/>
      <c r="G8" s="1615" t="s">
        <v>88</v>
      </c>
      <c r="H8" s="1480"/>
      <c r="I8" s="1615" t="s">
        <v>89</v>
      </c>
      <c r="J8" s="1481"/>
      <c r="K8" s="1480" t="s">
        <v>90</v>
      </c>
      <c r="L8" s="1481"/>
      <c r="M8" s="1615" t="s">
        <v>88</v>
      </c>
      <c r="N8" s="1480"/>
      <c r="O8" s="1615" t="s">
        <v>89</v>
      </c>
      <c r="P8" s="1481"/>
      <c r="Q8" s="1480" t="s">
        <v>90</v>
      </c>
      <c r="R8" s="1481"/>
      <c r="S8" s="338"/>
      <c r="V8" s="216" t="s">
        <v>167</v>
      </c>
      <c r="W8" s="216" t="s">
        <v>88</v>
      </c>
    </row>
    <row r="9" spans="1:23" ht="24" customHeight="1">
      <c r="A9" s="253" t="s">
        <v>326</v>
      </c>
      <c r="B9" s="254"/>
      <c r="C9" s="253" t="s">
        <v>327</v>
      </c>
      <c r="D9" s="255"/>
      <c r="E9" s="256" t="s">
        <v>328</v>
      </c>
      <c r="F9" s="255"/>
      <c r="G9" s="253" t="s">
        <v>329</v>
      </c>
      <c r="H9" s="254"/>
      <c r="I9" s="253" t="s">
        <v>330</v>
      </c>
      <c r="J9" s="255"/>
      <c r="K9" s="256" t="s">
        <v>331</v>
      </c>
      <c r="L9" s="255"/>
      <c r="M9" s="253" t="s">
        <v>332</v>
      </c>
      <c r="N9" s="254"/>
      <c r="O9" s="253" t="s">
        <v>333</v>
      </c>
      <c r="P9" s="255"/>
      <c r="Q9" s="256" t="s">
        <v>334</v>
      </c>
      <c r="R9" s="255"/>
      <c r="S9" s="339"/>
      <c r="U9" s="216" t="s">
        <v>168</v>
      </c>
      <c r="V9" s="342">
        <v>50000</v>
      </c>
      <c r="W9" s="343">
        <v>7.73</v>
      </c>
    </row>
    <row r="10" spans="1:23" ht="24" customHeight="1">
      <c r="A10" s="257"/>
      <c r="B10" s="258"/>
      <c r="C10" s="257"/>
      <c r="D10" s="259"/>
      <c r="E10" s="258" t="s">
        <v>335</v>
      </c>
      <c r="F10" s="260"/>
      <c r="G10" s="257"/>
      <c r="H10" s="258"/>
      <c r="I10" s="257"/>
      <c r="J10" s="259"/>
      <c r="K10" s="258" t="s">
        <v>336</v>
      </c>
      <c r="L10" s="260"/>
      <c r="M10" s="257"/>
      <c r="N10" s="258"/>
      <c r="O10" s="257"/>
      <c r="P10" s="259"/>
      <c r="Q10" s="258" t="s">
        <v>337</v>
      </c>
      <c r="R10" s="260"/>
      <c r="S10" s="339"/>
    </row>
    <row r="11" spans="1:23" ht="24" customHeight="1">
      <c r="A11" s="206"/>
      <c r="B11" s="262" t="s">
        <v>2</v>
      </c>
      <c r="C11" s="261"/>
      <c r="D11" s="261" t="s">
        <v>75</v>
      </c>
      <c r="E11" s="263"/>
      <c r="F11" s="262" t="s">
        <v>2</v>
      </c>
      <c r="G11" s="261"/>
      <c r="H11" s="261" t="s">
        <v>2</v>
      </c>
      <c r="I11" s="263"/>
      <c r="J11" s="262" t="s">
        <v>75</v>
      </c>
      <c r="K11" s="261"/>
      <c r="L11" s="261" t="s">
        <v>2</v>
      </c>
      <c r="M11" s="263"/>
      <c r="N11" s="262" t="s">
        <v>2</v>
      </c>
      <c r="O11" s="261"/>
      <c r="P11" s="261" t="s">
        <v>75</v>
      </c>
      <c r="Q11" s="263"/>
      <c r="R11" s="262" t="s">
        <v>2</v>
      </c>
      <c r="S11" s="339"/>
      <c r="U11" s="216" t="s">
        <v>169</v>
      </c>
      <c r="V11" s="342">
        <v>130000</v>
      </c>
      <c r="W11" s="343">
        <f>ROUNDUP((386500+5.18*(V11-50000))/V11,2)</f>
        <v>6.17</v>
      </c>
    </row>
    <row r="12" spans="1:23" ht="12" customHeight="1">
      <c r="A12" s="251"/>
      <c r="B12" s="252"/>
      <c r="C12" s="236"/>
      <c r="D12" s="236"/>
      <c r="E12" s="251"/>
      <c r="F12" s="252"/>
      <c r="G12" s="236"/>
      <c r="H12" s="236"/>
      <c r="I12" s="251"/>
      <c r="J12" s="252"/>
      <c r="K12" s="236"/>
      <c r="L12" s="236"/>
      <c r="M12" s="251"/>
      <c r="N12" s="252"/>
      <c r="O12" s="236"/>
      <c r="P12" s="236"/>
      <c r="Q12" s="251"/>
      <c r="R12" s="252"/>
      <c r="S12" s="339"/>
    </row>
    <row r="13" spans="1:23" ht="24" customHeight="1">
      <c r="A13" s="1826">
        <v>8.1999999999999993</v>
      </c>
      <c r="B13" s="1827"/>
      <c r="C13" s="1828">
        <v>130000</v>
      </c>
      <c r="D13" s="1829"/>
      <c r="E13" s="1490">
        <f>A13*C13</f>
        <v>1066000</v>
      </c>
      <c r="F13" s="1491"/>
      <c r="G13" s="1830">
        <f>IF(C13&lt;=50000,"7.73",ROUNDUP((386500+5.18*(C13-50000))/C13,2))</f>
        <v>6.17</v>
      </c>
      <c r="H13" s="1831"/>
      <c r="I13" s="1871">
        <v>130000</v>
      </c>
      <c r="J13" s="1872"/>
      <c r="K13" s="1490">
        <f>G13*I13</f>
        <v>802100</v>
      </c>
      <c r="L13" s="1491"/>
      <c r="M13" s="1869">
        <f>IF(ABS(G13)&gt;ABS(A13),ABS(A13),ABS(G13))</f>
        <v>6.17</v>
      </c>
      <c r="N13" s="1870"/>
      <c r="O13" s="1824">
        <f>IF(C13&gt;I13,I13,C13)</f>
        <v>130000</v>
      </c>
      <c r="P13" s="1825"/>
      <c r="Q13" s="1490">
        <f>M13*O13</f>
        <v>802100</v>
      </c>
      <c r="R13" s="1491"/>
      <c r="S13" s="339"/>
    </row>
    <row r="14" spans="1:23" ht="12" customHeight="1">
      <c r="A14" s="210"/>
      <c r="B14" s="212"/>
      <c r="C14" s="211"/>
      <c r="D14" s="211"/>
      <c r="E14" s="210"/>
      <c r="F14" s="212"/>
      <c r="G14" s="211"/>
      <c r="H14" s="211"/>
      <c r="I14" s="210"/>
      <c r="J14" s="212"/>
      <c r="K14" s="211"/>
      <c r="L14" s="211"/>
      <c r="M14" s="210"/>
      <c r="N14" s="212"/>
      <c r="O14" s="211"/>
      <c r="P14" s="211"/>
      <c r="Q14" s="210"/>
      <c r="R14" s="212"/>
      <c r="S14" s="340"/>
    </row>
    <row r="17" spans="1:14">
      <c r="A17" s="216" t="s">
        <v>1483</v>
      </c>
      <c r="J17" s="264"/>
    </row>
    <row r="18" spans="1:14">
      <c r="A18" s="216" t="s">
        <v>1484</v>
      </c>
      <c r="J18" s="264"/>
    </row>
    <row r="20" spans="1:14">
      <c r="A20" s="216" t="s">
        <v>162</v>
      </c>
    </row>
    <row r="22" spans="1:14">
      <c r="A22" s="216" t="s">
        <v>163</v>
      </c>
    </row>
    <row r="23" spans="1:14">
      <c r="A23" s="216" t="s">
        <v>342</v>
      </c>
      <c r="N23" s="216" t="s">
        <v>1482</v>
      </c>
    </row>
    <row r="25" spans="1:14">
      <c r="A25" s="216" t="s">
        <v>343</v>
      </c>
    </row>
    <row r="27" spans="1:14">
      <c r="B27" s="236"/>
      <c r="C27" s="236" t="s">
        <v>1481</v>
      </c>
      <c r="D27" s="236"/>
      <c r="E27" s="236"/>
      <c r="F27" s="236"/>
      <c r="G27" s="236"/>
    </row>
    <row r="28" spans="1:14">
      <c r="A28" s="236"/>
      <c r="B28" s="236"/>
      <c r="C28" s="236"/>
      <c r="D28" s="236"/>
      <c r="E28" s="236"/>
      <c r="F28" s="236"/>
      <c r="G28" s="236"/>
      <c r="L28" s="216" t="s">
        <v>344</v>
      </c>
    </row>
    <row r="29" spans="1:14">
      <c r="E29" s="216" t="s">
        <v>318</v>
      </c>
    </row>
    <row r="31" spans="1:14">
      <c r="A31" s="216" t="s">
        <v>164</v>
      </c>
    </row>
    <row r="33" spans="1:7">
      <c r="A33" s="216" t="s">
        <v>165</v>
      </c>
    </row>
    <row r="35" spans="1:7">
      <c r="A35" s="216" t="s">
        <v>166</v>
      </c>
    </row>
    <row r="37" spans="1:7">
      <c r="A37" s="216" t="s">
        <v>170</v>
      </c>
    </row>
    <row r="39" spans="1:7">
      <c r="A39" s="216" t="s">
        <v>1485</v>
      </c>
    </row>
    <row r="40" spans="1:7">
      <c r="A40" s="236" t="s">
        <v>1486</v>
      </c>
      <c r="B40" s="236"/>
      <c r="C40" s="236"/>
      <c r="D40" s="236"/>
      <c r="E40" s="236"/>
      <c r="F40" s="236"/>
      <c r="G40" s="236"/>
    </row>
    <row r="41" spans="1:7">
      <c r="A41" s="236" t="s">
        <v>1487</v>
      </c>
      <c r="B41" s="236"/>
      <c r="C41" s="236"/>
      <c r="D41" s="236"/>
      <c r="E41" s="236"/>
      <c r="F41" s="236"/>
      <c r="G41" s="236"/>
    </row>
    <row r="42" spans="1:7">
      <c r="A42" s="216" t="s">
        <v>1488</v>
      </c>
    </row>
  </sheetData>
  <mergeCells count="23">
    <mergeCell ref="Q13:R13"/>
    <mergeCell ref="O13:P13"/>
    <mergeCell ref="M13:N13"/>
    <mergeCell ref="K13:L13"/>
    <mergeCell ref="I13:J13"/>
    <mergeCell ref="C13:D13"/>
    <mergeCell ref="A13:B13"/>
    <mergeCell ref="G13:H13"/>
    <mergeCell ref="E13:F13"/>
    <mergeCell ref="M8:N8"/>
    <mergeCell ref="O8:P8"/>
    <mergeCell ref="Q8:R8"/>
    <mergeCell ref="A8:B8"/>
    <mergeCell ref="C8:D8"/>
    <mergeCell ref="G8:H8"/>
    <mergeCell ref="I8:J8"/>
    <mergeCell ref="K8:L8"/>
    <mergeCell ref="E8:F8"/>
    <mergeCell ref="A3:S3"/>
    <mergeCell ref="A7:F7"/>
    <mergeCell ref="A4:M4"/>
    <mergeCell ref="M7:R7"/>
    <mergeCell ref="G7:L7"/>
  </mergeCells>
  <phoneticPr fontId="3"/>
  <pageMargins left="0.98425196850393704" right="0.39370078740157483" top="0.78740157480314965" bottom="0.78740157480314965" header="0.51181102362204722" footer="0.51181102362204722"/>
  <pageSetup paperSize="9" scale="86" orientation="portrait" blackAndWhite="1" horizontalDpi="200" verticalDpi="200" r:id="rId1"/>
  <headerFooter alignWithMargins="0"/>
  <drawing r:id="rId2"/>
  <legacyDrawing r:id="rId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T39"/>
  <sheetViews>
    <sheetView view="pageBreakPreview" topLeftCell="A22" zoomScaleNormal="100" zoomScaleSheetLayoutView="100" workbookViewId="0">
      <selection activeCell="S27" sqref="S27"/>
    </sheetView>
  </sheetViews>
  <sheetFormatPr defaultColWidth="5.875" defaultRowHeight="14.25"/>
  <cols>
    <col min="1" max="12" width="5.875" style="289"/>
    <col min="13" max="13" width="8.75" style="289" customWidth="1"/>
    <col min="14" max="14" width="3.375" style="289" customWidth="1"/>
    <col min="15" max="16384" width="5.875" style="289"/>
  </cols>
  <sheetData>
    <row r="1" spans="1:20">
      <c r="O1" s="290" t="s">
        <v>658</v>
      </c>
    </row>
    <row r="3" spans="1:20" ht="28.5">
      <c r="A3" s="921" t="s">
        <v>887</v>
      </c>
      <c r="B3" s="921"/>
      <c r="C3" s="921"/>
      <c r="D3" s="921"/>
      <c r="E3" s="921"/>
      <c r="F3" s="921"/>
      <c r="G3" s="921"/>
      <c r="H3" s="921"/>
      <c r="I3" s="921"/>
      <c r="J3" s="921"/>
      <c r="K3" s="921"/>
      <c r="L3" s="921"/>
      <c r="M3" s="921"/>
      <c r="N3" s="921"/>
      <c r="O3" s="921"/>
      <c r="P3" s="724"/>
      <c r="Q3" s="724"/>
      <c r="R3" s="724"/>
      <c r="S3" s="724"/>
      <c r="T3" s="724"/>
    </row>
    <row r="5" spans="1:20">
      <c r="K5" s="1658" t="s">
        <v>1420</v>
      </c>
      <c r="L5" s="1658"/>
      <c r="M5" s="1658"/>
      <c r="N5" s="1658"/>
      <c r="O5" s="1658"/>
    </row>
    <row r="7" spans="1:20">
      <c r="A7" s="289" t="s">
        <v>613</v>
      </c>
    </row>
    <row r="10" spans="1:20">
      <c r="B10" s="289" t="str">
        <f>入力シート!C1</f>
        <v>令和4年7月10日執行参議院青森県選挙区選出議員選挙</v>
      </c>
      <c r="I10" s="306"/>
      <c r="J10"/>
      <c r="K10" s="325"/>
    </row>
    <row r="12" spans="1:20">
      <c r="H12" s="290" t="s">
        <v>544</v>
      </c>
      <c r="J12" s="280">
        <f>入力シート!C8</f>
        <v>0</v>
      </c>
      <c r="K12" s="280"/>
      <c r="L12" s="280">
        <f>入力シート!C10</f>
        <v>0</v>
      </c>
    </row>
    <row r="13" spans="1:20">
      <c r="H13" s="290"/>
      <c r="J13" s="306"/>
      <c r="K13" s="280"/>
      <c r="L13" s="280"/>
    </row>
    <row r="15" spans="1:20">
      <c r="A15" s="289" t="s">
        <v>888</v>
      </c>
    </row>
    <row r="17" spans="1:15" ht="14.25" customHeight="1">
      <c r="A17" s="307"/>
      <c r="B17" s="307"/>
      <c r="C17" s="307"/>
      <c r="D17" s="307"/>
      <c r="E17" s="307"/>
      <c r="F17" s="308"/>
      <c r="G17" s="307"/>
      <c r="H17" s="307"/>
      <c r="I17" s="307"/>
      <c r="J17" s="307"/>
      <c r="K17" s="307"/>
      <c r="L17" s="307"/>
      <c r="M17" s="307"/>
      <c r="N17" s="307"/>
    </row>
    <row r="18" spans="1:15" ht="14.25" customHeight="1">
      <c r="A18" s="864" t="s">
        <v>589</v>
      </c>
      <c r="B18" s="864"/>
      <c r="C18" s="864"/>
      <c r="D18" s="864"/>
      <c r="E18" s="864"/>
      <c r="F18" s="864"/>
      <c r="G18" s="864"/>
      <c r="H18" s="864"/>
      <c r="I18" s="864"/>
      <c r="J18" s="864"/>
      <c r="K18" s="864"/>
      <c r="L18" s="864"/>
      <c r="M18" s="864"/>
      <c r="N18" s="864"/>
      <c r="O18" s="864"/>
    </row>
    <row r="19" spans="1:15" ht="14.25" customHeight="1">
      <c r="A19" s="309"/>
      <c r="B19" s="309"/>
      <c r="C19" s="309"/>
      <c r="D19" s="309"/>
      <c r="E19" s="309"/>
      <c r="F19" s="309"/>
      <c r="G19" s="309"/>
      <c r="H19" s="309"/>
      <c r="I19" s="309"/>
      <c r="J19" s="309"/>
      <c r="K19" s="309"/>
      <c r="L19" s="309"/>
      <c r="M19" s="309"/>
      <c r="N19" s="309"/>
    </row>
    <row r="20" spans="1:15" ht="14.25" customHeight="1">
      <c r="A20" s="307"/>
      <c r="B20" s="307"/>
      <c r="C20" s="307"/>
      <c r="D20" s="307"/>
      <c r="E20" s="307"/>
      <c r="F20" s="307"/>
      <c r="G20" s="307"/>
      <c r="H20" s="307"/>
      <c r="I20" s="307"/>
      <c r="J20" s="307"/>
      <c r="K20" s="307"/>
      <c r="L20" s="307"/>
      <c r="M20" s="307"/>
      <c r="N20" s="307"/>
    </row>
    <row r="21" spans="1:15" ht="14.25" customHeight="1">
      <c r="A21" s="307"/>
      <c r="B21" s="307"/>
      <c r="C21" s="307"/>
      <c r="D21" s="307"/>
      <c r="E21" s="307"/>
      <c r="F21" s="307"/>
      <c r="G21" s="195"/>
      <c r="H21" s="307"/>
      <c r="I21" s="307"/>
      <c r="J21" s="307"/>
      <c r="K21" s="307"/>
      <c r="L21" s="307"/>
      <c r="M21" s="307"/>
      <c r="N21" s="307"/>
    </row>
    <row r="22" spans="1:15" ht="18" customHeight="1">
      <c r="A22" s="1783" t="s">
        <v>702</v>
      </c>
      <c r="B22" s="1784"/>
      <c r="C22" s="1785"/>
      <c r="D22" s="1790" t="s">
        <v>848</v>
      </c>
      <c r="E22" s="1791"/>
      <c r="F22" s="1791"/>
      <c r="G22" s="1791"/>
      <c r="H22" s="1792"/>
      <c r="I22" s="1783" t="s">
        <v>704</v>
      </c>
      <c r="J22" s="1784"/>
      <c r="K22" s="1784"/>
      <c r="L22" s="1784"/>
      <c r="M22" s="1784"/>
      <c r="N22" s="1785"/>
      <c r="O22" s="1775" t="s">
        <v>683</v>
      </c>
    </row>
    <row r="23" spans="1:15" ht="18" customHeight="1">
      <c r="A23" s="1786"/>
      <c r="B23" s="864"/>
      <c r="C23" s="1279"/>
      <c r="D23" s="1793"/>
      <c r="E23" s="911"/>
      <c r="F23" s="911"/>
      <c r="G23" s="911"/>
      <c r="H23" s="1794"/>
      <c r="I23" s="1787"/>
      <c r="J23" s="1788"/>
      <c r="K23" s="1788"/>
      <c r="L23" s="1788"/>
      <c r="M23" s="1788"/>
      <c r="N23" s="1789"/>
      <c r="O23" s="1776"/>
    </row>
    <row r="24" spans="1:15" ht="18" customHeight="1">
      <c r="A24" s="1786"/>
      <c r="B24" s="864"/>
      <c r="C24" s="1279"/>
      <c r="D24" s="1793"/>
      <c r="E24" s="911"/>
      <c r="F24" s="911"/>
      <c r="G24" s="911"/>
      <c r="H24" s="1794"/>
      <c r="I24" s="1783" t="s">
        <v>889</v>
      </c>
      <c r="J24" s="1784"/>
      <c r="K24" s="1785"/>
      <c r="L24" s="1783" t="s">
        <v>70</v>
      </c>
      <c r="M24" s="1784"/>
      <c r="N24" s="1785"/>
      <c r="O24" s="1776"/>
    </row>
    <row r="25" spans="1:15" ht="18" customHeight="1">
      <c r="A25" s="1787"/>
      <c r="B25" s="1788"/>
      <c r="C25" s="1789"/>
      <c r="D25" s="1793"/>
      <c r="E25" s="911"/>
      <c r="F25" s="911"/>
      <c r="G25" s="911"/>
      <c r="H25" s="1794"/>
      <c r="I25" s="1787"/>
      <c r="J25" s="1788"/>
      <c r="K25" s="1789"/>
      <c r="L25" s="1787"/>
      <c r="M25" s="1788"/>
      <c r="N25" s="1789"/>
      <c r="O25" s="1777"/>
    </row>
    <row r="26" spans="1:15" ht="22.5" customHeight="1">
      <c r="A26" s="310"/>
      <c r="B26" s="311"/>
      <c r="C26" s="312"/>
      <c r="D26" s="1766"/>
      <c r="E26" s="1767"/>
      <c r="F26" s="1767"/>
      <c r="G26" s="1767"/>
      <c r="H26" s="1768"/>
      <c r="I26" s="313"/>
      <c r="J26" s="314"/>
      <c r="K26" s="315"/>
      <c r="L26" s="313"/>
      <c r="M26" s="314"/>
      <c r="N26" s="315"/>
      <c r="O26" s="1775"/>
    </row>
    <row r="27" spans="1:15" ht="22.5" customHeight="1">
      <c r="A27" s="1566" t="s">
        <v>1413</v>
      </c>
      <c r="B27" s="1567"/>
      <c r="C27" s="1568"/>
      <c r="D27" s="1769"/>
      <c r="E27" s="1770"/>
      <c r="F27" s="1770"/>
      <c r="G27" s="1770"/>
      <c r="H27" s="1771"/>
      <c r="I27" s="1778"/>
      <c r="J27" s="1779"/>
      <c r="K27" s="1780"/>
      <c r="L27" s="1781"/>
      <c r="M27" s="1782"/>
      <c r="N27" s="316" t="s">
        <v>2</v>
      </c>
      <c r="O27" s="1776"/>
    </row>
    <row r="28" spans="1:15" ht="22.5" customHeight="1">
      <c r="A28" s="317"/>
      <c r="B28" s="318"/>
      <c r="C28" s="319"/>
      <c r="D28" s="1772"/>
      <c r="E28" s="1773"/>
      <c r="F28" s="1773"/>
      <c r="G28" s="1773"/>
      <c r="H28" s="1774"/>
      <c r="I28" s="320"/>
      <c r="J28" s="321"/>
      <c r="K28" s="322"/>
      <c r="L28" s="320"/>
      <c r="M28" s="321"/>
      <c r="N28" s="322"/>
      <c r="O28" s="1777"/>
    </row>
    <row r="29" spans="1:15">
      <c r="A29" s="307"/>
      <c r="B29" s="307"/>
      <c r="C29" s="307"/>
      <c r="D29" s="307"/>
      <c r="E29" s="307"/>
      <c r="F29" s="307"/>
      <c r="G29" s="307"/>
      <c r="H29" s="307"/>
      <c r="I29" s="307"/>
      <c r="J29" s="307"/>
      <c r="K29" s="307"/>
      <c r="L29" s="307"/>
      <c r="M29" s="307"/>
      <c r="N29" s="307"/>
    </row>
    <row r="30" spans="1:15" s="293" customFormat="1" ht="14.25" customHeight="1">
      <c r="B30" s="323"/>
      <c r="C30" s="161"/>
      <c r="D30" s="161"/>
    </row>
    <row r="31" spans="1:15">
      <c r="A31" s="289" t="s">
        <v>1436</v>
      </c>
      <c r="B31" s="296"/>
      <c r="C31" s="147"/>
      <c r="D31" s="147"/>
    </row>
    <row r="32" spans="1:15">
      <c r="A32" s="289" t="s">
        <v>1437</v>
      </c>
      <c r="B32" s="296"/>
      <c r="C32" s="147"/>
      <c r="D32" s="147"/>
    </row>
    <row r="33" spans="1:8">
      <c r="A33" s="289" t="s">
        <v>1438</v>
      </c>
      <c r="B33" s="296"/>
      <c r="C33" s="147"/>
      <c r="D33" s="147"/>
    </row>
    <row r="34" spans="1:8">
      <c r="A34" s="289" t="s">
        <v>1439</v>
      </c>
      <c r="B34" s="296"/>
      <c r="C34" s="147"/>
      <c r="D34" s="147"/>
    </row>
    <row r="35" spans="1:8">
      <c r="A35" s="289" t="s">
        <v>1440</v>
      </c>
      <c r="B35" s="296"/>
      <c r="C35" s="147"/>
      <c r="D35" s="147"/>
      <c r="H35" s="280"/>
    </row>
    <row r="36" spans="1:8">
      <c r="B36" s="296"/>
      <c r="C36" s="147"/>
      <c r="D36" s="147"/>
      <c r="H36" s="280"/>
    </row>
    <row r="37" spans="1:8">
      <c r="B37" s="296"/>
      <c r="C37" s="147"/>
      <c r="D37" s="147"/>
    </row>
    <row r="38" spans="1:8">
      <c r="B38" s="296"/>
      <c r="C38" s="147"/>
      <c r="D38" s="147"/>
      <c r="G38" s="280"/>
    </row>
    <row r="39" spans="1:8">
      <c r="B39" s="296"/>
      <c r="C39" s="147"/>
      <c r="D39" s="147"/>
    </row>
  </sheetData>
  <mergeCells count="14">
    <mergeCell ref="A3:O3"/>
    <mergeCell ref="K5:O5"/>
    <mergeCell ref="A18:O18"/>
    <mergeCell ref="A22:C25"/>
    <mergeCell ref="D22:H25"/>
    <mergeCell ref="I22:N23"/>
    <mergeCell ref="O22:O25"/>
    <mergeCell ref="I24:K25"/>
    <mergeCell ref="L24:N25"/>
    <mergeCell ref="D26:H28"/>
    <mergeCell ref="O26:O28"/>
    <mergeCell ref="A27:C27"/>
    <mergeCell ref="I27:K27"/>
    <mergeCell ref="L27:M27"/>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7"/>
  <sheetViews>
    <sheetView view="pageBreakPreview" zoomScaleNormal="100" zoomScaleSheetLayoutView="100" workbookViewId="0">
      <selection activeCell="K32" sqref="K32"/>
    </sheetView>
  </sheetViews>
  <sheetFormatPr defaultColWidth="9" defaultRowHeight="14.25"/>
  <cols>
    <col min="1" max="16384" width="9" style="114"/>
  </cols>
  <sheetData>
    <row r="1" spans="1:9">
      <c r="I1" s="138" t="s">
        <v>535</v>
      </c>
    </row>
    <row r="6" spans="1:9" ht="28.5">
      <c r="A6" s="917" t="s">
        <v>536</v>
      </c>
      <c r="B6" s="917"/>
      <c r="C6" s="917"/>
      <c r="D6" s="917"/>
      <c r="E6" s="917"/>
      <c r="F6" s="917"/>
      <c r="G6" s="917"/>
      <c r="H6" s="917"/>
      <c r="I6" s="917"/>
    </row>
    <row r="7" spans="1:9" ht="14.25" customHeight="1">
      <c r="A7" s="174"/>
      <c r="B7" s="174"/>
      <c r="C7" s="174"/>
      <c r="D7" s="174"/>
      <c r="E7" s="174"/>
      <c r="F7" s="174"/>
      <c r="G7" s="174"/>
      <c r="H7" s="174"/>
      <c r="I7" s="174"/>
    </row>
    <row r="8" spans="1:9" ht="14.25" customHeight="1">
      <c r="A8" s="174"/>
      <c r="B8" s="174"/>
      <c r="C8" s="174"/>
      <c r="D8" s="174"/>
      <c r="E8" s="174"/>
      <c r="F8" s="174"/>
      <c r="G8" s="174"/>
      <c r="H8" s="174"/>
      <c r="I8" s="174"/>
    </row>
    <row r="9" spans="1:9" ht="14.25" customHeight="1">
      <c r="A9" s="174"/>
      <c r="B9" s="174"/>
      <c r="C9" s="174"/>
      <c r="D9" s="174"/>
      <c r="E9" s="174"/>
      <c r="F9" s="174"/>
      <c r="G9" s="174"/>
      <c r="H9" s="174"/>
      <c r="I9" s="174"/>
    </row>
    <row r="10" spans="1:9">
      <c r="E10" s="114" t="s">
        <v>534</v>
      </c>
      <c r="F10" s="280">
        <f>入力シート!C8</f>
        <v>0</v>
      </c>
      <c r="G10" s="280">
        <f>入力シート!C10</f>
        <v>0</v>
      </c>
    </row>
    <row r="11" spans="1:9">
      <c r="F11" s="216"/>
      <c r="G11" s="216"/>
    </row>
    <row r="12" spans="1:9">
      <c r="F12" s="216"/>
      <c r="G12" s="216"/>
    </row>
    <row r="13" spans="1:9">
      <c r="F13" s="216"/>
      <c r="G13" s="216"/>
    </row>
    <row r="14" spans="1:9">
      <c r="E14" s="114" t="s">
        <v>533</v>
      </c>
      <c r="F14" s="447">
        <f>入力シート!C22</f>
        <v>0</v>
      </c>
      <c r="G14" s="216"/>
    </row>
    <row r="20" spans="1:6" ht="21" customHeight="1">
      <c r="A20" s="114" t="s">
        <v>537</v>
      </c>
    </row>
    <row r="21" spans="1:6" ht="21" customHeight="1"/>
    <row r="22" spans="1:6" ht="21" customHeight="1"/>
    <row r="28" spans="1:6">
      <c r="B28" s="391" t="s">
        <v>1326</v>
      </c>
      <c r="C28" s="265"/>
      <c r="D28" s="143"/>
    </row>
    <row r="29" spans="1:6">
      <c r="B29" s="139"/>
      <c r="C29" s="140"/>
    </row>
    <row r="30" spans="1:6">
      <c r="B30" s="139"/>
      <c r="C30" s="140"/>
    </row>
    <row r="32" spans="1:6">
      <c r="E32" s="138" t="s">
        <v>538</v>
      </c>
      <c r="F32" s="434">
        <f>入力シート!C29</f>
        <v>0</v>
      </c>
    </row>
    <row r="37" spans="5:7">
      <c r="E37" s="138" t="s">
        <v>539</v>
      </c>
      <c r="F37" s="141">
        <f>入力シート!C31</f>
        <v>0</v>
      </c>
      <c r="G37" s="141">
        <f>入力シート!C32</f>
        <v>0</v>
      </c>
    </row>
  </sheetData>
  <mergeCells count="1">
    <mergeCell ref="A6:I6"/>
  </mergeCells>
  <phoneticPr fontId="3"/>
  <pageMargins left="0.78740157480314965" right="0.78740157480314965" top="0.78740157480314965" bottom="0.78740157480314965" header="0.51181102362204722" footer="0.51181102362204722"/>
  <pageSetup paperSize="9" orientation="portrait" horizontalDpi="200" verticalDpi="200" r:id="rId1"/>
  <headerFooter alignWithMargins="0"/>
  <legacyDrawing r:id="rId2"/>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T46"/>
  <sheetViews>
    <sheetView view="pageBreakPreview" zoomScaleNormal="100" zoomScaleSheetLayoutView="100" workbookViewId="0">
      <selection activeCell="A3" sqref="A3:P3"/>
    </sheetView>
  </sheetViews>
  <sheetFormatPr defaultColWidth="5.875" defaultRowHeight="14.25"/>
  <cols>
    <col min="1" max="8" width="5.875" style="289"/>
    <col min="9" max="9" width="3.5" style="289" bestFit="1" customWidth="1"/>
    <col min="10" max="14" width="5.875" style="289"/>
    <col min="15" max="16" width="4.125" style="289" customWidth="1"/>
    <col min="17" max="16384" width="5.875" style="289"/>
  </cols>
  <sheetData>
    <row r="1" spans="1:20">
      <c r="P1" s="290" t="s">
        <v>661</v>
      </c>
    </row>
    <row r="3" spans="1:20" ht="28.5">
      <c r="A3" s="1873" t="s">
        <v>890</v>
      </c>
      <c r="B3" s="1873"/>
      <c r="C3" s="1873"/>
      <c r="D3" s="1873"/>
      <c r="E3" s="1873"/>
      <c r="F3" s="1873"/>
      <c r="G3" s="1873"/>
      <c r="H3" s="1873"/>
      <c r="I3" s="1873"/>
      <c r="J3" s="1873"/>
      <c r="K3" s="1873"/>
      <c r="L3" s="1873"/>
      <c r="M3" s="1873"/>
      <c r="N3" s="1873"/>
      <c r="O3" s="1873"/>
      <c r="P3" s="1873"/>
      <c r="Q3" s="724"/>
      <c r="R3" s="724"/>
      <c r="S3" s="724"/>
      <c r="T3" s="724"/>
    </row>
    <row r="5" spans="1:20">
      <c r="L5" s="1255" t="s">
        <v>1441</v>
      </c>
      <c r="M5" s="1255"/>
      <c r="N5" s="1255"/>
      <c r="O5" s="1255"/>
      <c r="P5" s="1255"/>
    </row>
    <row r="7" spans="1:20">
      <c r="A7" s="289" t="s">
        <v>613</v>
      </c>
    </row>
    <row r="9" spans="1:20">
      <c r="B9" s="289" t="str">
        <f>入力シート!C1</f>
        <v>令和4年7月10日執行参議院青森県選挙区選出議員選挙</v>
      </c>
      <c r="J9"/>
      <c r="K9"/>
    </row>
    <row r="11" spans="1:20">
      <c r="H11" s="290" t="s">
        <v>544</v>
      </c>
      <c r="J11" s="306">
        <f>入力シート!C8</f>
        <v>0</v>
      </c>
      <c r="K11" s="280"/>
      <c r="L11" s="280">
        <f>入力シート!C10</f>
        <v>0</v>
      </c>
    </row>
    <row r="13" spans="1:20">
      <c r="A13" s="289" t="s">
        <v>1492</v>
      </c>
    </row>
    <row r="14" spans="1:20" ht="14.25" customHeight="1">
      <c r="A14" s="307" t="s">
        <v>1493</v>
      </c>
      <c r="B14" s="307"/>
      <c r="C14" s="307"/>
      <c r="D14" s="307"/>
      <c r="E14" s="307"/>
      <c r="F14" s="308"/>
      <c r="G14" s="307"/>
      <c r="H14" s="307"/>
      <c r="I14" s="307"/>
      <c r="J14" s="307"/>
      <c r="K14" s="307"/>
      <c r="L14" s="307"/>
      <c r="M14" s="307"/>
      <c r="N14" s="307"/>
    </row>
    <row r="15" spans="1:20" ht="14.25" customHeight="1">
      <c r="A15" s="307"/>
      <c r="B15" s="307"/>
      <c r="C15" s="307"/>
      <c r="D15" s="307"/>
      <c r="E15" s="307"/>
      <c r="F15" s="308"/>
      <c r="G15" s="307"/>
      <c r="H15" s="307"/>
      <c r="I15" s="307"/>
      <c r="J15" s="307"/>
      <c r="K15" s="307"/>
      <c r="L15" s="307"/>
      <c r="M15" s="307"/>
      <c r="N15" s="307"/>
    </row>
    <row r="16" spans="1:20" ht="14.25" customHeight="1">
      <c r="A16" s="307"/>
      <c r="B16" s="307"/>
      <c r="C16" s="307"/>
      <c r="D16" s="307"/>
      <c r="E16" s="307"/>
      <c r="F16" s="308"/>
      <c r="G16" s="307"/>
      <c r="H16" s="307"/>
      <c r="I16" s="307"/>
      <c r="J16" s="307"/>
      <c r="K16" s="307"/>
      <c r="L16" s="307"/>
      <c r="M16" s="307"/>
      <c r="N16" s="307"/>
    </row>
    <row r="17" spans="1:15" ht="14.25" customHeight="1">
      <c r="A17" s="864" t="s">
        <v>589</v>
      </c>
      <c r="B17" s="864"/>
      <c r="C17" s="864"/>
      <c r="D17" s="864"/>
      <c r="E17" s="864"/>
      <c r="F17" s="864"/>
      <c r="G17" s="864"/>
      <c r="H17" s="864"/>
      <c r="I17" s="864"/>
      <c r="J17" s="864"/>
      <c r="K17" s="864"/>
      <c r="L17" s="864"/>
      <c r="M17" s="864"/>
      <c r="N17" s="864"/>
      <c r="O17" s="864"/>
    </row>
    <row r="18" spans="1:15" ht="14.25" customHeight="1">
      <c r="A18" s="309"/>
      <c r="B18" s="309"/>
      <c r="C18" s="309"/>
      <c r="D18" s="309"/>
      <c r="E18" s="309"/>
      <c r="F18" s="309"/>
      <c r="G18" s="309"/>
      <c r="H18" s="309"/>
      <c r="I18" s="309"/>
      <c r="J18" s="309"/>
      <c r="K18" s="309"/>
      <c r="L18" s="309"/>
      <c r="M18" s="309"/>
      <c r="N18" s="309"/>
      <c r="O18" s="309"/>
    </row>
    <row r="19" spans="1:15" ht="14.25" customHeight="1">
      <c r="A19" s="326" t="s">
        <v>43</v>
      </c>
      <c r="B19" s="309"/>
      <c r="C19" s="309"/>
      <c r="D19" s="1567" t="s">
        <v>1326</v>
      </c>
      <c r="E19" s="1567"/>
      <c r="F19" s="1567"/>
      <c r="G19" s="1567"/>
      <c r="H19" s="309"/>
      <c r="I19" s="309"/>
      <c r="J19" s="309"/>
      <c r="K19" s="309"/>
      <c r="L19" s="309"/>
      <c r="M19" s="309"/>
      <c r="N19" s="309"/>
      <c r="O19" s="309"/>
    </row>
    <row r="20" spans="1:15" ht="14.25" customHeight="1">
      <c r="A20" s="309"/>
      <c r="B20" s="309"/>
      <c r="C20" s="309"/>
      <c r="D20" s="309"/>
      <c r="E20" s="309"/>
      <c r="F20" s="309"/>
      <c r="G20" s="309"/>
      <c r="H20" s="309"/>
      <c r="I20" s="309"/>
      <c r="J20" s="309"/>
      <c r="K20" s="309"/>
      <c r="L20" s="309"/>
      <c r="M20" s="309"/>
      <c r="N20" s="309"/>
    </row>
    <row r="21" spans="1:15" ht="14.25" customHeight="1">
      <c r="A21" s="307" t="s">
        <v>44</v>
      </c>
      <c r="B21" s="307"/>
      <c r="C21" s="307"/>
      <c r="D21" s="307"/>
      <c r="E21" s="307"/>
      <c r="F21" s="307"/>
      <c r="G21" s="307"/>
      <c r="H21" s="307"/>
      <c r="I21" s="307"/>
      <c r="J21" s="307"/>
      <c r="K21" s="307"/>
      <c r="L21" s="307"/>
      <c r="M21" s="307"/>
      <c r="N21" s="307"/>
    </row>
    <row r="22" spans="1:15" ht="14.25" customHeight="1">
      <c r="A22" s="307"/>
      <c r="B22" s="1770"/>
      <c r="C22" s="1770"/>
      <c r="D22" s="1770"/>
      <c r="E22" s="1770"/>
      <c r="F22" s="1770"/>
      <c r="G22" s="1770"/>
      <c r="H22" s="1770"/>
      <c r="I22" s="1770"/>
      <c r="J22" s="1770"/>
      <c r="K22" s="1770"/>
      <c r="L22" s="1770"/>
      <c r="M22" s="1770"/>
      <c r="N22" s="1770"/>
    </row>
    <row r="23" spans="1:15" ht="14.25" customHeight="1">
      <c r="A23" s="307"/>
      <c r="B23" s="1770"/>
      <c r="C23" s="1770"/>
      <c r="D23" s="1770"/>
      <c r="E23" s="1770"/>
      <c r="F23" s="1770"/>
      <c r="G23" s="1770"/>
      <c r="H23" s="1770"/>
      <c r="I23" s="1770"/>
      <c r="J23" s="1770"/>
      <c r="K23" s="1770"/>
      <c r="L23" s="1770"/>
      <c r="M23" s="1770"/>
      <c r="N23" s="1770"/>
    </row>
    <row r="24" spans="1:15" ht="14.25" customHeight="1">
      <c r="A24" s="307"/>
      <c r="B24" s="1770"/>
      <c r="C24" s="1770"/>
      <c r="D24" s="1770"/>
      <c r="E24" s="1770"/>
      <c r="F24" s="1770"/>
      <c r="G24" s="1770"/>
      <c r="H24" s="1770"/>
      <c r="I24" s="1770"/>
      <c r="J24" s="1770"/>
      <c r="K24" s="1770"/>
      <c r="L24" s="1770"/>
      <c r="M24" s="1770"/>
      <c r="N24" s="1770"/>
    </row>
    <row r="25" spans="1:15" ht="14.25" customHeight="1">
      <c r="A25" s="307"/>
      <c r="B25" s="307"/>
      <c r="C25" s="307"/>
      <c r="D25" s="307"/>
      <c r="E25" s="307"/>
      <c r="F25" s="307"/>
      <c r="G25" s="307"/>
      <c r="H25" s="307"/>
      <c r="I25" s="307"/>
      <c r="J25" s="307"/>
      <c r="K25" s="307"/>
      <c r="L25" s="307"/>
      <c r="M25" s="307"/>
      <c r="N25" s="307"/>
    </row>
    <row r="26" spans="1:15" ht="14.25" customHeight="1">
      <c r="A26" s="307" t="s">
        <v>891</v>
      </c>
      <c r="B26" s="307"/>
      <c r="C26" s="307"/>
      <c r="E26" s="1800" t="s">
        <v>851</v>
      </c>
      <c r="F26" s="1800"/>
      <c r="G26" s="1800"/>
      <c r="H26" s="1800"/>
      <c r="I26" s="307"/>
      <c r="J26" s="307"/>
      <c r="K26" s="307"/>
      <c r="L26" s="307"/>
      <c r="M26" s="307"/>
      <c r="N26" s="307"/>
    </row>
    <row r="27" spans="1:15" ht="14.25" customHeight="1">
      <c r="A27" s="307"/>
      <c r="B27" s="307"/>
      <c r="C27" s="307"/>
      <c r="D27" s="307"/>
      <c r="E27" s="307"/>
      <c r="F27" s="307"/>
      <c r="G27" s="195"/>
      <c r="H27" s="307"/>
      <c r="I27" s="307"/>
      <c r="J27" s="307"/>
      <c r="K27" s="307"/>
      <c r="L27" s="307"/>
      <c r="M27" s="307"/>
      <c r="N27" s="307"/>
    </row>
    <row r="28" spans="1:15" ht="24" customHeight="1">
      <c r="A28" s="1272" t="s">
        <v>47</v>
      </c>
      <c r="B28" s="1273"/>
      <c r="C28" s="1273"/>
      <c r="D28" s="1273"/>
      <c r="E28" s="1274"/>
      <c r="F28" s="1272" t="s">
        <v>892</v>
      </c>
      <c r="G28" s="1273"/>
      <c r="H28" s="1273"/>
      <c r="I28" s="1274"/>
      <c r="J28" s="1272" t="s">
        <v>893</v>
      </c>
      <c r="K28" s="1273"/>
      <c r="L28" s="1273"/>
      <c r="M28" s="1273"/>
      <c r="N28" s="1273"/>
      <c r="O28" s="1274"/>
    </row>
    <row r="29" spans="1:15" ht="24" customHeight="1">
      <c r="A29" s="1797" t="s">
        <v>1489</v>
      </c>
      <c r="B29" s="1442"/>
      <c r="C29" s="1442"/>
      <c r="D29" s="1442"/>
      <c r="E29" s="1443"/>
      <c r="F29" s="1798"/>
      <c r="G29" s="1799"/>
      <c r="H29" s="1799"/>
      <c r="I29" s="329"/>
      <c r="J29" s="1798"/>
      <c r="K29" s="1799"/>
      <c r="L29" s="1799"/>
      <c r="M29" s="1799"/>
      <c r="N29" s="1799"/>
      <c r="O29" s="330"/>
    </row>
    <row r="30" spans="1:15" ht="24" customHeight="1">
      <c r="A30" s="1797" t="s">
        <v>1490</v>
      </c>
      <c r="B30" s="970"/>
      <c r="C30" s="970"/>
      <c r="D30" s="970"/>
      <c r="E30" s="971"/>
      <c r="F30" s="1798"/>
      <c r="G30" s="1799"/>
      <c r="H30" s="1799"/>
      <c r="I30" s="329"/>
      <c r="J30" s="1798"/>
      <c r="K30" s="1799"/>
      <c r="L30" s="1799"/>
      <c r="M30" s="1799"/>
      <c r="N30" s="1799"/>
      <c r="O30" s="330"/>
    </row>
    <row r="31" spans="1:15" ht="24" customHeight="1">
      <c r="A31" s="1797" t="s">
        <v>1491</v>
      </c>
      <c r="B31" s="970"/>
      <c r="C31" s="970"/>
      <c r="D31" s="970"/>
      <c r="E31" s="971"/>
      <c r="F31" s="1798"/>
      <c r="G31" s="1799"/>
      <c r="H31" s="1799"/>
      <c r="I31" s="329"/>
      <c r="J31" s="1798"/>
      <c r="K31" s="1799"/>
      <c r="L31" s="1799"/>
      <c r="M31" s="1799"/>
      <c r="N31" s="1799"/>
      <c r="O31" s="330"/>
    </row>
    <row r="32" spans="1:15" ht="24" customHeight="1">
      <c r="A32" s="1272" t="s">
        <v>48</v>
      </c>
      <c r="B32" s="1273"/>
      <c r="C32" s="1273"/>
      <c r="D32" s="1273"/>
      <c r="E32" s="1274"/>
      <c r="F32" s="1795"/>
      <c r="G32" s="1796"/>
      <c r="H32" s="1796"/>
      <c r="I32" s="329"/>
      <c r="J32" s="1795"/>
      <c r="K32" s="1796"/>
      <c r="L32" s="1796"/>
      <c r="M32" s="1796"/>
      <c r="N32" s="1796"/>
      <c r="O32" s="330"/>
    </row>
    <row r="34" spans="1:1">
      <c r="A34" s="289" t="s">
        <v>1494</v>
      </c>
    </row>
    <row r="35" spans="1:1">
      <c r="A35" s="289" t="s">
        <v>1495</v>
      </c>
    </row>
    <row r="37" spans="1:1">
      <c r="A37" s="289" t="s">
        <v>1496</v>
      </c>
    </row>
    <row r="38" spans="1:1">
      <c r="A38" s="289" t="s">
        <v>944</v>
      </c>
    </row>
    <row r="40" spans="1:1">
      <c r="A40" s="289" t="s">
        <v>1497</v>
      </c>
    </row>
    <row r="41" spans="1:1">
      <c r="A41" s="289" t="s">
        <v>1498</v>
      </c>
    </row>
    <row r="43" spans="1:1">
      <c r="A43" s="289" t="s">
        <v>1499</v>
      </c>
    </row>
    <row r="44" spans="1:1">
      <c r="A44" s="289" t="s">
        <v>1500</v>
      </c>
    </row>
    <row r="45" spans="1:1">
      <c r="A45" s="289" t="s">
        <v>1501</v>
      </c>
    </row>
    <row r="46" spans="1:1">
      <c r="A46" s="289" t="s">
        <v>1502</v>
      </c>
    </row>
  </sheetData>
  <mergeCells count="21">
    <mergeCell ref="E26:H26"/>
    <mergeCell ref="A3:P3"/>
    <mergeCell ref="L5:P5"/>
    <mergeCell ref="A17:O17"/>
    <mergeCell ref="D19:G19"/>
    <mergeCell ref="B22:N24"/>
    <mergeCell ref="A28:E28"/>
    <mergeCell ref="F28:I28"/>
    <mergeCell ref="J28:O28"/>
    <mergeCell ref="A29:E29"/>
    <mergeCell ref="F29:H29"/>
    <mergeCell ref="J29:N29"/>
    <mergeCell ref="A32:E32"/>
    <mergeCell ref="F32:H32"/>
    <mergeCell ref="J32:N32"/>
    <mergeCell ref="A30:E30"/>
    <mergeCell ref="F30:H30"/>
    <mergeCell ref="J30:N30"/>
    <mergeCell ref="A31:E31"/>
    <mergeCell ref="F31:H31"/>
    <mergeCell ref="J31:N31"/>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T41"/>
  <sheetViews>
    <sheetView view="pageBreakPreview" zoomScaleNormal="100" zoomScaleSheetLayoutView="100" workbookViewId="0">
      <selection activeCell="R8" sqref="R8"/>
    </sheetView>
  </sheetViews>
  <sheetFormatPr defaultColWidth="5.875" defaultRowHeight="14.25"/>
  <cols>
    <col min="1" max="16384" width="5.875" style="289"/>
  </cols>
  <sheetData>
    <row r="1" spans="1:20">
      <c r="O1" s="290" t="s">
        <v>458</v>
      </c>
    </row>
    <row r="2" spans="1:20">
      <c r="A2" s="289" t="s">
        <v>345</v>
      </c>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895</v>
      </c>
      <c r="B4" s="921"/>
      <c r="C4" s="921"/>
      <c r="D4" s="921"/>
      <c r="E4" s="921"/>
      <c r="F4" s="921"/>
      <c r="G4" s="921"/>
      <c r="H4" s="921"/>
      <c r="I4" s="921"/>
      <c r="J4" s="921"/>
      <c r="K4" s="921"/>
      <c r="L4" s="921"/>
      <c r="M4" s="921"/>
      <c r="N4" s="921"/>
      <c r="O4" s="921"/>
    </row>
    <row r="5" spans="1:20" ht="14.25" customHeight="1">
      <c r="A5" s="189"/>
      <c r="B5" s="189"/>
      <c r="C5" s="189"/>
      <c r="D5" s="189"/>
      <c r="E5" s="189"/>
      <c r="F5" s="189"/>
      <c r="G5" s="189"/>
      <c r="H5" s="189"/>
      <c r="I5" s="189"/>
      <c r="J5" s="189"/>
      <c r="K5" s="189"/>
      <c r="L5" s="189"/>
      <c r="M5" s="189"/>
      <c r="N5" s="189"/>
    </row>
    <row r="7" spans="1:20" ht="24" customHeight="1">
      <c r="A7" s="289" t="s">
        <v>896</v>
      </c>
    </row>
    <row r="8" spans="1:20" ht="24" customHeight="1">
      <c r="A8" s="289" t="s">
        <v>897</v>
      </c>
    </row>
    <row r="9" spans="1:20" ht="14.25" customHeight="1"/>
    <row r="10" spans="1:20" ht="14.25" customHeight="1"/>
    <row r="12" spans="1:20">
      <c r="A12" s="331" t="s">
        <v>1332</v>
      </c>
      <c r="B12" s="295"/>
      <c r="C12" s="295"/>
      <c r="D12" s="295"/>
      <c r="E12" s="295"/>
    </row>
    <row r="14" spans="1:20">
      <c r="L14" s="1801"/>
      <c r="M14" s="1801"/>
      <c r="N14" s="1801"/>
    </row>
    <row r="16" spans="1:20">
      <c r="G16" s="289" t="s">
        <v>1435</v>
      </c>
      <c r="O16" s="290" t="s">
        <v>1588</v>
      </c>
    </row>
    <row r="17" spans="1:15">
      <c r="O17" s="290"/>
    </row>
    <row r="18" spans="1:15">
      <c r="O18" s="290"/>
    </row>
    <row r="19" spans="1:15">
      <c r="O19" s="290"/>
    </row>
    <row r="20" spans="1:15">
      <c r="A20" s="949" t="s">
        <v>589</v>
      </c>
      <c r="B20" s="949"/>
      <c r="C20" s="949"/>
      <c r="D20" s="949"/>
      <c r="E20" s="949"/>
      <c r="F20" s="949"/>
      <c r="G20" s="949"/>
      <c r="H20" s="949"/>
      <c r="I20" s="949"/>
      <c r="J20" s="949"/>
      <c r="K20" s="949"/>
      <c r="L20" s="949"/>
      <c r="M20" s="949"/>
      <c r="N20" s="949"/>
      <c r="O20" s="949"/>
    </row>
    <row r="22" spans="1:15">
      <c r="A22" s="333" t="s">
        <v>853</v>
      </c>
      <c r="B22" s="280" t="str">
        <f>入力シート!C1</f>
        <v>令和4年7月10日執行参議院青森県選挙区選出議員選挙</v>
      </c>
      <c r="K22"/>
    </row>
    <row r="23" spans="1:15">
      <c r="A23" s="333"/>
      <c r="J23" s="305"/>
      <c r="K23" s="305"/>
    </row>
    <row r="25" spans="1:15">
      <c r="A25" s="333" t="s">
        <v>898</v>
      </c>
      <c r="B25" s="289" t="s">
        <v>856</v>
      </c>
      <c r="E25" s="306">
        <f>入力シート!C8</f>
        <v>0</v>
      </c>
      <c r="F25" s="280"/>
      <c r="G25" s="280">
        <f>入力シート!C10</f>
        <v>0</v>
      </c>
      <c r="H25" s="290"/>
    </row>
    <row r="26" spans="1:15">
      <c r="E26" s="306"/>
      <c r="F26" s="280"/>
      <c r="G26" s="280"/>
      <c r="H26" s="290"/>
    </row>
    <row r="28" spans="1:15">
      <c r="A28" s="333" t="s">
        <v>899</v>
      </c>
      <c r="B28" s="289" t="s">
        <v>901</v>
      </c>
      <c r="E28" s="1802" t="s">
        <v>902</v>
      </c>
      <c r="F28" s="1802"/>
      <c r="G28" s="1802"/>
      <c r="H28" s="295"/>
    </row>
    <row r="29" spans="1:15" ht="14.25" customHeight="1">
      <c r="A29" s="307"/>
      <c r="B29" s="307"/>
      <c r="C29" s="307"/>
      <c r="D29" s="307"/>
      <c r="E29" s="307"/>
      <c r="F29" s="308"/>
      <c r="G29" s="307"/>
      <c r="H29" s="307"/>
      <c r="I29" s="307"/>
      <c r="J29" s="307"/>
      <c r="K29" s="307"/>
      <c r="L29" s="307"/>
      <c r="M29" s="307"/>
      <c r="N29" s="307"/>
    </row>
    <row r="30" spans="1:15" ht="14.25" customHeight="1">
      <c r="A30" s="307"/>
      <c r="B30" s="307"/>
      <c r="C30" s="307"/>
      <c r="D30" s="307"/>
      <c r="E30" s="307"/>
      <c r="F30" s="308"/>
      <c r="G30" s="307"/>
      <c r="H30" s="307"/>
      <c r="I30" s="307"/>
      <c r="J30" s="307"/>
      <c r="K30" s="307"/>
      <c r="L30" s="307"/>
      <c r="M30" s="307"/>
      <c r="N30" s="307"/>
    </row>
    <row r="31" spans="1:15" ht="14.25" customHeight="1">
      <c r="A31" s="307"/>
      <c r="B31" s="307"/>
      <c r="C31" s="307"/>
      <c r="D31" s="307"/>
      <c r="E31" s="307"/>
      <c r="F31" s="308"/>
      <c r="G31" s="307"/>
      <c r="H31" s="307"/>
      <c r="I31" s="307"/>
      <c r="J31" s="307"/>
      <c r="K31" s="307"/>
      <c r="L31" s="307"/>
      <c r="M31" s="307"/>
      <c r="N31" s="307"/>
    </row>
    <row r="32" spans="1:15">
      <c r="B32" s="296"/>
      <c r="C32" s="147"/>
      <c r="D32" s="147"/>
      <c r="H32" s="280"/>
    </row>
    <row r="33" spans="1:8">
      <c r="A33" s="289" t="s">
        <v>1581</v>
      </c>
      <c r="B33" s="296"/>
      <c r="C33" s="147"/>
      <c r="D33" s="147"/>
      <c r="H33" s="280"/>
    </row>
    <row r="34" spans="1:8">
      <c r="A34" s="289" t="s">
        <v>1582</v>
      </c>
      <c r="B34" s="296"/>
      <c r="C34" s="147"/>
      <c r="D34" s="147"/>
    </row>
    <row r="35" spans="1:8">
      <c r="B35" s="296"/>
      <c r="C35" s="147"/>
      <c r="D35" s="147"/>
      <c r="G35" s="280"/>
    </row>
    <row r="36" spans="1:8">
      <c r="A36" s="289" t="s">
        <v>1583</v>
      </c>
      <c r="B36" s="296"/>
      <c r="C36" s="147"/>
      <c r="D36" s="147"/>
    </row>
    <row r="37" spans="1:8">
      <c r="A37" s="289" t="s">
        <v>1584</v>
      </c>
    </row>
    <row r="38" spans="1:8">
      <c r="A38" s="289" t="s">
        <v>1585</v>
      </c>
    </row>
    <row r="40" spans="1:8">
      <c r="A40" s="289" t="s">
        <v>1586</v>
      </c>
    </row>
    <row r="41" spans="1:8">
      <c r="A41" s="289" t="s">
        <v>1587</v>
      </c>
    </row>
  </sheetData>
  <mergeCells count="5">
    <mergeCell ref="A4:O4"/>
    <mergeCell ref="L14:N14"/>
    <mergeCell ref="A20:O20"/>
    <mergeCell ref="E28:G28"/>
    <mergeCell ref="A3:O3"/>
  </mergeCells>
  <phoneticPr fontId="3"/>
  <pageMargins left="0.78740157480314965" right="0.31496062992125984"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T50"/>
  <sheetViews>
    <sheetView view="pageBreakPreview" topLeftCell="A25" zoomScaleNormal="100" zoomScaleSheetLayoutView="100" workbookViewId="0">
      <selection activeCell="U36" sqref="U36"/>
    </sheetView>
  </sheetViews>
  <sheetFormatPr defaultColWidth="5.625" defaultRowHeight="14.25"/>
  <cols>
    <col min="1" max="16384" width="5.625" style="289"/>
  </cols>
  <sheetData>
    <row r="1" spans="1:20">
      <c r="P1" s="290" t="s">
        <v>460</v>
      </c>
    </row>
    <row r="2" spans="1:20">
      <c r="P2" s="290"/>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904</v>
      </c>
      <c r="B4" s="921"/>
      <c r="C4" s="921"/>
      <c r="D4" s="921"/>
      <c r="E4" s="921"/>
      <c r="F4" s="921"/>
      <c r="G4" s="921"/>
      <c r="H4" s="921"/>
      <c r="I4" s="921"/>
      <c r="J4" s="921"/>
      <c r="K4" s="921"/>
      <c r="L4" s="921"/>
      <c r="M4" s="921"/>
      <c r="N4" s="921"/>
      <c r="O4" s="921"/>
      <c r="P4" s="921"/>
    </row>
    <row r="7" spans="1:20">
      <c r="A7" s="289" t="s">
        <v>905</v>
      </c>
      <c r="M7" s="332"/>
      <c r="N7" s="332"/>
      <c r="O7" s="332"/>
    </row>
    <row r="8" spans="1:20">
      <c r="M8" s="332"/>
      <c r="N8" s="332"/>
      <c r="O8" s="332"/>
    </row>
    <row r="9" spans="1:20">
      <c r="M9" s="332"/>
      <c r="N9" s="332"/>
      <c r="O9" s="332"/>
    </row>
    <row r="10" spans="1:20">
      <c r="B10" s="1027" t="s">
        <v>1329</v>
      </c>
      <c r="C10" s="1027"/>
      <c r="D10" s="1027"/>
      <c r="E10" s="1027"/>
      <c r="F10" s="1027"/>
    </row>
    <row r="11" spans="1:20">
      <c r="B11" s="332"/>
      <c r="C11" s="332"/>
      <c r="D11" s="332"/>
    </row>
    <row r="13" spans="1:20">
      <c r="B13" s="289" t="str">
        <f>入力シート!C1</f>
        <v>令和4年7月10日執行参議院青森県選挙区選出議員選挙</v>
      </c>
      <c r="J13"/>
      <c r="K13"/>
      <c r="L13" s="325"/>
    </row>
    <row r="15" spans="1:20">
      <c r="I15" s="290" t="s">
        <v>544</v>
      </c>
      <c r="K15" s="306">
        <f>入力シート!C8</f>
        <v>0</v>
      </c>
      <c r="L15" s="280"/>
      <c r="M15" s="280">
        <f>入力シート!C10</f>
        <v>0</v>
      </c>
    </row>
    <row r="16" spans="1:20">
      <c r="I16" s="290"/>
      <c r="K16" s="306"/>
      <c r="L16" s="280"/>
      <c r="M16" s="280"/>
    </row>
    <row r="17" spans="1:16" ht="14.25" customHeight="1">
      <c r="A17" s="307"/>
      <c r="B17" s="307"/>
      <c r="C17" s="307"/>
      <c r="D17" s="307"/>
      <c r="E17" s="307"/>
      <c r="F17" s="307"/>
      <c r="G17" s="308"/>
      <c r="H17" s="307"/>
      <c r="I17" s="307"/>
      <c r="J17" s="307"/>
      <c r="K17" s="307"/>
      <c r="L17" s="307"/>
      <c r="M17" s="307"/>
      <c r="N17" s="307"/>
      <c r="O17" s="307"/>
    </row>
    <row r="18" spans="1:16" ht="14.25" customHeight="1">
      <c r="A18" s="864" t="s">
        <v>589</v>
      </c>
      <c r="B18" s="864"/>
      <c r="C18" s="864"/>
      <c r="D18" s="864"/>
      <c r="E18" s="864"/>
      <c r="F18" s="864"/>
      <c r="G18" s="864"/>
      <c r="H18" s="864"/>
      <c r="I18" s="864"/>
      <c r="J18" s="864"/>
      <c r="K18" s="864"/>
      <c r="L18" s="864"/>
      <c r="M18" s="864"/>
      <c r="N18" s="864"/>
      <c r="O18" s="864"/>
      <c r="P18" s="864"/>
    </row>
    <row r="19" spans="1:16" ht="14.25" customHeight="1">
      <c r="A19" s="309"/>
      <c r="B19" s="309"/>
      <c r="C19" s="309"/>
      <c r="D19" s="309"/>
      <c r="E19" s="309"/>
      <c r="F19" s="309"/>
      <c r="G19" s="309"/>
      <c r="H19" s="309"/>
      <c r="I19" s="309"/>
      <c r="J19" s="309"/>
      <c r="K19" s="309"/>
      <c r="L19" s="309"/>
      <c r="M19" s="309"/>
      <c r="N19" s="309"/>
      <c r="O19" s="309"/>
    </row>
    <row r="20" spans="1:16" ht="28.5" customHeight="1">
      <c r="A20" s="1813" t="s">
        <v>906</v>
      </c>
      <c r="B20" s="1814"/>
      <c r="C20" s="1814"/>
      <c r="D20" s="1814"/>
      <c r="E20" s="1815"/>
      <c r="F20" s="1616"/>
      <c r="G20" s="1617"/>
      <c r="H20" s="1617"/>
      <c r="I20" s="1617"/>
      <c r="J20" s="1617"/>
      <c r="K20" s="1617"/>
      <c r="L20" s="1617"/>
      <c r="M20" s="1617"/>
      <c r="N20" s="1617"/>
      <c r="O20" s="1617"/>
      <c r="P20" s="334"/>
    </row>
    <row r="21" spans="1:16" ht="28.5" customHeight="1">
      <c r="A21" s="1816" t="s">
        <v>907</v>
      </c>
      <c r="B21" s="1817"/>
      <c r="C21" s="1817"/>
      <c r="D21" s="1817"/>
      <c r="E21" s="1818"/>
      <c r="F21" s="1619"/>
      <c r="G21" s="1620"/>
      <c r="H21" s="1620"/>
      <c r="I21" s="1620"/>
      <c r="J21" s="1620"/>
      <c r="K21" s="1620"/>
      <c r="L21" s="1620"/>
      <c r="M21" s="1620"/>
      <c r="N21" s="1620"/>
      <c r="O21" s="1620"/>
      <c r="P21" s="335"/>
    </row>
    <row r="22" spans="1:16" ht="28.5" customHeight="1">
      <c r="A22" s="1819" t="s">
        <v>908</v>
      </c>
      <c r="B22" s="1820"/>
      <c r="C22" s="1820"/>
      <c r="D22" s="1820"/>
      <c r="E22" s="1821"/>
      <c r="F22" s="1622"/>
      <c r="G22" s="1623"/>
      <c r="H22" s="1623"/>
      <c r="I22" s="1623"/>
      <c r="J22" s="1623"/>
      <c r="K22" s="1623"/>
      <c r="L22" s="1623"/>
      <c r="M22" s="1623"/>
      <c r="N22" s="1623"/>
      <c r="O22" s="1623"/>
      <c r="P22" s="336"/>
    </row>
    <row r="23" spans="1:16" ht="28.5" customHeight="1">
      <c r="A23" s="1803" t="s">
        <v>892</v>
      </c>
      <c r="B23" s="970"/>
      <c r="C23" s="970"/>
      <c r="D23" s="970"/>
      <c r="E23" s="971"/>
      <c r="F23" s="1804"/>
      <c r="G23" s="1805"/>
      <c r="H23" s="1805"/>
      <c r="I23" s="1805"/>
      <c r="J23" s="1805"/>
      <c r="K23" s="1805"/>
      <c r="L23" s="1805"/>
      <c r="M23" s="1805"/>
      <c r="N23" s="1805"/>
      <c r="O23" s="1805"/>
      <c r="P23" s="232"/>
    </row>
    <row r="24" spans="1:16" ht="28.5" customHeight="1">
      <c r="A24" s="1803" t="s">
        <v>83</v>
      </c>
      <c r="B24" s="970"/>
      <c r="C24" s="970"/>
      <c r="D24" s="970"/>
      <c r="E24" s="971"/>
      <c r="F24" s="1806"/>
      <c r="G24" s="1807"/>
      <c r="H24" s="1807"/>
      <c r="I24" s="1807"/>
      <c r="J24" s="1807"/>
      <c r="K24" s="1807"/>
      <c r="L24" s="1807"/>
      <c r="M24" s="1807"/>
      <c r="N24" s="1807"/>
      <c r="O24" s="1807"/>
      <c r="P24" s="208" t="s">
        <v>2</v>
      </c>
    </row>
    <row r="25" spans="1:16" ht="28.5" customHeight="1">
      <c r="A25" s="1808" t="s">
        <v>683</v>
      </c>
      <c r="B25" s="1809"/>
      <c r="C25" s="1809"/>
      <c r="D25" s="1809"/>
      <c r="E25" s="1810"/>
      <c r="F25" s="1849"/>
      <c r="G25" s="1850"/>
      <c r="H25" s="1850"/>
      <c r="I25" s="1850"/>
      <c r="J25" s="1850"/>
      <c r="K25" s="1850"/>
      <c r="L25" s="1850"/>
      <c r="M25" s="1850"/>
      <c r="N25" s="1850"/>
      <c r="O25" s="1850"/>
      <c r="P25" s="249"/>
    </row>
    <row r="26" spans="1:16" ht="21" customHeight="1">
      <c r="A26" s="236"/>
      <c r="B26" s="236"/>
      <c r="C26" s="236"/>
      <c r="D26" s="236"/>
      <c r="E26" s="236"/>
      <c r="F26" s="236"/>
      <c r="G26" s="236"/>
      <c r="H26" s="236"/>
      <c r="I26" s="236"/>
      <c r="J26" s="236"/>
      <c r="K26" s="236"/>
      <c r="L26" s="236"/>
      <c r="M26" s="236"/>
      <c r="N26" s="236"/>
      <c r="O26" s="236"/>
      <c r="P26" s="236"/>
    </row>
    <row r="27" spans="1:16">
      <c r="A27" s="289" t="s">
        <v>1589</v>
      </c>
      <c r="B27" s="216"/>
      <c r="C27" s="216"/>
      <c r="D27" s="216"/>
      <c r="E27" s="216"/>
      <c r="F27" s="216"/>
      <c r="G27" s="216"/>
      <c r="H27" s="216"/>
      <c r="I27" s="216"/>
      <c r="J27" s="216"/>
      <c r="K27" s="216"/>
      <c r="L27" s="216"/>
      <c r="M27" s="216"/>
      <c r="N27" s="216"/>
      <c r="O27" s="216"/>
      <c r="P27" s="216"/>
    </row>
    <row r="28" spans="1:16">
      <c r="A28" s="289" t="s">
        <v>1590</v>
      </c>
    </row>
    <row r="30" spans="1:16">
      <c r="A30" s="289" t="s">
        <v>1591</v>
      </c>
    </row>
    <row r="31" spans="1:16">
      <c r="A31" s="289" t="s">
        <v>423</v>
      </c>
    </row>
    <row r="33" spans="1:10">
      <c r="A33" s="289" t="s">
        <v>1592</v>
      </c>
    </row>
    <row r="34" spans="1:10">
      <c r="A34" s="289" t="s">
        <v>1593</v>
      </c>
    </row>
    <row r="36" spans="1:10">
      <c r="A36" s="289" t="s">
        <v>1594</v>
      </c>
    </row>
    <row r="37" spans="1:10">
      <c r="A37" s="289" t="s">
        <v>1595</v>
      </c>
    </row>
    <row r="38" spans="1:10" ht="9" customHeight="1"/>
    <row r="39" spans="1:10">
      <c r="A39" s="289" t="s">
        <v>917</v>
      </c>
    </row>
    <row r="40" spans="1:10">
      <c r="A40" s="289" t="s">
        <v>85</v>
      </c>
    </row>
    <row r="41" spans="1:10">
      <c r="C41" s="289" t="s">
        <v>1503</v>
      </c>
    </row>
    <row r="46" spans="1:10">
      <c r="C46" s="307"/>
      <c r="D46" s="307"/>
      <c r="E46" s="307"/>
      <c r="F46" s="307"/>
      <c r="G46" s="307"/>
      <c r="H46" s="307"/>
      <c r="I46" s="307"/>
    </row>
    <row r="47" spans="1:10">
      <c r="C47" s="307"/>
      <c r="D47" s="307"/>
      <c r="E47" s="307"/>
      <c r="F47" s="307"/>
      <c r="G47" s="307"/>
      <c r="H47" s="307"/>
      <c r="I47" s="307"/>
      <c r="J47" s="333"/>
    </row>
    <row r="50" spans="3:3">
      <c r="C50" s="280"/>
    </row>
  </sheetData>
  <mergeCells count="14">
    <mergeCell ref="A25:E25"/>
    <mergeCell ref="F25:O25"/>
    <mergeCell ref="A4:P4"/>
    <mergeCell ref="B10:F10"/>
    <mergeCell ref="A18:P18"/>
    <mergeCell ref="A20:E20"/>
    <mergeCell ref="F20:O22"/>
    <mergeCell ref="A21:E21"/>
    <mergeCell ref="A22:E22"/>
    <mergeCell ref="A3:O3"/>
    <mergeCell ref="A23:E23"/>
    <mergeCell ref="F23:O23"/>
    <mergeCell ref="A24:E24"/>
    <mergeCell ref="F24:O24"/>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T50"/>
  <sheetViews>
    <sheetView view="pageBreakPreview" zoomScaleNormal="100" zoomScaleSheetLayoutView="100" workbookViewId="0">
      <selection activeCell="X43" sqref="X43"/>
    </sheetView>
  </sheetViews>
  <sheetFormatPr defaultColWidth="5.875" defaultRowHeight="14.25"/>
  <cols>
    <col min="1" max="1" width="2.625" style="289" customWidth="1"/>
    <col min="2" max="2" width="5.875" style="289" customWidth="1"/>
    <col min="3" max="3" width="3.5" style="289" customWidth="1"/>
    <col min="4" max="4" width="5.875" style="289" customWidth="1"/>
    <col min="5" max="5" width="3.5" style="289" customWidth="1"/>
    <col min="6" max="6" width="5.875" style="289" customWidth="1"/>
    <col min="7" max="7" width="3.5" style="289" customWidth="1"/>
    <col min="8" max="8" width="5.875" style="289" customWidth="1"/>
    <col min="9" max="9" width="3.5" style="289" customWidth="1"/>
    <col min="10" max="10" width="5.875" style="289" customWidth="1"/>
    <col min="11" max="11" width="3.5" style="289" customWidth="1"/>
    <col min="12" max="12" width="5.875" style="289" customWidth="1"/>
    <col min="13" max="13" width="3.5" style="289" customWidth="1"/>
    <col min="14" max="14" width="5.875" style="289" customWidth="1"/>
    <col min="15" max="15" width="3.5" style="289" customWidth="1"/>
    <col min="16" max="16" width="5.875" style="289" customWidth="1"/>
    <col min="17" max="17" width="3.5" style="289" customWidth="1"/>
    <col min="18" max="18" width="5.875" style="289"/>
    <col min="19" max="19" width="3.5" style="289" customWidth="1"/>
    <col min="20" max="20" width="3.25" style="289" bestFit="1" customWidth="1"/>
    <col min="21" max="21" width="3.5" style="289" customWidth="1"/>
    <col min="22" max="22" width="5.875" style="289"/>
    <col min="23" max="23" width="3.5" style="289" customWidth="1"/>
    <col min="24" max="24" width="5.875" style="289"/>
    <col min="25" max="25" width="3.5" style="289" customWidth="1"/>
    <col min="26" max="26" width="5.875" style="289"/>
    <col min="27" max="27" width="3.5" style="289" customWidth="1"/>
    <col min="28" max="16384" width="5.875" style="289"/>
  </cols>
  <sheetData>
    <row r="1" spans="1:20">
      <c r="T1" s="290" t="s">
        <v>457</v>
      </c>
    </row>
    <row r="2" spans="1:20" ht="28.5">
      <c r="A2" s="921" t="s">
        <v>18</v>
      </c>
      <c r="B2" s="921"/>
      <c r="C2" s="921"/>
      <c r="D2" s="921"/>
      <c r="E2" s="921"/>
      <c r="F2" s="921"/>
      <c r="G2" s="921"/>
      <c r="H2" s="921"/>
      <c r="I2" s="921"/>
      <c r="J2" s="921"/>
      <c r="K2" s="921"/>
      <c r="L2" s="921"/>
      <c r="M2" s="921"/>
      <c r="N2" s="921"/>
      <c r="O2" s="921"/>
      <c r="P2" s="921"/>
      <c r="Q2" s="921"/>
      <c r="R2" s="921"/>
      <c r="S2" s="921"/>
      <c r="T2" s="921"/>
    </row>
    <row r="3" spans="1:20" ht="21" customHeight="1">
      <c r="A3" s="949" t="s">
        <v>918</v>
      </c>
      <c r="B3" s="949"/>
      <c r="C3" s="949"/>
      <c r="D3" s="949"/>
      <c r="E3" s="949"/>
      <c r="F3" s="949"/>
      <c r="G3" s="949"/>
      <c r="H3" s="949"/>
      <c r="I3" s="949"/>
      <c r="J3" s="949"/>
      <c r="K3" s="949"/>
      <c r="L3" s="949"/>
      <c r="M3" s="949"/>
      <c r="N3" s="949"/>
      <c r="O3" s="949"/>
      <c r="P3" s="949"/>
      <c r="Q3" s="949"/>
      <c r="R3" s="949"/>
      <c r="S3" s="949"/>
      <c r="T3" s="949"/>
    </row>
    <row r="4" spans="1:20" ht="21" customHeight="1">
      <c r="M4" s="415"/>
      <c r="N4" s="1848" t="s">
        <v>1337</v>
      </c>
      <c r="O4" s="1848"/>
      <c r="P4" s="1848"/>
      <c r="Q4" s="1848"/>
      <c r="R4" s="1848"/>
      <c r="S4" s="428"/>
      <c r="T4" s="429"/>
    </row>
    <row r="5" spans="1:20" ht="9" customHeight="1">
      <c r="M5" s="332"/>
      <c r="N5" s="332"/>
      <c r="O5" s="332"/>
    </row>
    <row r="6" spans="1:20">
      <c r="A6" s="289" t="s">
        <v>20</v>
      </c>
      <c r="C6" s="332"/>
      <c r="D6" s="332"/>
      <c r="E6" s="332"/>
    </row>
    <row r="7" spans="1:20">
      <c r="C7" s="332"/>
      <c r="D7" s="332"/>
      <c r="E7" s="332"/>
    </row>
    <row r="8" spans="1:20" ht="21" customHeight="1">
      <c r="C8" s="332"/>
      <c r="D8" s="332"/>
      <c r="E8" s="332"/>
      <c r="F8" s="1276" t="s">
        <v>275</v>
      </c>
      <c r="G8" s="1276"/>
      <c r="H8" s="1276"/>
      <c r="I8" s="1276"/>
      <c r="J8" s="1276"/>
      <c r="K8" s="1426"/>
      <c r="L8" s="1426"/>
      <c r="M8" s="1426"/>
      <c r="N8" s="1426"/>
      <c r="O8" s="1426"/>
      <c r="P8" s="1426"/>
      <c r="Q8" s="1426"/>
      <c r="R8" s="1426"/>
    </row>
    <row r="9" spans="1:20" ht="21" customHeight="1">
      <c r="C9" s="332"/>
      <c r="D9" s="332"/>
      <c r="E9" s="332"/>
      <c r="F9" s="1276" t="s">
        <v>919</v>
      </c>
      <c r="G9" s="1276"/>
      <c r="H9" s="1276"/>
      <c r="I9" s="1276"/>
      <c r="J9" s="1276"/>
      <c r="K9" s="1426"/>
      <c r="L9" s="1426"/>
      <c r="M9" s="1426"/>
      <c r="N9" s="1426"/>
      <c r="O9" s="1426"/>
      <c r="P9" s="1426"/>
      <c r="Q9" s="1426"/>
      <c r="R9" s="1426"/>
    </row>
    <row r="10" spans="1:20" ht="21" customHeight="1">
      <c r="C10" s="332"/>
      <c r="D10" s="332"/>
      <c r="E10" s="332"/>
      <c r="F10" s="1276" t="s">
        <v>920</v>
      </c>
      <c r="G10" s="1276"/>
      <c r="H10" s="1276"/>
      <c r="I10" s="1276"/>
      <c r="J10" s="1276"/>
      <c r="K10" s="1426"/>
      <c r="L10" s="1426"/>
      <c r="M10" s="1426"/>
      <c r="N10" s="1426"/>
      <c r="O10" s="1426"/>
      <c r="P10" s="1426"/>
      <c r="Q10" s="1426"/>
      <c r="R10" s="1426"/>
      <c r="S10" s="949"/>
      <c r="T10" s="949"/>
    </row>
    <row r="11" spans="1:20" ht="21" customHeight="1">
      <c r="C11" s="332"/>
      <c r="D11" s="332"/>
      <c r="E11" s="332"/>
      <c r="F11" s="1276" t="s">
        <v>21</v>
      </c>
      <c r="G11" s="1276"/>
      <c r="H11" s="1276"/>
      <c r="I11" s="1276"/>
      <c r="J11" s="1276"/>
      <c r="K11" s="1427"/>
      <c r="L11" s="1427"/>
      <c r="M11" s="1427"/>
      <c r="N11" s="1427"/>
      <c r="O11" s="1427"/>
      <c r="P11" s="1427"/>
      <c r="Q11" s="1427"/>
      <c r="R11" s="1427"/>
    </row>
    <row r="12" spans="1:20">
      <c r="C12" s="332"/>
      <c r="D12" s="332"/>
      <c r="E12" s="332"/>
    </row>
    <row r="13" spans="1:20">
      <c r="A13" s="289" t="s">
        <v>921</v>
      </c>
      <c r="C13" s="332"/>
      <c r="D13" s="332"/>
      <c r="E13" s="332"/>
    </row>
    <row r="14" spans="1:20" ht="9" customHeight="1">
      <c r="C14" s="332"/>
      <c r="D14" s="332"/>
      <c r="E14" s="332"/>
    </row>
    <row r="15" spans="1:20">
      <c r="A15" s="864" t="s">
        <v>589</v>
      </c>
      <c r="B15" s="864"/>
      <c r="C15" s="864"/>
      <c r="D15" s="864"/>
      <c r="E15" s="864"/>
      <c r="F15" s="864"/>
      <c r="G15" s="864"/>
      <c r="H15" s="864"/>
      <c r="I15" s="864"/>
      <c r="J15" s="864"/>
      <c r="K15" s="864"/>
      <c r="L15" s="864"/>
      <c r="M15" s="864"/>
      <c r="N15" s="864"/>
      <c r="O15" s="864"/>
      <c r="P15" s="864"/>
      <c r="Q15" s="864"/>
      <c r="R15" s="864"/>
      <c r="S15" s="864"/>
      <c r="T15" s="864"/>
    </row>
    <row r="16" spans="1:20" ht="9" customHeight="1">
      <c r="C16" s="332"/>
      <c r="D16" s="332"/>
      <c r="E16" s="332"/>
    </row>
    <row r="17" spans="1:20" ht="21" customHeight="1">
      <c r="A17" s="289" t="s">
        <v>23</v>
      </c>
      <c r="C17" s="332"/>
      <c r="D17" s="332"/>
      <c r="E17" s="1846">
        <f>R39</f>
        <v>0</v>
      </c>
      <c r="F17" s="1846"/>
      <c r="G17" s="1846"/>
      <c r="H17" s="1846"/>
      <c r="I17" s="1846"/>
      <c r="J17" s="146" t="s">
        <v>2</v>
      </c>
    </row>
    <row r="18" spans="1:20" ht="9" customHeight="1">
      <c r="C18" s="332"/>
      <c r="D18" s="332"/>
      <c r="E18" s="332"/>
    </row>
    <row r="19" spans="1:20" ht="21" customHeight="1">
      <c r="A19" s="289" t="s">
        <v>24</v>
      </c>
      <c r="C19" s="332"/>
      <c r="D19" s="332"/>
      <c r="E19" s="332"/>
    </row>
    <row r="20" spans="1:20" ht="21" customHeight="1">
      <c r="A20" s="289" t="s">
        <v>869</v>
      </c>
      <c r="C20" s="332"/>
      <c r="D20" s="332"/>
      <c r="E20" s="332"/>
    </row>
    <row r="21" spans="1:20" ht="9" customHeight="1"/>
    <row r="22" spans="1:20" ht="21" customHeight="1">
      <c r="A22" s="333" t="s">
        <v>870</v>
      </c>
      <c r="B22" s="325" t="str">
        <f>入力シート!C1</f>
        <v>令和4年7月10日執行参議院青森県選挙区選出議員選挙</v>
      </c>
      <c r="C22" s="293"/>
      <c r="D22" s="293"/>
      <c r="E22" s="293"/>
      <c r="F22" s="293"/>
      <c r="G22" s="293"/>
      <c r="H22" s="293"/>
      <c r="I22" s="293"/>
      <c r="J22" s="293"/>
      <c r="K22" s="293"/>
      <c r="L22" s="293"/>
      <c r="M22"/>
      <c r="N22" s="293"/>
      <c r="O22" s="293"/>
      <c r="P22" s="293"/>
    </row>
    <row r="23" spans="1:20" ht="9" customHeight="1"/>
    <row r="24" spans="1:20" ht="21" customHeight="1">
      <c r="A24" s="289" t="s">
        <v>26</v>
      </c>
      <c r="F24" s="1847">
        <f>入力シート!C8</f>
        <v>0</v>
      </c>
      <c r="G24" s="1847"/>
      <c r="H24" s="1847"/>
      <c r="J24" s="1072">
        <f>入力シート!C10</f>
        <v>0</v>
      </c>
      <c r="K24" s="1072"/>
      <c r="L24" s="1072"/>
    </row>
    <row r="25" spans="1:20" ht="9" customHeight="1">
      <c r="A25" s="307"/>
      <c r="B25" s="307"/>
      <c r="C25" s="307"/>
      <c r="D25" s="307"/>
      <c r="E25" s="307"/>
      <c r="F25" s="307"/>
      <c r="G25" s="308"/>
      <c r="H25" s="307"/>
      <c r="I25" s="307"/>
      <c r="J25" s="307"/>
      <c r="K25" s="307"/>
      <c r="L25" s="307"/>
      <c r="M25" s="307"/>
      <c r="N25" s="307"/>
      <c r="O25" s="307"/>
    </row>
    <row r="26" spans="1:20">
      <c r="A26" s="307" t="s">
        <v>267</v>
      </c>
      <c r="B26" s="307"/>
      <c r="C26" s="307"/>
      <c r="D26" s="307"/>
      <c r="E26" s="307"/>
      <c r="F26" s="218"/>
      <c r="G26" s="337"/>
      <c r="H26" s="311"/>
      <c r="I26" s="311"/>
      <c r="J26" s="218"/>
      <c r="K26" s="311"/>
      <c r="L26" s="311"/>
      <c r="M26" s="307"/>
      <c r="N26" s="307"/>
      <c r="O26" s="307"/>
    </row>
    <row r="27" spans="1:20" ht="24" customHeight="1">
      <c r="A27" s="307"/>
      <c r="B27" s="1797" t="s">
        <v>268</v>
      </c>
      <c r="C27" s="1442"/>
      <c r="D27" s="1442"/>
      <c r="E27" s="1443"/>
      <c r="F27" s="1452"/>
      <c r="G27" s="1453"/>
      <c r="H27" s="1453"/>
      <c r="I27" s="1453"/>
      <c r="J27" s="1453"/>
      <c r="K27" s="1454"/>
      <c r="L27" s="1447" t="s">
        <v>272</v>
      </c>
      <c r="M27" s="1448"/>
      <c r="N27" s="1448"/>
      <c r="O27" s="1841"/>
      <c r="P27" s="1842"/>
      <c r="Q27" s="1842"/>
      <c r="R27" s="1842"/>
      <c r="S27" s="1842"/>
      <c r="T27" s="1843"/>
    </row>
    <row r="28" spans="1:20" ht="24" customHeight="1">
      <c r="A28" s="307"/>
      <c r="B28" s="1797" t="s">
        <v>269</v>
      </c>
      <c r="C28" s="1442"/>
      <c r="D28" s="1442"/>
      <c r="E28" s="1443"/>
      <c r="F28" s="1444"/>
      <c r="G28" s="1445"/>
      <c r="H28" s="1445"/>
      <c r="I28" s="1445"/>
      <c r="J28" s="1445"/>
      <c r="K28" s="1446"/>
      <c r="L28" s="1447" t="s">
        <v>273</v>
      </c>
      <c r="M28" s="1448"/>
      <c r="N28" s="1448"/>
      <c r="O28" s="1841"/>
      <c r="P28" s="1842"/>
      <c r="Q28" s="1842"/>
      <c r="R28" s="1842"/>
      <c r="S28" s="1842"/>
      <c r="T28" s="1843"/>
    </row>
    <row r="29" spans="1:20" ht="24" customHeight="1">
      <c r="A29" s="307"/>
      <c r="B29" s="1797" t="s">
        <v>270</v>
      </c>
      <c r="C29" s="1442"/>
      <c r="D29" s="1442"/>
      <c r="E29" s="1443"/>
      <c r="F29" s="1452"/>
      <c r="G29" s="1453"/>
      <c r="H29" s="1453"/>
      <c r="I29" s="1453"/>
      <c r="J29" s="1453"/>
      <c r="K29" s="1454"/>
      <c r="L29" s="1447" t="s">
        <v>274</v>
      </c>
      <c r="M29" s="1448"/>
      <c r="N29" s="1448"/>
      <c r="O29" s="1841"/>
      <c r="P29" s="1842"/>
      <c r="Q29" s="1842"/>
      <c r="R29" s="1842"/>
      <c r="S29" s="1842"/>
      <c r="T29" s="1843"/>
    </row>
    <row r="30" spans="1:20" ht="24" customHeight="1">
      <c r="A30" s="307"/>
      <c r="B30" s="1844" t="s">
        <v>871</v>
      </c>
      <c r="C30" s="1456"/>
      <c r="D30" s="1456"/>
      <c r="E30" s="1457"/>
      <c r="F30" s="1458"/>
      <c r="G30" s="1459"/>
      <c r="H30" s="1459"/>
      <c r="I30" s="1459"/>
      <c r="J30" s="1459"/>
      <c r="K30" s="1459"/>
      <c r="L30" s="1459"/>
      <c r="M30" s="1459"/>
      <c r="N30" s="1459"/>
      <c r="O30" s="1459"/>
      <c r="P30" s="1459"/>
      <c r="Q30" s="1459"/>
      <c r="R30" s="1459"/>
      <c r="S30" s="1459"/>
      <c r="T30" s="1845"/>
    </row>
    <row r="31" spans="1:20" ht="24" customHeight="1">
      <c r="A31" s="307"/>
      <c r="B31" s="1834" t="s">
        <v>271</v>
      </c>
      <c r="C31" s="1835"/>
      <c r="D31" s="1835"/>
      <c r="E31" s="1836"/>
      <c r="F31" s="1837"/>
      <c r="G31" s="1838"/>
      <c r="H31" s="1838"/>
      <c r="I31" s="1838"/>
      <c r="J31" s="1838"/>
      <c r="K31" s="1838"/>
      <c r="L31" s="1838"/>
      <c r="M31" s="1838"/>
      <c r="N31" s="1838"/>
      <c r="O31" s="1838"/>
      <c r="P31" s="1838"/>
      <c r="Q31" s="1838"/>
      <c r="R31" s="1838"/>
      <c r="S31" s="1838"/>
      <c r="T31" s="1839"/>
    </row>
    <row r="32" spans="1:20" ht="9" customHeight="1">
      <c r="A32" s="307"/>
      <c r="B32" s="307"/>
      <c r="C32" s="307"/>
      <c r="D32" s="307"/>
      <c r="E32" s="307"/>
      <c r="F32" s="218"/>
      <c r="G32" s="337"/>
      <c r="H32" s="311"/>
      <c r="I32" s="311"/>
      <c r="J32" s="311"/>
      <c r="K32" s="311"/>
      <c r="L32" s="311"/>
      <c r="M32" s="307"/>
      <c r="N32" s="307"/>
      <c r="O32" s="307"/>
    </row>
    <row r="33" spans="1:20" ht="21" customHeight="1">
      <c r="A33" s="307"/>
      <c r="B33" s="307" t="s">
        <v>872</v>
      </c>
      <c r="C33" s="307"/>
      <c r="D33" s="307"/>
      <c r="E33" s="307"/>
      <c r="F33" s="218"/>
      <c r="G33" s="337"/>
      <c r="H33" s="311"/>
      <c r="I33" s="311"/>
      <c r="J33" s="311"/>
      <c r="K33" s="311"/>
      <c r="L33" s="311"/>
      <c r="M33" s="307"/>
      <c r="N33" s="307"/>
      <c r="O33" s="307"/>
    </row>
    <row r="34" spans="1:20" ht="33" customHeight="1">
      <c r="A34" s="307"/>
      <c r="B34" s="1840" t="s">
        <v>83</v>
      </c>
      <c r="C34" s="1840"/>
      <c r="D34" s="1840"/>
      <c r="E34" s="1840"/>
      <c r="F34" s="1840"/>
      <c r="G34" s="1840"/>
      <c r="H34" s="1840" t="s">
        <v>99</v>
      </c>
      <c r="I34" s="1840"/>
      <c r="J34" s="1840"/>
      <c r="K34" s="1840"/>
      <c r="L34" s="1840"/>
      <c r="M34" s="1840"/>
      <c r="N34" s="1840" t="s">
        <v>100</v>
      </c>
      <c r="O34" s="1840"/>
      <c r="P34" s="1840"/>
      <c r="Q34" s="1840"/>
      <c r="R34" s="1840"/>
      <c r="S34" s="1840"/>
      <c r="T34" s="417" t="s">
        <v>683</v>
      </c>
    </row>
    <row r="35" spans="1:20">
      <c r="A35" s="307"/>
      <c r="B35" s="1615" t="s">
        <v>88</v>
      </c>
      <c r="C35" s="1480"/>
      <c r="D35" s="1615" t="s">
        <v>922</v>
      </c>
      <c r="E35" s="1481"/>
      <c r="F35" s="1480" t="s">
        <v>90</v>
      </c>
      <c r="G35" s="1481"/>
      <c r="H35" s="1615" t="s">
        <v>88</v>
      </c>
      <c r="I35" s="1480"/>
      <c r="J35" s="1615" t="s">
        <v>922</v>
      </c>
      <c r="K35" s="1481"/>
      <c r="L35" s="1480" t="s">
        <v>90</v>
      </c>
      <c r="M35" s="1481"/>
      <c r="N35" s="1615" t="s">
        <v>88</v>
      </c>
      <c r="O35" s="1480"/>
      <c r="P35" s="1615" t="s">
        <v>922</v>
      </c>
      <c r="Q35" s="1481"/>
      <c r="R35" s="1480" t="s">
        <v>90</v>
      </c>
      <c r="S35" s="1481"/>
      <c r="T35" s="1775"/>
    </row>
    <row r="36" spans="1:20">
      <c r="A36" s="307"/>
      <c r="B36" s="253" t="s">
        <v>923</v>
      </c>
      <c r="C36" s="254"/>
      <c r="D36" s="253" t="s">
        <v>924</v>
      </c>
      <c r="E36" s="255"/>
      <c r="F36" s="256" t="s">
        <v>925</v>
      </c>
      <c r="G36" s="255"/>
      <c r="H36" s="253" t="s">
        <v>926</v>
      </c>
      <c r="I36" s="254"/>
      <c r="J36" s="253" t="s">
        <v>927</v>
      </c>
      <c r="K36" s="255"/>
      <c r="L36" s="256" t="s">
        <v>928</v>
      </c>
      <c r="M36" s="255"/>
      <c r="N36" s="253" t="s">
        <v>929</v>
      </c>
      <c r="O36" s="254"/>
      <c r="P36" s="253" t="s">
        <v>930</v>
      </c>
      <c r="Q36" s="255"/>
      <c r="R36" s="256" t="s">
        <v>931</v>
      </c>
      <c r="S36" s="255"/>
      <c r="T36" s="1776"/>
    </row>
    <row r="37" spans="1:20">
      <c r="A37" s="307"/>
      <c r="B37" s="257"/>
      <c r="C37" s="258"/>
      <c r="D37" s="257"/>
      <c r="E37" s="259"/>
      <c r="F37" s="258" t="s">
        <v>932</v>
      </c>
      <c r="G37" s="260"/>
      <c r="H37" s="257"/>
      <c r="I37" s="258"/>
      <c r="J37" s="257"/>
      <c r="K37" s="259"/>
      <c r="L37" s="258" t="s">
        <v>933</v>
      </c>
      <c r="M37" s="260"/>
      <c r="N37" s="257"/>
      <c r="O37" s="258"/>
      <c r="P37" s="257"/>
      <c r="Q37" s="259"/>
      <c r="R37" s="258" t="s">
        <v>934</v>
      </c>
      <c r="S37" s="260"/>
      <c r="T37" s="1776"/>
    </row>
    <row r="38" spans="1:20">
      <c r="A38" s="307"/>
      <c r="B38" s="206"/>
      <c r="C38" s="262" t="s">
        <v>2</v>
      </c>
      <c r="D38" s="261"/>
      <c r="E38" s="261"/>
      <c r="F38" s="263"/>
      <c r="G38" s="262" t="s">
        <v>2</v>
      </c>
      <c r="H38" s="261"/>
      <c r="I38" s="261" t="s">
        <v>2</v>
      </c>
      <c r="J38" s="263"/>
      <c r="K38" s="262"/>
      <c r="L38" s="261"/>
      <c r="M38" s="261" t="s">
        <v>2</v>
      </c>
      <c r="N38" s="263"/>
      <c r="O38" s="262" t="s">
        <v>2</v>
      </c>
      <c r="P38" s="261"/>
      <c r="Q38" s="261"/>
      <c r="R38" s="263"/>
      <c r="S38" s="262" t="s">
        <v>2</v>
      </c>
      <c r="T38" s="1776"/>
    </row>
    <row r="39" spans="1:20" ht="21" customHeight="1">
      <c r="A39" s="307"/>
      <c r="B39" s="1878"/>
      <c r="C39" s="1879"/>
      <c r="D39" s="1880"/>
      <c r="E39" s="1881"/>
      <c r="F39" s="1874">
        <f>B39*D39</f>
        <v>0</v>
      </c>
      <c r="G39" s="1875"/>
      <c r="H39" s="1882">
        <v>56613</v>
      </c>
      <c r="I39" s="1883"/>
      <c r="J39" s="1884">
        <v>3</v>
      </c>
      <c r="K39" s="1885"/>
      <c r="L39" s="1874">
        <f>H39*J39</f>
        <v>169839</v>
      </c>
      <c r="M39" s="1875"/>
      <c r="N39" s="1874">
        <f>IF(B39&gt;H39,(H39),(B39))</f>
        <v>0</v>
      </c>
      <c r="O39" s="1875"/>
      <c r="P39" s="1876">
        <f>IF(D39&gt;J39,(J39),(D39))</f>
        <v>0</v>
      </c>
      <c r="Q39" s="1877"/>
      <c r="R39" s="1874">
        <f>N39*P39</f>
        <v>0</v>
      </c>
      <c r="S39" s="1875"/>
      <c r="T39" s="1777"/>
    </row>
    <row r="40" spans="1:20" ht="9" customHeight="1">
      <c r="A40" s="307"/>
      <c r="B40" s="418"/>
      <c r="C40" s="418"/>
      <c r="D40" s="419"/>
      <c r="E40" s="419"/>
      <c r="F40" s="420"/>
      <c r="G40" s="420"/>
      <c r="H40" s="418"/>
      <c r="I40" s="418"/>
      <c r="J40" s="421"/>
      <c r="K40" s="421"/>
      <c r="L40" s="420"/>
      <c r="M40" s="420"/>
      <c r="N40" s="420"/>
      <c r="O40" s="420"/>
      <c r="P40" s="422"/>
      <c r="Q40" s="422"/>
      <c r="R40" s="420"/>
      <c r="S40" s="420"/>
    </row>
    <row r="41" spans="1:20" ht="14.25" customHeight="1">
      <c r="A41" s="307" t="s">
        <v>1596</v>
      </c>
      <c r="B41" s="423"/>
      <c r="C41" s="423"/>
      <c r="D41" s="424"/>
      <c r="E41" s="424"/>
      <c r="F41" s="425"/>
      <c r="G41" s="425"/>
      <c r="H41" s="423"/>
      <c r="I41" s="423"/>
      <c r="J41" s="426"/>
      <c r="K41" s="426"/>
      <c r="L41" s="425"/>
      <c r="M41" s="425"/>
      <c r="N41" s="425"/>
      <c r="O41" s="425"/>
      <c r="P41" s="427"/>
      <c r="Q41" s="427"/>
      <c r="R41" s="425"/>
      <c r="S41" s="425"/>
    </row>
    <row r="42" spans="1:20" ht="14.25" customHeight="1">
      <c r="A42" s="289" t="s">
        <v>1597</v>
      </c>
      <c r="B42" s="307"/>
      <c r="C42" s="307"/>
      <c r="D42" s="307"/>
      <c r="E42" s="307"/>
      <c r="F42" s="307"/>
      <c r="G42" s="307"/>
      <c r="H42" s="307"/>
      <c r="I42" s="307"/>
      <c r="J42" s="307"/>
      <c r="K42" s="307"/>
      <c r="L42" s="307"/>
      <c r="M42" s="307"/>
      <c r="N42" s="307"/>
      <c r="O42" s="307"/>
      <c r="P42" s="307"/>
      <c r="Q42" s="307"/>
      <c r="R42" s="307"/>
      <c r="S42" s="307"/>
    </row>
    <row r="43" spans="1:20" ht="14.25" customHeight="1">
      <c r="A43" s="289" t="s">
        <v>935</v>
      </c>
      <c r="C43" s="307"/>
      <c r="D43" s="307"/>
      <c r="E43" s="307"/>
      <c r="F43" s="307"/>
      <c r="G43" s="308"/>
      <c r="H43" s="307"/>
      <c r="I43" s="307"/>
      <c r="J43" s="307"/>
      <c r="K43" s="307"/>
      <c r="L43" s="307"/>
      <c r="M43" s="307"/>
      <c r="N43" s="307"/>
      <c r="O43" s="307"/>
    </row>
    <row r="44" spans="1:20" ht="14.25" customHeight="1">
      <c r="A44" s="289" t="s">
        <v>885</v>
      </c>
      <c r="C44" s="309"/>
      <c r="D44" s="309"/>
      <c r="E44" s="309"/>
      <c r="F44" s="309"/>
      <c r="G44" s="309"/>
      <c r="H44" s="309"/>
      <c r="I44" s="309"/>
      <c r="J44" s="309"/>
      <c r="K44" s="309"/>
      <c r="L44" s="309"/>
      <c r="M44" s="309"/>
      <c r="N44" s="309"/>
      <c r="O44" s="309"/>
      <c r="P44" s="309"/>
    </row>
    <row r="45" spans="1:20">
      <c r="A45" s="289" t="s">
        <v>936</v>
      </c>
      <c r="B45" s="307"/>
    </row>
    <row r="46" spans="1:20">
      <c r="A46" s="289" t="s">
        <v>886</v>
      </c>
    </row>
    <row r="47" spans="1:20">
      <c r="A47" s="289" t="s">
        <v>1598</v>
      </c>
    </row>
    <row r="48" spans="1:20">
      <c r="A48" s="289" t="s">
        <v>1422</v>
      </c>
    </row>
    <row r="49" spans="1:1">
      <c r="A49" s="289" t="s">
        <v>1423</v>
      </c>
    </row>
    <row r="50" spans="1:1">
      <c r="A50" s="289" t="s">
        <v>1424</v>
      </c>
    </row>
  </sheetData>
  <mergeCells count="52">
    <mergeCell ref="A2:T2"/>
    <mergeCell ref="A3:T3"/>
    <mergeCell ref="N4:R4"/>
    <mergeCell ref="F8:J8"/>
    <mergeCell ref="K8:R10"/>
    <mergeCell ref="F9:J9"/>
    <mergeCell ref="F10:J10"/>
    <mergeCell ref="S10:T10"/>
    <mergeCell ref="F11:J11"/>
    <mergeCell ref="K11:R11"/>
    <mergeCell ref="E17:I17"/>
    <mergeCell ref="F24:H24"/>
    <mergeCell ref="J24:L24"/>
    <mergeCell ref="A15:T15"/>
    <mergeCell ref="B27:E27"/>
    <mergeCell ref="F27:K27"/>
    <mergeCell ref="L27:N27"/>
    <mergeCell ref="O27:T27"/>
    <mergeCell ref="B28:E28"/>
    <mergeCell ref="F28:K28"/>
    <mergeCell ref="L28:N28"/>
    <mergeCell ref="O28:T28"/>
    <mergeCell ref="B29:E29"/>
    <mergeCell ref="F29:K29"/>
    <mergeCell ref="L29:N29"/>
    <mergeCell ref="O29:T29"/>
    <mergeCell ref="B30:E30"/>
    <mergeCell ref="F30:T30"/>
    <mergeCell ref="B35:C35"/>
    <mergeCell ref="D35:E35"/>
    <mergeCell ref="F35:G35"/>
    <mergeCell ref="H35:I35"/>
    <mergeCell ref="J35:K35"/>
    <mergeCell ref="B31:E31"/>
    <mergeCell ref="F31:T31"/>
    <mergeCell ref="B34:G34"/>
    <mergeCell ref="H34:M34"/>
    <mergeCell ref="N34:S34"/>
    <mergeCell ref="B39:C39"/>
    <mergeCell ref="D39:E39"/>
    <mergeCell ref="F39:G39"/>
    <mergeCell ref="H39:I39"/>
    <mergeCell ref="J39:K39"/>
    <mergeCell ref="L35:M35"/>
    <mergeCell ref="N35:O35"/>
    <mergeCell ref="P35:Q35"/>
    <mergeCell ref="R35:S35"/>
    <mergeCell ref="T35:T39"/>
    <mergeCell ref="L39:M39"/>
    <mergeCell ref="N39:O39"/>
    <mergeCell ref="P39:Q39"/>
    <mergeCell ref="R39:S39"/>
  </mergeCells>
  <phoneticPr fontId="3"/>
  <pageMargins left="0.78740157480314965" right="0.15748031496062992" top="0.59055118110236227" bottom="0.59055118110236227" header="0.51181102362204722" footer="0.51181102362204722"/>
  <pageSetup paperSize="9" orientation="portrait" blackAndWhite="1" horizontalDpi="200" verticalDpi="200" r:id="rId1"/>
  <headerFooter alignWithMargins="0"/>
  <colBreaks count="1" manualBreakCount="1">
    <brk id="25" max="42" man="1"/>
  </colBreaks>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T39"/>
  <sheetViews>
    <sheetView view="pageBreakPreview" zoomScaleNormal="100" zoomScaleSheetLayoutView="100" workbookViewId="0">
      <selection activeCell="H11" sqref="H11"/>
    </sheetView>
  </sheetViews>
  <sheetFormatPr defaultColWidth="5.875" defaultRowHeight="14.25"/>
  <cols>
    <col min="1" max="12" width="5.875" style="289"/>
    <col min="13" max="13" width="8.75" style="289" customWidth="1"/>
    <col min="14" max="14" width="3.375" style="289" customWidth="1"/>
    <col min="15" max="16384" width="5.875" style="289"/>
  </cols>
  <sheetData>
    <row r="1" spans="1:20">
      <c r="O1" s="290" t="s">
        <v>937</v>
      </c>
    </row>
    <row r="3" spans="1:20" ht="28.5">
      <c r="A3" s="1873" t="s">
        <v>938</v>
      </c>
      <c r="B3" s="1873"/>
      <c r="C3" s="1873"/>
      <c r="D3" s="1873"/>
      <c r="E3" s="1873"/>
      <c r="F3" s="1873"/>
      <c r="G3" s="1873"/>
      <c r="H3" s="1873"/>
      <c r="I3" s="1873"/>
      <c r="J3" s="1873"/>
      <c r="K3" s="1873"/>
      <c r="L3" s="1873"/>
      <c r="M3" s="1873"/>
      <c r="N3" s="1873"/>
      <c r="O3" s="1873"/>
      <c r="P3" s="724"/>
      <c r="Q3" s="724"/>
      <c r="R3" s="724"/>
      <c r="S3" s="724"/>
      <c r="T3" s="724"/>
    </row>
    <row r="5" spans="1:20">
      <c r="K5" s="1658" t="s">
        <v>1420</v>
      </c>
      <c r="L5" s="1658"/>
      <c r="M5" s="1658"/>
      <c r="N5" s="1658"/>
      <c r="O5" s="1658"/>
    </row>
    <row r="7" spans="1:20">
      <c r="A7" s="289" t="s">
        <v>613</v>
      </c>
    </row>
    <row r="10" spans="1:20">
      <c r="B10" s="289" t="str">
        <f>入力シート!C1</f>
        <v>令和4年7月10日執行参議院青森県選挙区選出議員選挙</v>
      </c>
      <c r="I10"/>
      <c r="J10"/>
      <c r="K10" s="325"/>
    </row>
    <row r="12" spans="1:20">
      <c r="H12" s="290" t="s">
        <v>544</v>
      </c>
      <c r="J12" s="306">
        <f>入力シート!C8</f>
        <v>0</v>
      </c>
      <c r="K12" s="280"/>
      <c r="L12" s="280">
        <f>入力シート!C10</f>
        <v>0</v>
      </c>
    </row>
    <row r="13" spans="1:20">
      <c r="H13" s="290"/>
      <c r="J13" s="306"/>
      <c r="K13" s="280"/>
      <c r="L13" s="280"/>
    </row>
    <row r="15" spans="1:20">
      <c r="A15" s="289" t="s">
        <v>939</v>
      </c>
    </row>
    <row r="17" spans="1:15" ht="14.25" customHeight="1">
      <c r="A17" s="307"/>
      <c r="B17" s="307"/>
      <c r="C17" s="307"/>
      <c r="D17" s="307"/>
      <c r="E17" s="307"/>
      <c r="F17" s="308"/>
      <c r="G17" s="307"/>
      <c r="H17" s="307"/>
      <c r="I17" s="307"/>
      <c r="J17" s="307"/>
      <c r="K17" s="307"/>
      <c r="L17" s="307"/>
      <c r="M17" s="307"/>
      <c r="N17" s="307"/>
    </row>
    <row r="18" spans="1:15" ht="14.25" customHeight="1">
      <c r="A18" s="864" t="s">
        <v>589</v>
      </c>
      <c r="B18" s="864"/>
      <c r="C18" s="864"/>
      <c r="D18" s="864"/>
      <c r="E18" s="864"/>
      <c r="F18" s="864"/>
      <c r="G18" s="864"/>
      <c r="H18" s="864"/>
      <c r="I18" s="864"/>
      <c r="J18" s="864"/>
      <c r="K18" s="864"/>
      <c r="L18" s="864"/>
      <c r="M18" s="864"/>
      <c r="N18" s="864"/>
      <c r="O18" s="864"/>
    </row>
    <row r="19" spans="1:15" ht="14.25" customHeight="1">
      <c r="A19" s="309"/>
      <c r="B19" s="309"/>
      <c r="C19" s="309"/>
      <c r="D19" s="309"/>
      <c r="E19" s="309"/>
      <c r="F19" s="309"/>
      <c r="G19" s="309"/>
      <c r="H19" s="309"/>
      <c r="I19" s="309"/>
      <c r="J19" s="309"/>
      <c r="K19" s="309"/>
      <c r="L19" s="309"/>
      <c r="M19" s="309"/>
      <c r="N19" s="309"/>
    </row>
    <row r="20" spans="1:15" ht="14.25" customHeight="1">
      <c r="A20" s="307"/>
      <c r="B20" s="307"/>
      <c r="C20" s="307"/>
      <c r="D20" s="307"/>
      <c r="E20" s="307"/>
      <c r="F20" s="307"/>
      <c r="G20" s="307"/>
      <c r="H20" s="307"/>
      <c r="I20" s="307"/>
      <c r="J20" s="307"/>
      <c r="K20" s="307"/>
      <c r="L20" s="307"/>
      <c r="M20" s="307"/>
      <c r="N20" s="307"/>
    </row>
    <row r="21" spans="1:15" ht="14.25" customHeight="1">
      <c r="A21" s="307"/>
      <c r="B21" s="307"/>
      <c r="C21" s="307"/>
      <c r="D21" s="307"/>
      <c r="E21" s="307"/>
      <c r="F21" s="307"/>
      <c r="G21" s="195"/>
      <c r="H21" s="307"/>
      <c r="I21" s="307"/>
      <c r="J21" s="307"/>
      <c r="K21" s="307"/>
      <c r="L21" s="307"/>
      <c r="M21" s="307"/>
      <c r="N21" s="307"/>
    </row>
    <row r="22" spans="1:15" ht="18" customHeight="1">
      <c r="A22" s="1783" t="s">
        <v>702</v>
      </c>
      <c r="B22" s="1784"/>
      <c r="C22" s="1785"/>
      <c r="D22" s="1790" t="s">
        <v>848</v>
      </c>
      <c r="E22" s="1791"/>
      <c r="F22" s="1791"/>
      <c r="G22" s="1791"/>
      <c r="H22" s="1792"/>
      <c r="I22" s="1783" t="s">
        <v>704</v>
      </c>
      <c r="J22" s="1784"/>
      <c r="K22" s="1784"/>
      <c r="L22" s="1784"/>
      <c r="M22" s="1784"/>
      <c r="N22" s="1785"/>
      <c r="O22" s="1775" t="s">
        <v>683</v>
      </c>
    </row>
    <row r="23" spans="1:15" ht="18" customHeight="1">
      <c r="A23" s="1786"/>
      <c r="B23" s="864"/>
      <c r="C23" s="1279"/>
      <c r="D23" s="1793"/>
      <c r="E23" s="911"/>
      <c r="F23" s="911"/>
      <c r="G23" s="911"/>
      <c r="H23" s="1794"/>
      <c r="I23" s="1787"/>
      <c r="J23" s="1788"/>
      <c r="K23" s="1788"/>
      <c r="L23" s="1788"/>
      <c r="M23" s="1788"/>
      <c r="N23" s="1789"/>
      <c r="O23" s="1776"/>
    </row>
    <row r="24" spans="1:15" ht="18" customHeight="1">
      <c r="A24" s="1786"/>
      <c r="B24" s="864"/>
      <c r="C24" s="1279"/>
      <c r="D24" s="1793"/>
      <c r="E24" s="911"/>
      <c r="F24" s="911"/>
      <c r="G24" s="911"/>
      <c r="H24" s="1794"/>
      <c r="I24" s="1783" t="s">
        <v>889</v>
      </c>
      <c r="J24" s="1784"/>
      <c r="K24" s="1785"/>
      <c r="L24" s="1783" t="s">
        <v>70</v>
      </c>
      <c r="M24" s="1784"/>
      <c r="N24" s="1785"/>
      <c r="O24" s="1776"/>
    </row>
    <row r="25" spans="1:15" ht="18" customHeight="1">
      <c r="A25" s="1787"/>
      <c r="B25" s="1788"/>
      <c r="C25" s="1789"/>
      <c r="D25" s="1793"/>
      <c r="E25" s="911"/>
      <c r="F25" s="911"/>
      <c r="G25" s="911"/>
      <c r="H25" s="1794"/>
      <c r="I25" s="1787"/>
      <c r="J25" s="1788"/>
      <c r="K25" s="1789"/>
      <c r="L25" s="1787"/>
      <c r="M25" s="1788"/>
      <c r="N25" s="1789"/>
      <c r="O25" s="1777"/>
    </row>
    <row r="26" spans="1:15" ht="22.5" customHeight="1">
      <c r="A26" s="310"/>
      <c r="B26" s="311"/>
      <c r="C26" s="312"/>
      <c r="D26" s="1766"/>
      <c r="E26" s="1767"/>
      <c r="F26" s="1767"/>
      <c r="G26" s="1767"/>
      <c r="H26" s="1768"/>
      <c r="I26" s="313"/>
      <c r="J26" s="314"/>
      <c r="K26" s="315"/>
      <c r="L26" s="313"/>
      <c r="M26" s="314"/>
      <c r="N26" s="315"/>
      <c r="O26" s="1775"/>
    </row>
    <row r="27" spans="1:15" ht="22.5" customHeight="1">
      <c r="A27" s="1566" t="s">
        <v>1413</v>
      </c>
      <c r="B27" s="1567"/>
      <c r="C27" s="1568"/>
      <c r="D27" s="1769"/>
      <c r="E27" s="1770"/>
      <c r="F27" s="1770"/>
      <c r="G27" s="1770"/>
      <c r="H27" s="1771"/>
      <c r="I27" s="1778"/>
      <c r="J27" s="1779"/>
      <c r="K27" s="1780"/>
      <c r="L27" s="1781"/>
      <c r="M27" s="1782"/>
      <c r="N27" s="316" t="s">
        <v>2</v>
      </c>
      <c r="O27" s="1776"/>
    </row>
    <row r="28" spans="1:15" ht="22.5" customHeight="1">
      <c r="A28" s="317"/>
      <c r="B28" s="318"/>
      <c r="C28" s="319"/>
      <c r="D28" s="1772"/>
      <c r="E28" s="1773"/>
      <c r="F28" s="1773"/>
      <c r="G28" s="1773"/>
      <c r="H28" s="1774"/>
      <c r="I28" s="320"/>
      <c r="J28" s="321"/>
      <c r="K28" s="322"/>
      <c r="L28" s="320"/>
      <c r="M28" s="321"/>
      <c r="N28" s="322"/>
      <c r="O28" s="1777"/>
    </row>
    <row r="29" spans="1:15">
      <c r="A29" s="307"/>
      <c r="B29" s="307"/>
      <c r="C29" s="307"/>
      <c r="D29" s="307"/>
      <c r="E29" s="307"/>
      <c r="F29" s="307"/>
      <c r="G29" s="307"/>
      <c r="H29" s="307"/>
      <c r="I29" s="307"/>
      <c r="J29" s="307"/>
      <c r="K29" s="307"/>
      <c r="L29" s="307"/>
      <c r="M29" s="307"/>
      <c r="N29" s="307"/>
    </row>
    <row r="30" spans="1:15" s="293" customFormat="1" ht="14.25" customHeight="1">
      <c r="B30" s="323"/>
      <c r="C30" s="161"/>
      <c r="D30" s="161"/>
    </row>
    <row r="31" spans="1:15">
      <c r="A31" s="289" t="s">
        <v>1436</v>
      </c>
      <c r="B31" s="296"/>
      <c r="C31" s="147"/>
      <c r="D31" s="147"/>
    </row>
    <row r="32" spans="1:15">
      <c r="A32" s="289" t="s">
        <v>1504</v>
      </c>
      <c r="B32" s="296"/>
      <c r="C32" s="147"/>
      <c r="D32" s="147"/>
    </row>
    <row r="33" spans="1:8">
      <c r="A33" s="289" t="s">
        <v>1505</v>
      </c>
      <c r="B33" s="296"/>
      <c r="C33" s="147"/>
      <c r="D33" s="147"/>
    </row>
    <row r="34" spans="1:8">
      <c r="A34" s="289" t="s">
        <v>1506</v>
      </c>
      <c r="B34" s="296"/>
      <c r="C34" s="147"/>
      <c r="D34" s="147"/>
    </row>
    <row r="35" spans="1:8">
      <c r="A35" s="289" t="s">
        <v>1507</v>
      </c>
      <c r="B35" s="296"/>
      <c r="C35" s="147"/>
      <c r="D35" s="147"/>
      <c r="H35" s="280"/>
    </row>
    <row r="36" spans="1:8">
      <c r="B36" s="296"/>
      <c r="C36" s="147"/>
      <c r="D36" s="147"/>
      <c r="H36" s="280"/>
    </row>
    <row r="37" spans="1:8">
      <c r="B37" s="296"/>
      <c r="C37" s="147"/>
      <c r="D37" s="147"/>
    </row>
    <row r="38" spans="1:8">
      <c r="B38" s="296"/>
      <c r="C38" s="147"/>
      <c r="D38" s="147"/>
      <c r="G38" s="280"/>
    </row>
    <row r="39" spans="1:8">
      <c r="B39" s="296"/>
      <c r="C39" s="147"/>
      <c r="D39" s="147"/>
    </row>
  </sheetData>
  <mergeCells count="14">
    <mergeCell ref="A3:O3"/>
    <mergeCell ref="K5:O5"/>
    <mergeCell ref="A18:O18"/>
    <mergeCell ref="A22:C25"/>
    <mergeCell ref="D22:H25"/>
    <mergeCell ref="I22:N23"/>
    <mergeCell ref="O22:O25"/>
    <mergeCell ref="I24:K25"/>
    <mergeCell ref="L24:N25"/>
    <mergeCell ref="D26:H28"/>
    <mergeCell ref="O26:O28"/>
    <mergeCell ref="A27:C27"/>
    <mergeCell ref="I27:K27"/>
    <mergeCell ref="L27:M27"/>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T46"/>
  <sheetViews>
    <sheetView view="pageBreakPreview" zoomScaleNormal="100" zoomScaleSheetLayoutView="100" workbookViewId="0">
      <selection activeCell="A3" sqref="A3:P3"/>
    </sheetView>
  </sheetViews>
  <sheetFormatPr defaultColWidth="5.875" defaultRowHeight="14.25"/>
  <cols>
    <col min="1" max="8" width="5.875" style="289"/>
    <col min="9" max="9" width="3.5" style="289" bestFit="1" customWidth="1"/>
    <col min="10" max="14" width="5.875" style="289"/>
    <col min="15" max="16" width="4.125" style="289" customWidth="1"/>
    <col min="17" max="16384" width="5.875" style="289"/>
  </cols>
  <sheetData>
    <row r="1" spans="1:20">
      <c r="P1" s="290" t="s">
        <v>940</v>
      </c>
    </row>
    <row r="3" spans="1:20" ht="28.5">
      <c r="A3" s="1886" t="s">
        <v>941</v>
      </c>
      <c r="B3" s="1886"/>
      <c r="C3" s="1886"/>
      <c r="D3" s="1886"/>
      <c r="E3" s="1886"/>
      <c r="F3" s="1886"/>
      <c r="G3" s="1886"/>
      <c r="H3" s="1886"/>
      <c r="I3" s="1886"/>
      <c r="J3" s="1886"/>
      <c r="K3" s="1886"/>
      <c r="L3" s="1886"/>
      <c r="M3" s="1886"/>
      <c r="N3" s="1886"/>
      <c r="O3" s="1886"/>
      <c r="P3" s="1886"/>
      <c r="Q3" s="724"/>
      <c r="R3" s="724"/>
      <c r="S3" s="724"/>
      <c r="T3" s="724"/>
    </row>
    <row r="5" spans="1:20">
      <c r="L5" s="1255" t="s">
        <v>1441</v>
      </c>
      <c r="M5" s="1255"/>
      <c r="N5" s="1255"/>
      <c r="O5" s="1255"/>
      <c r="P5" s="1255"/>
    </row>
    <row r="7" spans="1:20">
      <c r="A7" s="289" t="s">
        <v>613</v>
      </c>
    </row>
    <row r="9" spans="1:20">
      <c r="B9" s="289" t="str">
        <f>入力シート!C1</f>
        <v>令和4年7月10日執行参議院青森県選挙区選出議員選挙</v>
      </c>
      <c r="J9"/>
      <c r="K9"/>
    </row>
    <row r="11" spans="1:20">
      <c r="H11" s="290" t="s">
        <v>544</v>
      </c>
      <c r="J11" s="306">
        <f>入力シート!C8</f>
        <v>0</v>
      </c>
      <c r="K11" s="280"/>
      <c r="L11" s="280">
        <f>入力シート!C10</f>
        <v>0</v>
      </c>
    </row>
    <row r="13" spans="1:20">
      <c r="A13" s="289" t="s">
        <v>942</v>
      </c>
    </row>
    <row r="14" spans="1:20" ht="14.25" customHeight="1">
      <c r="A14" s="307" t="s">
        <v>943</v>
      </c>
      <c r="B14" s="307"/>
      <c r="C14" s="307"/>
      <c r="D14" s="307"/>
      <c r="E14" s="307"/>
      <c r="F14" s="308"/>
      <c r="G14" s="307"/>
      <c r="H14" s="307"/>
      <c r="I14" s="307"/>
      <c r="J14" s="307"/>
      <c r="K14" s="307"/>
      <c r="L14" s="307"/>
      <c r="M14" s="307"/>
      <c r="N14" s="307"/>
    </row>
    <row r="15" spans="1:20" ht="14.25" customHeight="1">
      <c r="A15" s="307"/>
      <c r="B15" s="307"/>
      <c r="C15" s="307"/>
      <c r="D15" s="307"/>
      <c r="E15" s="307"/>
      <c r="F15" s="308"/>
      <c r="G15" s="307"/>
      <c r="H15" s="307"/>
      <c r="I15" s="307"/>
      <c r="J15" s="307"/>
      <c r="K15" s="307"/>
      <c r="L15" s="307"/>
      <c r="M15" s="307"/>
      <c r="N15" s="307"/>
    </row>
    <row r="16" spans="1:20" ht="14.25" customHeight="1">
      <c r="A16" s="307"/>
      <c r="B16" s="307"/>
      <c r="C16" s="307"/>
      <c r="D16" s="307"/>
      <c r="E16" s="307"/>
      <c r="F16" s="308"/>
      <c r="G16" s="307"/>
      <c r="H16" s="307"/>
      <c r="I16" s="307"/>
      <c r="J16" s="307"/>
      <c r="K16" s="307"/>
      <c r="L16" s="307"/>
      <c r="M16" s="307"/>
      <c r="N16" s="307"/>
    </row>
    <row r="17" spans="1:15" ht="14.25" customHeight="1">
      <c r="A17" s="864" t="s">
        <v>589</v>
      </c>
      <c r="B17" s="864"/>
      <c r="C17" s="864"/>
      <c r="D17" s="864"/>
      <c r="E17" s="864"/>
      <c r="F17" s="864"/>
      <c r="G17" s="864"/>
      <c r="H17" s="864"/>
      <c r="I17" s="864"/>
      <c r="J17" s="864"/>
      <c r="K17" s="864"/>
      <c r="L17" s="864"/>
      <c r="M17" s="864"/>
      <c r="N17" s="864"/>
      <c r="O17" s="864"/>
    </row>
    <row r="18" spans="1:15" ht="14.25" customHeight="1">
      <c r="A18" s="309"/>
      <c r="B18" s="309"/>
      <c r="C18" s="309"/>
      <c r="D18" s="309"/>
      <c r="E18" s="309"/>
      <c r="F18" s="309"/>
      <c r="G18" s="309"/>
      <c r="H18" s="309"/>
      <c r="I18" s="309"/>
      <c r="J18" s="309"/>
      <c r="K18" s="309"/>
      <c r="L18" s="309"/>
      <c r="M18" s="309"/>
      <c r="N18" s="309"/>
      <c r="O18" s="309"/>
    </row>
    <row r="19" spans="1:15" ht="14.25" customHeight="1">
      <c r="A19" s="326" t="s">
        <v>43</v>
      </c>
      <c r="B19" s="309"/>
      <c r="C19" s="309"/>
      <c r="D19" s="1567" t="s">
        <v>1326</v>
      </c>
      <c r="E19" s="1567"/>
      <c r="F19" s="1567"/>
      <c r="G19" s="1567"/>
      <c r="H19" s="309"/>
      <c r="I19" s="309"/>
      <c r="J19" s="309"/>
      <c r="K19" s="309"/>
      <c r="L19" s="309"/>
      <c r="M19" s="309"/>
      <c r="N19" s="309"/>
      <c r="O19" s="309"/>
    </row>
    <row r="20" spans="1:15" ht="14.25" customHeight="1">
      <c r="A20" s="309"/>
      <c r="B20" s="309"/>
      <c r="C20" s="309"/>
      <c r="D20" s="309"/>
      <c r="E20" s="309"/>
      <c r="F20" s="309"/>
      <c r="G20" s="309"/>
      <c r="H20" s="309"/>
      <c r="I20" s="309"/>
      <c r="J20" s="309"/>
      <c r="K20" s="309"/>
      <c r="L20" s="309"/>
      <c r="M20" s="309"/>
      <c r="N20" s="309"/>
    </row>
    <row r="21" spans="1:15" ht="14.25" customHeight="1">
      <c r="A21" s="307" t="s">
        <v>44</v>
      </c>
      <c r="B21" s="307"/>
      <c r="C21" s="307"/>
      <c r="D21" s="307"/>
      <c r="E21" s="307"/>
      <c r="F21" s="307"/>
      <c r="G21" s="307"/>
      <c r="H21" s="307"/>
      <c r="I21" s="307"/>
      <c r="J21" s="307"/>
      <c r="K21" s="307"/>
      <c r="L21" s="307"/>
      <c r="M21" s="307"/>
      <c r="N21" s="307"/>
    </row>
    <row r="22" spans="1:15" ht="14.25" customHeight="1">
      <c r="A22" s="307"/>
      <c r="B22" s="1770"/>
      <c r="C22" s="1770"/>
      <c r="D22" s="1770"/>
      <c r="E22" s="1770"/>
      <c r="F22" s="1770"/>
      <c r="G22" s="1770"/>
      <c r="H22" s="1770"/>
      <c r="I22" s="1770"/>
      <c r="J22" s="1770"/>
      <c r="K22" s="1770"/>
      <c r="L22" s="1770"/>
      <c r="M22" s="1770"/>
      <c r="N22" s="1770"/>
    </row>
    <row r="23" spans="1:15" ht="14.25" customHeight="1">
      <c r="A23" s="307"/>
      <c r="B23" s="1770"/>
      <c r="C23" s="1770"/>
      <c r="D23" s="1770"/>
      <c r="E23" s="1770"/>
      <c r="F23" s="1770"/>
      <c r="G23" s="1770"/>
      <c r="H23" s="1770"/>
      <c r="I23" s="1770"/>
      <c r="J23" s="1770"/>
      <c r="K23" s="1770"/>
      <c r="L23" s="1770"/>
      <c r="M23" s="1770"/>
      <c r="N23" s="1770"/>
    </row>
    <row r="24" spans="1:15" ht="14.25" customHeight="1">
      <c r="A24" s="307"/>
      <c r="B24" s="1770"/>
      <c r="C24" s="1770"/>
      <c r="D24" s="1770"/>
      <c r="E24" s="1770"/>
      <c r="F24" s="1770"/>
      <c r="G24" s="1770"/>
      <c r="H24" s="1770"/>
      <c r="I24" s="1770"/>
      <c r="J24" s="1770"/>
      <c r="K24" s="1770"/>
      <c r="L24" s="1770"/>
      <c r="M24" s="1770"/>
      <c r="N24" s="1770"/>
    </row>
    <row r="25" spans="1:15" ht="14.25" customHeight="1">
      <c r="A25" s="307"/>
      <c r="B25" s="307"/>
      <c r="C25" s="307"/>
      <c r="D25" s="307"/>
      <c r="E25" s="307"/>
      <c r="F25" s="307"/>
      <c r="G25" s="307"/>
      <c r="H25" s="307"/>
      <c r="I25" s="307"/>
      <c r="J25" s="307"/>
      <c r="K25" s="307"/>
      <c r="L25" s="307"/>
      <c r="M25" s="307"/>
      <c r="N25" s="307"/>
    </row>
    <row r="26" spans="1:15" ht="14.25" customHeight="1">
      <c r="A26" s="307" t="s">
        <v>891</v>
      </c>
      <c r="B26" s="307"/>
      <c r="C26" s="307"/>
      <c r="E26" s="1800" t="s">
        <v>851</v>
      </c>
      <c r="F26" s="1800"/>
      <c r="G26" s="1800"/>
      <c r="H26" s="1800"/>
      <c r="I26" s="307"/>
      <c r="J26" s="307"/>
      <c r="K26" s="307"/>
      <c r="L26" s="307"/>
      <c r="M26" s="307"/>
      <c r="N26" s="307"/>
    </row>
    <row r="27" spans="1:15" ht="14.25" customHeight="1">
      <c r="A27" s="307"/>
      <c r="B27" s="307"/>
      <c r="C27" s="307"/>
      <c r="D27" s="307"/>
      <c r="E27" s="307"/>
      <c r="F27" s="307"/>
      <c r="G27" s="195"/>
      <c r="H27" s="307"/>
      <c r="I27" s="307"/>
      <c r="J27" s="307"/>
      <c r="K27" s="307"/>
      <c r="L27" s="307"/>
      <c r="M27" s="307"/>
      <c r="N27" s="307"/>
    </row>
    <row r="28" spans="1:15" ht="24" customHeight="1">
      <c r="A28" s="1272" t="s">
        <v>47</v>
      </c>
      <c r="B28" s="1273"/>
      <c r="C28" s="1273"/>
      <c r="D28" s="1273"/>
      <c r="E28" s="1274"/>
      <c r="F28" s="1272" t="s">
        <v>892</v>
      </c>
      <c r="G28" s="1273"/>
      <c r="H28" s="1273"/>
      <c r="I28" s="1274"/>
      <c r="J28" s="1272" t="s">
        <v>893</v>
      </c>
      <c r="K28" s="1273"/>
      <c r="L28" s="1273"/>
      <c r="M28" s="1273"/>
      <c r="N28" s="1273"/>
      <c r="O28" s="1274"/>
    </row>
    <row r="29" spans="1:15" ht="24" customHeight="1">
      <c r="A29" s="1797" t="s">
        <v>1489</v>
      </c>
      <c r="B29" s="1442"/>
      <c r="C29" s="1442"/>
      <c r="D29" s="1442"/>
      <c r="E29" s="1443"/>
      <c r="F29" s="1798"/>
      <c r="G29" s="1799"/>
      <c r="H29" s="1799"/>
      <c r="I29" s="329"/>
      <c r="J29" s="1798"/>
      <c r="K29" s="1799"/>
      <c r="L29" s="1799"/>
      <c r="M29" s="1799"/>
      <c r="N29" s="1799"/>
      <c r="O29" s="330"/>
    </row>
    <row r="30" spans="1:15" ht="24" customHeight="1">
      <c r="A30" s="1797" t="s">
        <v>1490</v>
      </c>
      <c r="B30" s="970"/>
      <c r="C30" s="970"/>
      <c r="D30" s="970"/>
      <c r="E30" s="971"/>
      <c r="F30" s="1798"/>
      <c r="G30" s="1799"/>
      <c r="H30" s="1799"/>
      <c r="I30" s="329"/>
      <c r="J30" s="1798"/>
      <c r="K30" s="1799"/>
      <c r="L30" s="1799"/>
      <c r="M30" s="1799"/>
      <c r="N30" s="1799"/>
      <c r="O30" s="330"/>
    </row>
    <row r="31" spans="1:15" ht="24" customHeight="1">
      <c r="A31" s="1797" t="s">
        <v>1491</v>
      </c>
      <c r="B31" s="970"/>
      <c r="C31" s="970"/>
      <c r="D31" s="970"/>
      <c r="E31" s="971"/>
      <c r="F31" s="1798"/>
      <c r="G31" s="1799"/>
      <c r="H31" s="1799"/>
      <c r="I31" s="329"/>
      <c r="J31" s="1798"/>
      <c r="K31" s="1799"/>
      <c r="L31" s="1799"/>
      <c r="M31" s="1799"/>
      <c r="N31" s="1799"/>
      <c r="O31" s="330"/>
    </row>
    <row r="32" spans="1:15" ht="24" customHeight="1">
      <c r="A32" s="1272" t="s">
        <v>48</v>
      </c>
      <c r="B32" s="1273"/>
      <c r="C32" s="1273"/>
      <c r="D32" s="1273"/>
      <c r="E32" s="1274"/>
      <c r="F32" s="1795"/>
      <c r="G32" s="1796"/>
      <c r="H32" s="1796"/>
      <c r="I32" s="329"/>
      <c r="J32" s="1795"/>
      <c r="K32" s="1796"/>
      <c r="L32" s="1796"/>
      <c r="M32" s="1796"/>
      <c r="N32" s="1796"/>
      <c r="O32" s="330"/>
    </row>
    <row r="34" spans="1:1">
      <c r="A34" s="289" t="s">
        <v>1494</v>
      </c>
    </row>
    <row r="35" spans="1:1">
      <c r="A35" s="289" t="s">
        <v>1495</v>
      </c>
    </row>
    <row r="37" spans="1:1">
      <c r="A37" s="289" t="s">
        <v>1508</v>
      </c>
    </row>
    <row r="38" spans="1:1">
      <c r="A38" s="289" t="s">
        <v>1509</v>
      </c>
    </row>
    <row r="40" spans="1:1">
      <c r="A40" s="289" t="s">
        <v>1497</v>
      </c>
    </row>
    <row r="41" spans="1:1">
      <c r="A41" s="289" t="s">
        <v>1498</v>
      </c>
    </row>
    <row r="43" spans="1:1">
      <c r="A43" s="289" t="s">
        <v>1510</v>
      </c>
    </row>
    <row r="44" spans="1:1">
      <c r="A44" s="289" t="s">
        <v>1511</v>
      </c>
    </row>
    <row r="45" spans="1:1">
      <c r="A45" s="289" t="s">
        <v>1512</v>
      </c>
    </row>
    <row r="46" spans="1:1">
      <c r="A46" s="289" t="s">
        <v>1513</v>
      </c>
    </row>
  </sheetData>
  <mergeCells count="21">
    <mergeCell ref="E26:H26"/>
    <mergeCell ref="A3:P3"/>
    <mergeCell ref="L5:P5"/>
    <mergeCell ref="A17:O17"/>
    <mergeCell ref="D19:G19"/>
    <mergeCell ref="B22:N24"/>
    <mergeCell ref="A28:E28"/>
    <mergeCell ref="F28:I28"/>
    <mergeCell ref="J28:O28"/>
    <mergeCell ref="A29:E29"/>
    <mergeCell ref="F29:H29"/>
    <mergeCell ref="J29:N29"/>
    <mergeCell ref="A32:E32"/>
    <mergeCell ref="F32:H32"/>
    <mergeCell ref="J32:N32"/>
    <mergeCell ref="A30:E30"/>
    <mergeCell ref="F30:H30"/>
    <mergeCell ref="J30:N30"/>
    <mergeCell ref="A31:E31"/>
    <mergeCell ref="F31:H31"/>
    <mergeCell ref="J31:N31"/>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T41"/>
  <sheetViews>
    <sheetView view="pageBreakPreview" topLeftCell="A25" zoomScaleNormal="100" zoomScaleSheetLayoutView="100" workbookViewId="0">
      <selection activeCell="S34" sqref="S34"/>
    </sheetView>
  </sheetViews>
  <sheetFormatPr defaultColWidth="5.875" defaultRowHeight="14.25"/>
  <cols>
    <col min="1" max="16384" width="5.875" style="289"/>
  </cols>
  <sheetData>
    <row r="1" spans="1:20">
      <c r="O1" s="290" t="s">
        <v>945</v>
      </c>
    </row>
    <row r="2" spans="1:20">
      <c r="A2" s="289" t="s">
        <v>345</v>
      </c>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946</v>
      </c>
      <c r="B4" s="921"/>
      <c r="C4" s="921"/>
      <c r="D4" s="921"/>
      <c r="E4" s="921"/>
      <c r="F4" s="921"/>
      <c r="G4" s="921"/>
      <c r="H4" s="921"/>
      <c r="I4" s="921"/>
      <c r="J4" s="921"/>
      <c r="K4" s="921"/>
      <c r="L4" s="921"/>
      <c r="M4" s="921"/>
      <c r="N4" s="921"/>
      <c r="O4" s="921"/>
    </row>
    <row r="5" spans="1:20" ht="14.25" customHeight="1">
      <c r="A5" s="189"/>
      <c r="B5" s="189"/>
      <c r="C5" s="189"/>
      <c r="D5" s="189"/>
      <c r="E5" s="189"/>
      <c r="F5" s="189"/>
      <c r="G5" s="189"/>
      <c r="H5" s="189"/>
      <c r="I5" s="189"/>
      <c r="J5" s="189"/>
      <c r="K5" s="189"/>
      <c r="L5" s="189"/>
      <c r="M5" s="189"/>
      <c r="N5" s="189"/>
    </row>
    <row r="7" spans="1:20" ht="24" customHeight="1">
      <c r="A7" s="289" t="s">
        <v>1599</v>
      </c>
    </row>
    <row r="8" spans="1:20" ht="24" customHeight="1">
      <c r="A8" s="289" t="s">
        <v>1600</v>
      </c>
    </row>
    <row r="9" spans="1:20" ht="24" customHeight="1">
      <c r="A9" s="289" t="s">
        <v>1601</v>
      </c>
    </row>
    <row r="10" spans="1:20" ht="14.25" customHeight="1"/>
    <row r="12" spans="1:20">
      <c r="A12" s="331" t="s">
        <v>1332</v>
      </c>
      <c r="B12" s="295"/>
      <c r="C12" s="295"/>
      <c r="D12" s="295"/>
      <c r="E12" s="295"/>
    </row>
    <row r="14" spans="1:20">
      <c r="L14" s="1801"/>
      <c r="M14" s="1801"/>
      <c r="N14" s="1801"/>
    </row>
    <row r="16" spans="1:20">
      <c r="G16" s="289" t="s">
        <v>1435</v>
      </c>
      <c r="O16" s="290" t="s">
        <v>513</v>
      </c>
    </row>
    <row r="17" spans="1:15">
      <c r="O17" s="290"/>
    </row>
    <row r="18" spans="1:15">
      <c r="O18" s="290"/>
    </row>
    <row r="19" spans="1:15">
      <c r="O19" s="290"/>
    </row>
    <row r="20" spans="1:15">
      <c r="A20" s="949" t="s">
        <v>589</v>
      </c>
      <c r="B20" s="949"/>
      <c r="C20" s="949"/>
      <c r="D20" s="949"/>
      <c r="E20" s="949"/>
      <c r="F20" s="949"/>
      <c r="G20" s="949"/>
      <c r="H20" s="949"/>
      <c r="I20" s="949"/>
      <c r="J20" s="949"/>
      <c r="K20" s="949"/>
      <c r="L20" s="949"/>
      <c r="M20" s="949"/>
      <c r="N20" s="949"/>
      <c r="O20" s="949"/>
    </row>
    <row r="22" spans="1:15">
      <c r="A22" s="333" t="s">
        <v>853</v>
      </c>
      <c r="B22" s="280" t="str">
        <f>入力シート!C1</f>
        <v>令和4年7月10日執行参議院青森県選挙区選出議員選挙</v>
      </c>
      <c r="K22"/>
    </row>
    <row r="23" spans="1:15">
      <c r="A23" s="333"/>
      <c r="J23" s="305"/>
      <c r="K23" s="305"/>
    </row>
    <row r="25" spans="1:15">
      <c r="A25" s="333" t="s">
        <v>854</v>
      </c>
      <c r="B25" s="289" t="s">
        <v>856</v>
      </c>
      <c r="E25" s="306">
        <f>入力シート!C8</f>
        <v>0</v>
      </c>
      <c r="F25" s="280"/>
      <c r="G25" s="280">
        <f>入力シート!C10</f>
        <v>0</v>
      </c>
      <c r="H25" s="290"/>
    </row>
    <row r="26" spans="1:15">
      <c r="E26" s="306"/>
      <c r="F26" s="280"/>
      <c r="G26" s="280"/>
      <c r="H26" s="290"/>
    </row>
    <row r="28" spans="1:15">
      <c r="A28" s="333" t="s">
        <v>323</v>
      </c>
      <c r="B28" s="289" t="s">
        <v>900</v>
      </c>
      <c r="E28" s="1802" t="s">
        <v>303</v>
      </c>
      <c r="F28" s="1802"/>
      <c r="G28" s="1802"/>
      <c r="H28" s="295"/>
    </row>
    <row r="29" spans="1:15" ht="14.25" customHeight="1">
      <c r="A29" s="307"/>
      <c r="B29" s="307"/>
      <c r="C29" s="307"/>
      <c r="D29" s="307"/>
      <c r="E29" s="307"/>
      <c r="F29" s="308"/>
      <c r="G29" s="307"/>
      <c r="H29" s="307"/>
      <c r="I29" s="307"/>
      <c r="J29" s="307"/>
      <c r="K29" s="307"/>
      <c r="L29" s="307"/>
      <c r="M29" s="307"/>
      <c r="N29" s="307"/>
    </row>
    <row r="30" spans="1:15" ht="14.25" customHeight="1">
      <c r="A30" s="307"/>
      <c r="B30" s="307"/>
      <c r="C30" s="307"/>
      <c r="D30" s="307"/>
      <c r="E30" s="307"/>
      <c r="F30" s="308"/>
      <c r="G30" s="307"/>
      <c r="H30" s="307"/>
      <c r="I30" s="307"/>
      <c r="J30" s="307"/>
      <c r="K30" s="307"/>
      <c r="L30" s="307"/>
      <c r="M30" s="307"/>
      <c r="N30" s="307"/>
    </row>
    <row r="31" spans="1:15" ht="14.25" customHeight="1">
      <c r="A31" s="307"/>
      <c r="B31" s="307"/>
      <c r="C31" s="307"/>
      <c r="D31" s="307"/>
      <c r="E31" s="307"/>
      <c r="F31" s="308"/>
      <c r="G31" s="307"/>
      <c r="H31" s="307"/>
      <c r="I31" s="307"/>
      <c r="J31" s="307"/>
      <c r="K31" s="307"/>
      <c r="L31" s="307"/>
      <c r="M31" s="307"/>
      <c r="N31" s="307"/>
    </row>
    <row r="32" spans="1:15">
      <c r="B32" s="296"/>
      <c r="C32" s="147"/>
      <c r="D32" s="147"/>
      <c r="H32" s="280"/>
    </row>
    <row r="33" spans="1:8">
      <c r="A33" s="289" t="s">
        <v>1602</v>
      </c>
      <c r="B33" s="296"/>
      <c r="C33" s="147"/>
      <c r="D33" s="147"/>
      <c r="H33" s="280"/>
    </row>
    <row r="34" spans="1:8">
      <c r="A34" s="289" t="s">
        <v>1603</v>
      </c>
      <c r="B34" s="296"/>
      <c r="C34" s="147"/>
      <c r="D34" s="147"/>
    </row>
    <row r="35" spans="1:8">
      <c r="B35" s="296"/>
      <c r="C35" s="147"/>
      <c r="D35" s="147"/>
      <c r="G35" s="280"/>
    </row>
    <row r="36" spans="1:8">
      <c r="A36" s="289" t="s">
        <v>903</v>
      </c>
      <c r="B36" s="296"/>
      <c r="C36" s="147"/>
      <c r="D36" s="147"/>
    </row>
    <row r="37" spans="1:8">
      <c r="A37" s="289" t="s">
        <v>1604</v>
      </c>
    </row>
    <row r="38" spans="1:8">
      <c r="A38" s="289" t="s">
        <v>1204</v>
      </c>
    </row>
    <row r="40" spans="1:8">
      <c r="A40" s="289" t="s">
        <v>1586</v>
      </c>
    </row>
    <row r="41" spans="1:8">
      <c r="A41" s="289" t="s">
        <v>1587</v>
      </c>
    </row>
  </sheetData>
  <mergeCells count="5">
    <mergeCell ref="A4:O4"/>
    <mergeCell ref="L14:N14"/>
    <mergeCell ref="A20:O20"/>
    <mergeCell ref="E28:G28"/>
    <mergeCell ref="A3:O3"/>
  </mergeCells>
  <phoneticPr fontId="3"/>
  <pageMargins left="0.78740157480314965" right="0.31496062992125984"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T50"/>
  <sheetViews>
    <sheetView view="pageBreakPreview" zoomScaleNormal="100" zoomScaleSheetLayoutView="100" workbookViewId="0">
      <selection activeCell="L14" sqref="L14"/>
    </sheetView>
  </sheetViews>
  <sheetFormatPr defaultColWidth="5.625" defaultRowHeight="14.25"/>
  <cols>
    <col min="1" max="15" width="5.625" style="289"/>
    <col min="16" max="16" width="7.875" style="289" customWidth="1"/>
    <col min="17" max="16384" width="5.625" style="289"/>
  </cols>
  <sheetData>
    <row r="1" spans="1:20">
      <c r="P1" s="290" t="s">
        <v>948</v>
      </c>
    </row>
    <row r="2" spans="1:20">
      <c r="P2" s="290"/>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949</v>
      </c>
      <c r="B4" s="921"/>
      <c r="C4" s="921"/>
      <c r="D4" s="921"/>
      <c r="E4" s="921"/>
      <c r="F4" s="921"/>
      <c r="G4" s="921"/>
      <c r="H4" s="921"/>
      <c r="I4" s="921"/>
      <c r="J4" s="921"/>
      <c r="K4" s="921"/>
      <c r="L4" s="921"/>
      <c r="M4" s="921"/>
      <c r="N4" s="921"/>
      <c r="O4" s="921"/>
      <c r="P4" s="921"/>
    </row>
    <row r="7" spans="1:20">
      <c r="A7" s="289" t="s">
        <v>950</v>
      </c>
      <c r="M7" s="332"/>
      <c r="N7" s="332"/>
      <c r="O7" s="332"/>
    </row>
    <row r="8" spans="1:20">
      <c r="M8" s="332"/>
      <c r="N8" s="332"/>
      <c r="O8" s="332"/>
    </row>
    <row r="9" spans="1:20">
      <c r="M9" s="332"/>
      <c r="N9" s="332"/>
      <c r="O9" s="332"/>
    </row>
    <row r="10" spans="1:20">
      <c r="B10" s="1027" t="s">
        <v>1329</v>
      </c>
      <c r="C10" s="1027"/>
      <c r="D10" s="1027"/>
      <c r="E10" s="1027"/>
      <c r="F10" s="1027"/>
    </row>
    <row r="11" spans="1:20">
      <c r="B11" s="332"/>
      <c r="C11" s="332"/>
      <c r="D11" s="332"/>
    </row>
    <row r="13" spans="1:20">
      <c r="B13" s="289" t="str">
        <f>入力シート!C1</f>
        <v>令和4年7月10日執行参議院青森県選挙区選出議員選挙</v>
      </c>
      <c r="J13"/>
      <c r="K13"/>
      <c r="L13" s="325"/>
    </row>
    <row r="15" spans="1:20">
      <c r="I15" s="290" t="s">
        <v>544</v>
      </c>
      <c r="K15" s="306">
        <f>入力シート!C8</f>
        <v>0</v>
      </c>
      <c r="L15" s="280"/>
      <c r="M15" s="280">
        <f>入力シート!C10</f>
        <v>0</v>
      </c>
    </row>
    <row r="16" spans="1:20">
      <c r="I16" s="290"/>
      <c r="K16" s="306"/>
      <c r="L16" s="280"/>
      <c r="M16" s="280"/>
    </row>
    <row r="17" spans="1:16" ht="14.25" customHeight="1">
      <c r="A17" s="307"/>
      <c r="B17" s="307"/>
      <c r="C17" s="307"/>
      <c r="D17" s="307"/>
      <c r="E17" s="307"/>
      <c r="F17" s="307"/>
      <c r="G17" s="308"/>
      <c r="H17" s="307"/>
      <c r="I17" s="307"/>
      <c r="J17" s="307"/>
      <c r="K17" s="307"/>
      <c r="L17" s="307"/>
      <c r="M17" s="307"/>
      <c r="N17" s="307"/>
      <c r="O17" s="307"/>
    </row>
    <row r="18" spans="1:16" ht="14.25" customHeight="1">
      <c r="A18" s="864" t="s">
        <v>589</v>
      </c>
      <c r="B18" s="864"/>
      <c r="C18" s="864"/>
      <c r="D18" s="864"/>
      <c r="E18" s="864"/>
      <c r="F18" s="864"/>
      <c r="G18" s="864"/>
      <c r="H18" s="864"/>
      <c r="I18" s="864"/>
      <c r="J18" s="864"/>
      <c r="K18" s="864"/>
      <c r="L18" s="864"/>
      <c r="M18" s="864"/>
      <c r="N18" s="864"/>
      <c r="O18" s="864"/>
      <c r="P18" s="864"/>
    </row>
    <row r="19" spans="1:16" ht="14.25" customHeight="1">
      <c r="A19" s="309"/>
      <c r="B19" s="309"/>
      <c r="C19" s="309"/>
      <c r="D19" s="309"/>
      <c r="E19" s="309"/>
      <c r="F19" s="309"/>
      <c r="G19" s="309"/>
      <c r="H19" s="309"/>
      <c r="I19" s="309"/>
      <c r="J19" s="309"/>
      <c r="K19" s="309"/>
      <c r="L19" s="309"/>
      <c r="M19" s="309"/>
      <c r="N19" s="309"/>
      <c r="O19" s="309"/>
    </row>
    <row r="20" spans="1:16" ht="28.5" customHeight="1">
      <c r="A20" s="1813" t="s">
        <v>906</v>
      </c>
      <c r="B20" s="1814"/>
      <c r="C20" s="1814"/>
      <c r="D20" s="1814"/>
      <c r="E20" s="1815"/>
      <c r="F20" s="1616"/>
      <c r="G20" s="1617"/>
      <c r="H20" s="1617"/>
      <c r="I20" s="1617"/>
      <c r="J20" s="1617"/>
      <c r="K20" s="1617"/>
      <c r="L20" s="1617"/>
      <c r="M20" s="1617"/>
      <c r="N20" s="1617"/>
      <c r="O20" s="1617"/>
      <c r="P20" s="334"/>
    </row>
    <row r="21" spans="1:16" ht="28.5" customHeight="1">
      <c r="A21" s="1816" t="s">
        <v>907</v>
      </c>
      <c r="B21" s="1817"/>
      <c r="C21" s="1817"/>
      <c r="D21" s="1817"/>
      <c r="E21" s="1818"/>
      <c r="F21" s="1619"/>
      <c r="G21" s="1620"/>
      <c r="H21" s="1620"/>
      <c r="I21" s="1620"/>
      <c r="J21" s="1620"/>
      <c r="K21" s="1620"/>
      <c r="L21" s="1620"/>
      <c r="M21" s="1620"/>
      <c r="N21" s="1620"/>
      <c r="O21" s="1620"/>
      <c r="P21" s="335"/>
    </row>
    <row r="22" spans="1:16" ht="28.5" customHeight="1">
      <c r="A22" s="1819" t="s">
        <v>908</v>
      </c>
      <c r="B22" s="1820"/>
      <c r="C22" s="1820"/>
      <c r="D22" s="1820"/>
      <c r="E22" s="1821"/>
      <c r="F22" s="1622"/>
      <c r="G22" s="1623"/>
      <c r="H22" s="1623"/>
      <c r="I22" s="1623"/>
      <c r="J22" s="1623"/>
      <c r="K22" s="1623"/>
      <c r="L22" s="1623"/>
      <c r="M22" s="1623"/>
      <c r="N22" s="1623"/>
      <c r="O22" s="1623"/>
      <c r="P22" s="336"/>
    </row>
    <row r="23" spans="1:16" ht="28.5" customHeight="1">
      <c r="A23" s="1803" t="s">
        <v>892</v>
      </c>
      <c r="B23" s="970"/>
      <c r="C23" s="970"/>
      <c r="D23" s="970"/>
      <c r="E23" s="971"/>
      <c r="F23" s="1804"/>
      <c r="G23" s="1805"/>
      <c r="H23" s="1805"/>
      <c r="I23" s="1805"/>
      <c r="J23" s="1805"/>
      <c r="K23" s="1805"/>
      <c r="L23" s="1805"/>
      <c r="M23" s="1805"/>
      <c r="N23" s="1805"/>
      <c r="O23" s="1805"/>
      <c r="P23" s="232"/>
    </row>
    <row r="24" spans="1:16" ht="28.5" customHeight="1">
      <c r="A24" s="1803" t="s">
        <v>83</v>
      </c>
      <c r="B24" s="970"/>
      <c r="C24" s="970"/>
      <c r="D24" s="970"/>
      <c r="E24" s="971"/>
      <c r="F24" s="1806"/>
      <c r="G24" s="1807"/>
      <c r="H24" s="1807"/>
      <c r="I24" s="1807"/>
      <c r="J24" s="1807"/>
      <c r="K24" s="1807"/>
      <c r="L24" s="1807"/>
      <c r="M24" s="1807"/>
      <c r="N24" s="1807"/>
      <c r="O24" s="1807"/>
      <c r="P24" s="208" t="s">
        <v>2</v>
      </c>
    </row>
    <row r="25" spans="1:16" ht="28.5" customHeight="1">
      <c r="A25" s="1808" t="s">
        <v>683</v>
      </c>
      <c r="B25" s="1809"/>
      <c r="C25" s="1809"/>
      <c r="D25" s="1809"/>
      <c r="E25" s="1810"/>
      <c r="F25" s="1849"/>
      <c r="G25" s="1850"/>
      <c r="H25" s="1850"/>
      <c r="I25" s="1850"/>
      <c r="J25" s="1850"/>
      <c r="K25" s="1850"/>
      <c r="L25" s="1850"/>
      <c r="M25" s="1850"/>
      <c r="N25" s="1850"/>
      <c r="O25" s="1850"/>
      <c r="P25" s="249"/>
    </row>
    <row r="26" spans="1:16" ht="21" customHeight="1">
      <c r="A26" s="236"/>
      <c r="B26" s="236"/>
      <c r="C26" s="236"/>
      <c r="D26" s="236"/>
      <c r="E26" s="236"/>
      <c r="F26" s="236"/>
      <c r="G26" s="236"/>
      <c r="H26" s="236"/>
      <c r="I26" s="236"/>
      <c r="J26" s="236"/>
      <c r="K26" s="236"/>
      <c r="L26" s="236"/>
      <c r="M26" s="236"/>
      <c r="N26" s="236"/>
      <c r="O26" s="236"/>
      <c r="P26" s="236"/>
    </row>
    <row r="27" spans="1:16">
      <c r="A27" s="289" t="s">
        <v>909</v>
      </c>
      <c r="B27" s="216"/>
      <c r="C27" s="216"/>
      <c r="D27" s="216"/>
      <c r="E27" s="216"/>
      <c r="F27" s="216"/>
      <c r="G27" s="216"/>
      <c r="H27" s="216"/>
      <c r="I27" s="216"/>
      <c r="J27" s="216"/>
      <c r="K27" s="216"/>
      <c r="L27" s="216"/>
      <c r="M27" s="216"/>
      <c r="N27" s="216"/>
      <c r="O27" s="216"/>
      <c r="P27" s="216"/>
    </row>
    <row r="28" spans="1:16">
      <c r="A28" s="289" t="s">
        <v>910</v>
      </c>
    </row>
    <row r="30" spans="1:16">
      <c r="A30" s="289" t="s">
        <v>911</v>
      </c>
    </row>
    <row r="31" spans="1:16">
      <c r="A31" s="289" t="s">
        <v>912</v>
      </c>
    </row>
    <row r="33" spans="1:10">
      <c r="A33" s="289" t="s">
        <v>913</v>
      </c>
    </row>
    <row r="34" spans="1:10">
      <c r="A34" s="289" t="s">
        <v>914</v>
      </c>
    </row>
    <row r="36" spans="1:10">
      <c r="A36" s="289" t="s">
        <v>915</v>
      </c>
    </row>
    <row r="37" spans="1:10">
      <c r="A37" s="289" t="s">
        <v>916</v>
      </c>
    </row>
    <row r="38" spans="1:10" ht="9" customHeight="1"/>
    <row r="39" spans="1:10">
      <c r="A39" s="289" t="s">
        <v>951</v>
      </c>
    </row>
    <row r="40" spans="1:10">
      <c r="A40" s="289" t="s">
        <v>85</v>
      </c>
    </row>
    <row r="41" spans="1:10">
      <c r="C41" s="289" t="s">
        <v>1514</v>
      </c>
    </row>
    <row r="46" spans="1:10">
      <c r="C46" s="307"/>
      <c r="D46" s="307"/>
      <c r="E46" s="307"/>
      <c r="F46" s="307"/>
      <c r="G46" s="307"/>
      <c r="H46" s="307"/>
      <c r="I46" s="307"/>
    </row>
    <row r="47" spans="1:10">
      <c r="C47" s="307"/>
      <c r="D47" s="307"/>
      <c r="E47" s="307"/>
      <c r="F47" s="307"/>
      <c r="G47" s="307"/>
      <c r="H47" s="307"/>
      <c r="I47" s="307"/>
      <c r="J47" s="333"/>
    </row>
    <row r="50" spans="3:3">
      <c r="C50" s="280"/>
    </row>
  </sheetData>
  <mergeCells count="14">
    <mergeCell ref="A25:E25"/>
    <mergeCell ref="F25:O25"/>
    <mergeCell ref="A4:P4"/>
    <mergeCell ref="B10:F10"/>
    <mergeCell ref="A18:P18"/>
    <mergeCell ref="A20:E20"/>
    <mergeCell ref="F20:O22"/>
    <mergeCell ref="A21:E21"/>
    <mergeCell ref="A22:E22"/>
    <mergeCell ref="A3:O3"/>
    <mergeCell ref="A23:E23"/>
    <mergeCell ref="F23:O23"/>
    <mergeCell ref="A24:E24"/>
    <mergeCell ref="F24:O24"/>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T51"/>
  <sheetViews>
    <sheetView view="pageBreakPreview" topLeftCell="A34" zoomScaleNormal="100" zoomScaleSheetLayoutView="100" workbookViewId="0">
      <selection activeCell="X45" sqref="X45"/>
    </sheetView>
  </sheetViews>
  <sheetFormatPr defaultColWidth="5.875" defaultRowHeight="14.25"/>
  <cols>
    <col min="1" max="1" width="2.625" style="289" customWidth="1"/>
    <col min="2" max="2" width="5.875" style="289" customWidth="1"/>
    <col min="3" max="3" width="3.5" style="289" customWidth="1"/>
    <col min="4" max="4" width="5.875" style="289" customWidth="1"/>
    <col min="5" max="5" width="3.5" style="289" customWidth="1"/>
    <col min="6" max="6" width="5.875" style="289" customWidth="1"/>
    <col min="7" max="7" width="3.5" style="289" customWidth="1"/>
    <col min="8" max="8" width="5.875" style="289" customWidth="1"/>
    <col min="9" max="9" width="3.5" style="289" customWidth="1"/>
    <col min="10" max="10" width="5.875" style="289" customWidth="1"/>
    <col min="11" max="11" width="3.5" style="289" customWidth="1"/>
    <col min="12" max="12" width="5.875" style="289" customWidth="1"/>
    <col min="13" max="13" width="3.5" style="289" customWidth="1"/>
    <col min="14" max="14" width="5.875" style="289" customWidth="1"/>
    <col min="15" max="15" width="3.5" style="289" customWidth="1"/>
    <col min="16" max="16" width="5.875" style="289" customWidth="1"/>
    <col min="17" max="17" width="3.5" style="289" customWidth="1"/>
    <col min="18" max="18" width="5.875" style="289"/>
    <col min="19" max="19" width="3.5" style="289" customWidth="1"/>
    <col min="20" max="20" width="3.25" style="289" bestFit="1" customWidth="1"/>
    <col min="21" max="21" width="3.5" style="289" customWidth="1"/>
    <col min="22" max="22" width="5.875" style="289"/>
    <col min="23" max="23" width="3.5" style="289" customWidth="1"/>
    <col min="24" max="24" width="5.875" style="289"/>
    <col min="25" max="25" width="3.5" style="289" customWidth="1"/>
    <col min="26" max="26" width="5.875" style="289"/>
    <col min="27" max="27" width="3.5" style="289" customWidth="1"/>
    <col min="28" max="16384" width="5.875" style="289"/>
  </cols>
  <sheetData>
    <row r="1" spans="1:20">
      <c r="T1" s="290" t="s">
        <v>952</v>
      </c>
    </row>
    <row r="2" spans="1:20" ht="28.5">
      <c r="A2" s="921" t="s">
        <v>18</v>
      </c>
      <c r="B2" s="921"/>
      <c r="C2" s="921"/>
      <c r="D2" s="921"/>
      <c r="E2" s="921"/>
      <c r="F2" s="921"/>
      <c r="G2" s="921"/>
      <c r="H2" s="921"/>
      <c r="I2" s="921"/>
      <c r="J2" s="921"/>
      <c r="K2" s="921"/>
      <c r="L2" s="921"/>
      <c r="M2" s="921"/>
      <c r="N2" s="921"/>
      <c r="O2" s="921"/>
      <c r="P2" s="921"/>
      <c r="Q2" s="921"/>
      <c r="R2" s="921"/>
      <c r="S2" s="921"/>
      <c r="T2" s="921"/>
    </row>
    <row r="3" spans="1:20" ht="21" customHeight="1">
      <c r="A3" s="949" t="s">
        <v>953</v>
      </c>
      <c r="B3" s="949"/>
      <c r="C3" s="949"/>
      <c r="D3" s="949"/>
      <c r="E3" s="949"/>
      <c r="F3" s="949"/>
      <c r="G3" s="949"/>
      <c r="H3" s="949"/>
      <c r="I3" s="949"/>
      <c r="J3" s="949"/>
      <c r="K3" s="949"/>
      <c r="L3" s="949"/>
      <c r="M3" s="949"/>
      <c r="N3" s="949"/>
      <c r="O3" s="949"/>
      <c r="P3" s="949"/>
      <c r="Q3" s="949"/>
      <c r="R3" s="949"/>
      <c r="S3" s="949"/>
      <c r="T3" s="949"/>
    </row>
    <row r="4" spans="1:20" ht="21" customHeight="1">
      <c r="M4" s="415"/>
      <c r="N4" s="1848" t="s">
        <v>1337</v>
      </c>
      <c r="O4" s="1848"/>
      <c r="P4" s="1848"/>
      <c r="Q4" s="1848"/>
      <c r="R4" s="1848"/>
      <c r="S4" s="428"/>
      <c r="T4" s="429"/>
    </row>
    <row r="5" spans="1:20">
      <c r="M5" s="332"/>
      <c r="N5" s="332"/>
      <c r="O5" s="332"/>
    </row>
    <row r="6" spans="1:20">
      <c r="A6" s="289" t="s">
        <v>20</v>
      </c>
      <c r="C6" s="332"/>
      <c r="D6" s="332"/>
      <c r="E6" s="332"/>
    </row>
    <row r="7" spans="1:20">
      <c r="C7" s="332"/>
      <c r="D7" s="332"/>
      <c r="E7" s="332"/>
    </row>
    <row r="8" spans="1:20" ht="21" customHeight="1">
      <c r="C8" s="332"/>
      <c r="D8" s="332"/>
      <c r="E8" s="332"/>
      <c r="F8" s="1276" t="s">
        <v>275</v>
      </c>
      <c r="G8" s="1276"/>
      <c r="H8" s="1276"/>
      <c r="I8" s="1276"/>
      <c r="J8" s="1276"/>
      <c r="K8" s="1426"/>
      <c r="L8" s="1426"/>
      <c r="M8" s="1426"/>
      <c r="N8" s="1426"/>
      <c r="O8" s="1426"/>
      <c r="P8" s="1426"/>
      <c r="Q8" s="1426"/>
      <c r="R8" s="1426"/>
    </row>
    <row r="9" spans="1:20" ht="21" customHeight="1">
      <c r="C9" s="332"/>
      <c r="D9" s="332"/>
      <c r="E9" s="332"/>
      <c r="F9" s="1276" t="s">
        <v>276</v>
      </c>
      <c r="G9" s="1276"/>
      <c r="H9" s="1276"/>
      <c r="I9" s="1276"/>
      <c r="J9" s="1276"/>
      <c r="K9" s="1426"/>
      <c r="L9" s="1426"/>
      <c r="M9" s="1426"/>
      <c r="N9" s="1426"/>
      <c r="O9" s="1426"/>
      <c r="P9" s="1426"/>
      <c r="Q9" s="1426"/>
      <c r="R9" s="1426"/>
    </row>
    <row r="10" spans="1:20" ht="21" customHeight="1">
      <c r="C10" s="332"/>
      <c r="D10" s="332"/>
      <c r="E10" s="332"/>
      <c r="F10" s="1276" t="s">
        <v>277</v>
      </c>
      <c r="G10" s="1276"/>
      <c r="H10" s="1276"/>
      <c r="I10" s="1276"/>
      <c r="J10" s="1276"/>
      <c r="K10" s="1426"/>
      <c r="L10" s="1426"/>
      <c r="M10" s="1426"/>
      <c r="N10" s="1426"/>
      <c r="O10" s="1426"/>
      <c r="P10" s="1426"/>
      <c r="Q10" s="1426"/>
      <c r="R10" s="1426"/>
      <c r="S10" s="949"/>
      <c r="T10" s="949"/>
    </row>
    <row r="11" spans="1:20" ht="21" customHeight="1">
      <c r="C11" s="332"/>
      <c r="D11" s="332"/>
      <c r="E11" s="332"/>
      <c r="F11" s="1276" t="s">
        <v>21</v>
      </c>
      <c r="G11" s="1276"/>
      <c r="H11" s="1276"/>
      <c r="I11" s="1276"/>
      <c r="J11" s="1276"/>
      <c r="K11" s="1427"/>
      <c r="L11" s="1427"/>
      <c r="M11" s="1427"/>
      <c r="N11" s="1427"/>
      <c r="O11" s="1427"/>
      <c r="P11" s="1427"/>
      <c r="Q11" s="1427"/>
      <c r="R11" s="1427"/>
    </row>
    <row r="12" spans="1:20">
      <c r="C12" s="332"/>
      <c r="D12" s="332"/>
      <c r="E12" s="332"/>
    </row>
    <row r="13" spans="1:20">
      <c r="A13" s="289" t="s">
        <v>1605</v>
      </c>
      <c r="C13" s="332"/>
      <c r="D13" s="332"/>
      <c r="E13" s="332"/>
    </row>
    <row r="14" spans="1:20">
      <c r="A14" s="289" t="s">
        <v>1606</v>
      </c>
      <c r="C14" s="332"/>
      <c r="D14" s="332"/>
      <c r="E14" s="332"/>
    </row>
    <row r="15" spans="1:20">
      <c r="C15" s="332"/>
      <c r="D15" s="332"/>
      <c r="E15" s="332"/>
    </row>
    <row r="16" spans="1:20">
      <c r="A16" s="864" t="s">
        <v>589</v>
      </c>
      <c r="B16" s="864"/>
      <c r="C16" s="864"/>
      <c r="D16" s="864"/>
      <c r="E16" s="864"/>
      <c r="F16" s="864"/>
      <c r="G16" s="864"/>
      <c r="H16" s="864"/>
      <c r="I16" s="864"/>
      <c r="J16" s="864"/>
      <c r="K16" s="864"/>
      <c r="L16" s="864"/>
      <c r="M16" s="864"/>
      <c r="N16" s="864"/>
      <c r="O16" s="864"/>
      <c r="P16" s="864"/>
      <c r="Q16" s="864"/>
      <c r="R16" s="864"/>
      <c r="S16" s="864"/>
      <c r="T16" s="864"/>
    </row>
    <row r="17" spans="1:20" ht="9" customHeight="1">
      <c r="C17" s="332"/>
      <c r="D17" s="332"/>
      <c r="E17" s="332"/>
    </row>
    <row r="18" spans="1:20" ht="21" customHeight="1">
      <c r="A18" s="289" t="s">
        <v>23</v>
      </c>
      <c r="C18" s="332"/>
      <c r="D18" s="332"/>
      <c r="E18" s="1846">
        <f>R40</f>
        <v>0</v>
      </c>
      <c r="F18" s="1846"/>
      <c r="G18" s="1846"/>
      <c r="H18" s="1846"/>
      <c r="I18" s="1846"/>
      <c r="J18" s="146" t="s">
        <v>2</v>
      </c>
    </row>
    <row r="19" spans="1:20" ht="9" customHeight="1">
      <c r="C19" s="332"/>
      <c r="D19" s="332"/>
      <c r="E19" s="332"/>
    </row>
    <row r="20" spans="1:20">
      <c r="A20" s="289" t="s">
        <v>24</v>
      </c>
      <c r="C20" s="332"/>
      <c r="D20" s="332"/>
      <c r="E20" s="332"/>
    </row>
    <row r="21" spans="1:20">
      <c r="A21" s="289" t="s">
        <v>869</v>
      </c>
      <c r="C21" s="332"/>
      <c r="D21" s="332"/>
      <c r="E21" s="332"/>
    </row>
    <row r="22" spans="1:20" ht="9" customHeight="1"/>
    <row r="23" spans="1:20">
      <c r="A23" s="333" t="s">
        <v>870</v>
      </c>
      <c r="B23" s="293" t="str">
        <f>入力シート!C1</f>
        <v>令和4年7月10日執行参議院青森県選挙区選出議員選挙</v>
      </c>
      <c r="C23" s="293"/>
      <c r="D23" s="293"/>
      <c r="E23" s="293"/>
      <c r="F23" s="293"/>
      <c r="G23" s="293"/>
      <c r="H23" s="293"/>
      <c r="I23" s="293"/>
      <c r="J23" s="293"/>
      <c r="K23" s="293"/>
      <c r="L23" s="293"/>
      <c r="M23"/>
      <c r="N23" s="293"/>
      <c r="O23" s="293"/>
      <c r="P23" s="293"/>
    </row>
    <row r="24" spans="1:20" ht="9" customHeight="1"/>
    <row r="25" spans="1:20">
      <c r="A25" s="289" t="s">
        <v>26</v>
      </c>
      <c r="F25" s="1847">
        <f>入力シート!C8</f>
        <v>0</v>
      </c>
      <c r="G25" s="1847"/>
      <c r="H25" s="1847"/>
      <c r="J25" s="1072">
        <f>入力シート!C10</f>
        <v>0</v>
      </c>
      <c r="K25" s="1072"/>
      <c r="L25" s="1072"/>
    </row>
    <row r="26" spans="1:20" ht="9" customHeight="1">
      <c r="A26" s="307"/>
      <c r="B26" s="307"/>
      <c r="C26" s="307"/>
      <c r="D26" s="307"/>
      <c r="E26" s="307"/>
      <c r="F26" s="307"/>
      <c r="G26" s="308"/>
      <c r="H26" s="307"/>
      <c r="I26" s="307"/>
      <c r="J26" s="307"/>
      <c r="K26" s="307"/>
      <c r="L26" s="307"/>
      <c r="M26" s="307"/>
      <c r="N26" s="307"/>
      <c r="O26" s="307"/>
    </row>
    <row r="27" spans="1:20">
      <c r="A27" s="307" t="s">
        <v>267</v>
      </c>
      <c r="B27" s="307"/>
      <c r="C27" s="307"/>
      <c r="D27" s="307"/>
      <c r="E27" s="307"/>
      <c r="F27" s="218"/>
      <c r="G27" s="337"/>
      <c r="H27" s="311"/>
      <c r="I27" s="311"/>
      <c r="J27" s="218"/>
      <c r="K27" s="311"/>
      <c r="L27" s="311"/>
      <c r="M27" s="307"/>
      <c r="N27" s="307"/>
      <c r="O27" s="307"/>
    </row>
    <row r="28" spans="1:20" ht="24" customHeight="1">
      <c r="A28" s="307"/>
      <c r="B28" s="1797" t="s">
        <v>268</v>
      </c>
      <c r="C28" s="1442"/>
      <c r="D28" s="1442"/>
      <c r="E28" s="1443"/>
      <c r="F28" s="1452"/>
      <c r="G28" s="1453"/>
      <c r="H28" s="1453"/>
      <c r="I28" s="1453"/>
      <c r="J28" s="1453"/>
      <c r="K28" s="1454"/>
      <c r="L28" s="1447" t="s">
        <v>272</v>
      </c>
      <c r="M28" s="1448"/>
      <c r="N28" s="1448"/>
      <c r="O28" s="1841"/>
      <c r="P28" s="1842"/>
      <c r="Q28" s="1842"/>
      <c r="R28" s="1842"/>
      <c r="S28" s="1842"/>
      <c r="T28" s="1843"/>
    </row>
    <row r="29" spans="1:20" ht="24" customHeight="1">
      <c r="A29" s="307"/>
      <c r="B29" s="1797" t="s">
        <v>269</v>
      </c>
      <c r="C29" s="1442"/>
      <c r="D29" s="1442"/>
      <c r="E29" s="1443"/>
      <c r="F29" s="1444"/>
      <c r="G29" s="1445"/>
      <c r="H29" s="1445"/>
      <c r="I29" s="1445"/>
      <c r="J29" s="1445"/>
      <c r="K29" s="1446"/>
      <c r="L29" s="1447" t="s">
        <v>273</v>
      </c>
      <c r="M29" s="1448"/>
      <c r="N29" s="1448"/>
      <c r="O29" s="1841"/>
      <c r="P29" s="1842"/>
      <c r="Q29" s="1842"/>
      <c r="R29" s="1842"/>
      <c r="S29" s="1842"/>
      <c r="T29" s="1843"/>
    </row>
    <row r="30" spans="1:20" ht="24" customHeight="1">
      <c r="A30" s="307"/>
      <c r="B30" s="1797" t="s">
        <v>270</v>
      </c>
      <c r="C30" s="1442"/>
      <c r="D30" s="1442"/>
      <c r="E30" s="1443"/>
      <c r="F30" s="1452"/>
      <c r="G30" s="1453"/>
      <c r="H30" s="1453"/>
      <c r="I30" s="1453"/>
      <c r="J30" s="1453"/>
      <c r="K30" s="1454"/>
      <c r="L30" s="1447" t="s">
        <v>274</v>
      </c>
      <c r="M30" s="1448"/>
      <c r="N30" s="1448"/>
      <c r="O30" s="1841"/>
      <c r="P30" s="1842"/>
      <c r="Q30" s="1842"/>
      <c r="R30" s="1842"/>
      <c r="S30" s="1842"/>
      <c r="T30" s="1843"/>
    </row>
    <row r="31" spans="1:20" ht="24" customHeight="1">
      <c r="A31" s="307"/>
      <c r="B31" s="1844" t="s">
        <v>188</v>
      </c>
      <c r="C31" s="1456"/>
      <c r="D31" s="1456"/>
      <c r="E31" s="1457"/>
      <c r="F31" s="1458"/>
      <c r="G31" s="1459"/>
      <c r="H31" s="1459"/>
      <c r="I31" s="1459"/>
      <c r="J31" s="1459"/>
      <c r="K31" s="1459"/>
      <c r="L31" s="1459"/>
      <c r="M31" s="1459"/>
      <c r="N31" s="1459"/>
      <c r="O31" s="1459"/>
      <c r="P31" s="1459"/>
      <c r="Q31" s="1459"/>
      <c r="R31" s="1459"/>
      <c r="S31" s="1459"/>
      <c r="T31" s="1845"/>
    </row>
    <row r="32" spans="1:20" ht="24" customHeight="1">
      <c r="A32" s="307"/>
      <c r="B32" s="1834" t="s">
        <v>271</v>
      </c>
      <c r="C32" s="1835"/>
      <c r="D32" s="1835"/>
      <c r="E32" s="1836"/>
      <c r="F32" s="1837"/>
      <c r="G32" s="1838"/>
      <c r="H32" s="1838"/>
      <c r="I32" s="1838"/>
      <c r="J32" s="1838"/>
      <c r="K32" s="1838"/>
      <c r="L32" s="1838"/>
      <c r="M32" s="1838"/>
      <c r="N32" s="1838"/>
      <c r="O32" s="1838"/>
      <c r="P32" s="1838"/>
      <c r="Q32" s="1838"/>
      <c r="R32" s="1838"/>
      <c r="S32" s="1838"/>
      <c r="T32" s="1839"/>
    </row>
    <row r="33" spans="1:20" ht="9" customHeight="1">
      <c r="A33" s="307"/>
      <c r="B33" s="307"/>
      <c r="C33" s="307"/>
      <c r="D33" s="307"/>
      <c r="E33" s="307"/>
      <c r="F33" s="218"/>
      <c r="G33" s="337"/>
      <c r="H33" s="311"/>
      <c r="I33" s="311"/>
      <c r="J33" s="311"/>
      <c r="K33" s="311"/>
      <c r="L33" s="311"/>
      <c r="M33" s="307"/>
      <c r="N33" s="307"/>
      <c r="O33" s="307"/>
    </row>
    <row r="34" spans="1:20" ht="21" customHeight="1">
      <c r="A34" s="307"/>
      <c r="B34" s="307" t="s">
        <v>872</v>
      </c>
      <c r="C34" s="307"/>
      <c r="D34" s="307"/>
      <c r="E34" s="307"/>
      <c r="F34" s="218"/>
      <c r="G34" s="337"/>
      <c r="H34" s="311"/>
      <c r="I34" s="311"/>
      <c r="J34" s="311"/>
      <c r="K34" s="311"/>
      <c r="L34" s="311"/>
      <c r="M34" s="307"/>
      <c r="N34" s="307"/>
      <c r="O34" s="307"/>
    </row>
    <row r="35" spans="1:20" ht="33" customHeight="1">
      <c r="A35" s="307"/>
      <c r="B35" s="1840" t="s">
        <v>83</v>
      </c>
      <c r="C35" s="1840"/>
      <c r="D35" s="1840"/>
      <c r="E35" s="1840"/>
      <c r="F35" s="1840"/>
      <c r="G35" s="1840"/>
      <c r="H35" s="1840" t="s">
        <v>99</v>
      </c>
      <c r="I35" s="1840"/>
      <c r="J35" s="1840"/>
      <c r="K35" s="1840"/>
      <c r="L35" s="1840"/>
      <c r="M35" s="1840"/>
      <c r="N35" s="1840" t="s">
        <v>100</v>
      </c>
      <c r="O35" s="1840"/>
      <c r="P35" s="1840"/>
      <c r="Q35" s="1840"/>
      <c r="R35" s="1840"/>
      <c r="S35" s="1840"/>
      <c r="T35" s="417" t="s">
        <v>683</v>
      </c>
    </row>
    <row r="36" spans="1:20">
      <c r="A36" s="307"/>
      <c r="B36" s="1615" t="s">
        <v>88</v>
      </c>
      <c r="C36" s="1480"/>
      <c r="D36" s="1615" t="s">
        <v>922</v>
      </c>
      <c r="E36" s="1481"/>
      <c r="F36" s="1480" t="s">
        <v>90</v>
      </c>
      <c r="G36" s="1481"/>
      <c r="H36" s="1615" t="s">
        <v>88</v>
      </c>
      <c r="I36" s="1480"/>
      <c r="J36" s="1615" t="s">
        <v>922</v>
      </c>
      <c r="K36" s="1481"/>
      <c r="L36" s="1480" t="s">
        <v>90</v>
      </c>
      <c r="M36" s="1481"/>
      <c r="N36" s="1615" t="s">
        <v>88</v>
      </c>
      <c r="O36" s="1480"/>
      <c r="P36" s="1615" t="s">
        <v>922</v>
      </c>
      <c r="Q36" s="1481"/>
      <c r="R36" s="1480" t="s">
        <v>90</v>
      </c>
      <c r="S36" s="1481"/>
      <c r="T36" s="1775"/>
    </row>
    <row r="37" spans="1:20">
      <c r="A37" s="307"/>
      <c r="B37" s="253" t="s">
        <v>923</v>
      </c>
      <c r="C37" s="254"/>
      <c r="D37" s="253" t="s">
        <v>924</v>
      </c>
      <c r="E37" s="255"/>
      <c r="F37" s="256" t="s">
        <v>925</v>
      </c>
      <c r="G37" s="255"/>
      <c r="H37" s="253" t="s">
        <v>926</v>
      </c>
      <c r="I37" s="254"/>
      <c r="J37" s="253" t="s">
        <v>927</v>
      </c>
      <c r="K37" s="255"/>
      <c r="L37" s="256" t="s">
        <v>928</v>
      </c>
      <c r="M37" s="255"/>
      <c r="N37" s="253" t="s">
        <v>929</v>
      </c>
      <c r="O37" s="254"/>
      <c r="P37" s="253" t="s">
        <v>930</v>
      </c>
      <c r="Q37" s="255"/>
      <c r="R37" s="256" t="s">
        <v>931</v>
      </c>
      <c r="S37" s="255"/>
      <c r="T37" s="1776"/>
    </row>
    <row r="38" spans="1:20">
      <c r="A38" s="307"/>
      <c r="B38" s="257"/>
      <c r="C38" s="258"/>
      <c r="D38" s="257"/>
      <c r="E38" s="259"/>
      <c r="F38" s="258" t="s">
        <v>932</v>
      </c>
      <c r="G38" s="260"/>
      <c r="H38" s="257"/>
      <c r="I38" s="258"/>
      <c r="J38" s="257"/>
      <c r="K38" s="259"/>
      <c r="L38" s="258" t="s">
        <v>933</v>
      </c>
      <c r="M38" s="260"/>
      <c r="N38" s="257"/>
      <c r="O38" s="258"/>
      <c r="P38" s="257"/>
      <c r="Q38" s="259"/>
      <c r="R38" s="258" t="s">
        <v>934</v>
      </c>
      <c r="S38" s="260"/>
      <c r="T38" s="1776"/>
    </row>
    <row r="39" spans="1:20">
      <c r="A39" s="307"/>
      <c r="B39" s="206"/>
      <c r="C39" s="262" t="s">
        <v>2</v>
      </c>
      <c r="D39" s="261"/>
      <c r="E39" s="261"/>
      <c r="F39" s="263"/>
      <c r="G39" s="262" t="s">
        <v>2</v>
      </c>
      <c r="H39" s="261"/>
      <c r="I39" s="261" t="s">
        <v>2</v>
      </c>
      <c r="J39" s="263"/>
      <c r="K39" s="262"/>
      <c r="L39" s="261"/>
      <c r="M39" s="261" t="s">
        <v>2</v>
      </c>
      <c r="N39" s="263"/>
      <c r="O39" s="262" t="s">
        <v>2</v>
      </c>
      <c r="P39" s="261"/>
      <c r="Q39" s="261"/>
      <c r="R39" s="263"/>
      <c r="S39" s="262" t="s">
        <v>2</v>
      </c>
      <c r="T39" s="1776"/>
    </row>
    <row r="40" spans="1:20" ht="21" customHeight="1">
      <c r="A40" s="307"/>
      <c r="B40" s="1878"/>
      <c r="C40" s="1879"/>
      <c r="D40" s="1880"/>
      <c r="E40" s="1881"/>
      <c r="F40" s="1874">
        <f>B40*D40</f>
        <v>0</v>
      </c>
      <c r="G40" s="1875"/>
      <c r="H40" s="1882">
        <v>53601</v>
      </c>
      <c r="I40" s="1883"/>
      <c r="J40" s="1884">
        <v>4</v>
      </c>
      <c r="K40" s="1885"/>
      <c r="L40" s="1874">
        <f>H40*J40</f>
        <v>214404</v>
      </c>
      <c r="M40" s="1875"/>
      <c r="N40" s="1874">
        <f>IF(B40&gt;H40,(H40),(B40))</f>
        <v>0</v>
      </c>
      <c r="O40" s="1875"/>
      <c r="P40" s="1876">
        <f>IF(D40&gt;J40,(J40),(D40))</f>
        <v>0</v>
      </c>
      <c r="Q40" s="1877"/>
      <c r="R40" s="1874">
        <f>N40*P40</f>
        <v>0</v>
      </c>
      <c r="S40" s="1875"/>
      <c r="T40" s="1777"/>
    </row>
    <row r="41" spans="1:20" ht="7.5" customHeight="1">
      <c r="A41" s="307"/>
      <c r="B41" s="418"/>
      <c r="C41" s="418"/>
      <c r="D41" s="419"/>
      <c r="E41" s="419"/>
      <c r="F41" s="420"/>
      <c r="G41" s="420"/>
      <c r="H41" s="418"/>
      <c r="I41" s="418"/>
      <c r="J41" s="421"/>
      <c r="K41" s="421"/>
      <c r="L41" s="420"/>
      <c r="M41" s="420"/>
      <c r="N41" s="420"/>
      <c r="O41" s="420"/>
      <c r="P41" s="422"/>
      <c r="Q41" s="422"/>
      <c r="R41" s="420"/>
      <c r="S41" s="420"/>
    </row>
    <row r="42" spans="1:20" ht="14.25" customHeight="1">
      <c r="A42" s="307" t="s">
        <v>1607</v>
      </c>
      <c r="B42" s="423"/>
      <c r="C42" s="423"/>
      <c r="D42" s="424"/>
      <c r="E42" s="424"/>
      <c r="F42" s="425"/>
      <c r="G42" s="425"/>
      <c r="H42" s="423"/>
      <c r="I42" s="423"/>
      <c r="J42" s="426"/>
      <c r="K42" s="426"/>
      <c r="L42" s="425"/>
      <c r="M42" s="425"/>
      <c r="N42" s="425"/>
      <c r="O42" s="425"/>
      <c r="P42" s="427"/>
      <c r="Q42" s="427"/>
      <c r="R42" s="425"/>
      <c r="S42" s="425"/>
    </row>
    <row r="43" spans="1:20" ht="14.25" customHeight="1">
      <c r="A43" s="289" t="s">
        <v>1608</v>
      </c>
      <c r="B43" s="307"/>
      <c r="C43" s="307"/>
      <c r="D43" s="307"/>
      <c r="E43" s="307"/>
      <c r="F43" s="307"/>
      <c r="G43" s="307"/>
      <c r="H43" s="307"/>
      <c r="I43" s="307"/>
      <c r="J43" s="307"/>
      <c r="K43" s="307"/>
      <c r="L43" s="307"/>
      <c r="M43" s="307"/>
      <c r="N43" s="307"/>
      <c r="O43" s="307"/>
      <c r="P43" s="307"/>
      <c r="Q43" s="307"/>
      <c r="R43" s="307"/>
      <c r="S43" s="307"/>
    </row>
    <row r="44" spans="1:20" ht="14.25" customHeight="1">
      <c r="A44" s="289" t="s">
        <v>935</v>
      </c>
      <c r="C44" s="307"/>
      <c r="D44" s="307"/>
      <c r="E44" s="307"/>
      <c r="F44" s="307"/>
      <c r="G44" s="308"/>
      <c r="H44" s="307"/>
      <c r="I44" s="307"/>
      <c r="J44" s="307"/>
      <c r="K44" s="307"/>
      <c r="L44" s="307"/>
      <c r="M44" s="307"/>
      <c r="N44" s="307"/>
      <c r="O44" s="307"/>
    </row>
    <row r="45" spans="1:20" ht="14.25" customHeight="1">
      <c r="A45" s="289" t="s">
        <v>885</v>
      </c>
      <c r="C45" s="309"/>
      <c r="D45" s="309"/>
      <c r="E45" s="309"/>
      <c r="F45" s="309"/>
      <c r="G45" s="309"/>
      <c r="H45" s="309"/>
      <c r="I45" s="309"/>
      <c r="J45" s="309"/>
      <c r="K45" s="309"/>
      <c r="L45" s="309"/>
      <c r="M45" s="309"/>
      <c r="N45" s="309"/>
      <c r="O45" s="309"/>
      <c r="P45" s="309"/>
    </row>
    <row r="46" spans="1:20">
      <c r="A46" s="289" t="s">
        <v>936</v>
      </c>
      <c r="B46" s="307"/>
    </row>
    <row r="47" spans="1:20">
      <c r="A47" s="289" t="s">
        <v>886</v>
      </c>
    </row>
    <row r="48" spans="1:20">
      <c r="A48" s="289" t="s">
        <v>1598</v>
      </c>
    </row>
    <row r="49" spans="1:1">
      <c r="A49" s="289" t="s">
        <v>1422</v>
      </c>
    </row>
    <row r="50" spans="1:1">
      <c r="A50" s="289" t="s">
        <v>1609</v>
      </c>
    </row>
    <row r="51" spans="1:1">
      <c r="A51" s="289" t="s">
        <v>1610</v>
      </c>
    </row>
  </sheetData>
  <mergeCells count="52">
    <mergeCell ref="A2:T2"/>
    <mergeCell ref="A3:T3"/>
    <mergeCell ref="N4:R4"/>
    <mergeCell ref="F8:J8"/>
    <mergeCell ref="K8:R10"/>
    <mergeCell ref="F9:J9"/>
    <mergeCell ref="F10:J10"/>
    <mergeCell ref="S10:T10"/>
    <mergeCell ref="F11:J11"/>
    <mergeCell ref="K11:R11"/>
    <mergeCell ref="E18:I18"/>
    <mergeCell ref="F25:H25"/>
    <mergeCell ref="J25:L25"/>
    <mergeCell ref="A16:T16"/>
    <mergeCell ref="B28:E28"/>
    <mergeCell ref="F28:K28"/>
    <mergeCell ref="L28:N28"/>
    <mergeCell ref="O28:T28"/>
    <mergeCell ref="B29:E29"/>
    <mergeCell ref="F29:K29"/>
    <mergeCell ref="L29:N29"/>
    <mergeCell ref="O29:T29"/>
    <mergeCell ref="B30:E30"/>
    <mergeCell ref="F30:K30"/>
    <mergeCell ref="L30:N30"/>
    <mergeCell ref="O30:T30"/>
    <mergeCell ref="B31:E31"/>
    <mergeCell ref="F31:T31"/>
    <mergeCell ref="B36:C36"/>
    <mergeCell ref="D36:E36"/>
    <mergeCell ref="F36:G36"/>
    <mergeCell ref="H36:I36"/>
    <mergeCell ref="J36:K36"/>
    <mergeCell ref="B32:E32"/>
    <mergeCell ref="F32:T32"/>
    <mergeCell ref="B35:G35"/>
    <mergeCell ref="H35:M35"/>
    <mergeCell ref="N35:S35"/>
    <mergeCell ref="B40:C40"/>
    <mergeCell ref="D40:E40"/>
    <mergeCell ref="F40:G40"/>
    <mergeCell ref="H40:I40"/>
    <mergeCell ref="J40:K40"/>
    <mergeCell ref="L36:M36"/>
    <mergeCell ref="N36:O36"/>
    <mergeCell ref="P36:Q36"/>
    <mergeCell ref="R36:S36"/>
    <mergeCell ref="T36:T40"/>
    <mergeCell ref="L40:M40"/>
    <mergeCell ref="N40:O40"/>
    <mergeCell ref="P40:Q40"/>
    <mergeCell ref="R40:S40"/>
  </mergeCells>
  <phoneticPr fontId="3"/>
  <pageMargins left="0.78740157480314965" right="0.15748031496062992" top="0.59055118110236227" bottom="0.59055118110236227" header="0.51181102362204722" footer="0.51181102362204722"/>
  <pageSetup paperSize="9" orientation="portrait" blackAndWhite="1" horizontalDpi="200" verticalDpi="200" r:id="rId1"/>
  <headerFooter alignWithMargins="0"/>
  <colBreaks count="1" manualBreakCount="1">
    <brk id="25" max="42" man="1"/>
  </colBreaks>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T39"/>
  <sheetViews>
    <sheetView view="pageBreakPreview" zoomScaleNormal="100" zoomScaleSheetLayoutView="100" workbookViewId="0">
      <selection activeCell="L12" sqref="L12"/>
    </sheetView>
  </sheetViews>
  <sheetFormatPr defaultColWidth="5.875" defaultRowHeight="14.25"/>
  <cols>
    <col min="1" max="12" width="5.875" style="289"/>
    <col min="13" max="13" width="8.75" style="289" customWidth="1"/>
    <col min="14" max="14" width="3.375" style="289" customWidth="1"/>
    <col min="15" max="16384" width="5.875" style="289"/>
  </cols>
  <sheetData>
    <row r="1" spans="1:20">
      <c r="O1" s="290" t="s">
        <v>955</v>
      </c>
    </row>
    <row r="3" spans="1:20" ht="28.5">
      <c r="A3" s="1873" t="s">
        <v>956</v>
      </c>
      <c r="B3" s="1873"/>
      <c r="C3" s="1873"/>
      <c r="D3" s="1873"/>
      <c r="E3" s="1873"/>
      <c r="F3" s="1873"/>
      <c r="G3" s="1873"/>
      <c r="H3" s="1873"/>
      <c r="I3" s="1873"/>
      <c r="J3" s="1873"/>
      <c r="K3" s="1873"/>
      <c r="L3" s="1873"/>
      <c r="M3" s="1873"/>
      <c r="N3" s="1873"/>
      <c r="O3" s="1873"/>
      <c r="P3" s="724"/>
      <c r="Q3" s="724"/>
      <c r="R3" s="724"/>
      <c r="S3" s="724"/>
      <c r="T3" s="724"/>
    </row>
    <row r="5" spans="1:20">
      <c r="K5" s="1658" t="s">
        <v>1420</v>
      </c>
      <c r="L5" s="1658"/>
      <c r="M5" s="1658"/>
      <c r="N5" s="1658"/>
      <c r="O5" s="1658"/>
    </row>
    <row r="7" spans="1:20">
      <c r="A7" s="289" t="s">
        <v>613</v>
      </c>
    </row>
    <row r="10" spans="1:20">
      <c r="B10" s="289" t="str">
        <f>入力シート!C1</f>
        <v>令和4年7月10日執行参議院青森県選挙区選出議員選挙</v>
      </c>
      <c r="I10" s="306"/>
      <c r="J10"/>
      <c r="K10" s="325"/>
    </row>
    <row r="12" spans="1:20">
      <c r="H12" s="290" t="s">
        <v>544</v>
      </c>
      <c r="J12" s="306">
        <f>入力シート!C8</f>
        <v>0</v>
      </c>
      <c r="K12" s="280"/>
      <c r="L12" s="280">
        <f>入力シート!C10</f>
        <v>0</v>
      </c>
    </row>
    <row r="13" spans="1:20">
      <c r="H13" s="290"/>
      <c r="J13" s="306"/>
      <c r="K13" s="280"/>
      <c r="L13" s="280"/>
    </row>
    <row r="15" spans="1:20">
      <c r="A15" s="289" t="s">
        <v>957</v>
      </c>
    </row>
    <row r="17" spans="1:15" ht="14.25" customHeight="1">
      <c r="A17" s="307"/>
      <c r="B17" s="307"/>
      <c r="C17" s="307"/>
      <c r="D17" s="307"/>
      <c r="E17" s="307"/>
      <c r="F17" s="308"/>
      <c r="G17" s="307"/>
      <c r="H17" s="307"/>
      <c r="I17" s="307"/>
      <c r="J17" s="307"/>
      <c r="K17" s="307"/>
      <c r="L17" s="307"/>
      <c r="M17" s="307"/>
      <c r="N17" s="307"/>
    </row>
    <row r="18" spans="1:15" ht="14.25" customHeight="1">
      <c r="A18" s="864" t="s">
        <v>589</v>
      </c>
      <c r="B18" s="864"/>
      <c r="C18" s="864"/>
      <c r="D18" s="864"/>
      <c r="E18" s="864"/>
      <c r="F18" s="864"/>
      <c r="G18" s="864"/>
      <c r="H18" s="864"/>
      <c r="I18" s="864"/>
      <c r="J18" s="864"/>
      <c r="K18" s="864"/>
      <c r="L18" s="864"/>
      <c r="M18" s="864"/>
      <c r="N18" s="864"/>
      <c r="O18" s="864"/>
    </row>
    <row r="19" spans="1:15" ht="14.25" customHeight="1">
      <c r="A19" s="309"/>
      <c r="B19" s="309"/>
      <c r="C19" s="309"/>
      <c r="D19" s="309"/>
      <c r="E19" s="309"/>
      <c r="F19" s="309"/>
      <c r="G19" s="309"/>
      <c r="H19" s="309"/>
      <c r="I19" s="309"/>
      <c r="J19" s="309"/>
      <c r="K19" s="309"/>
      <c r="L19" s="309"/>
      <c r="M19" s="309"/>
      <c r="N19" s="309"/>
    </row>
    <row r="20" spans="1:15" ht="14.25" customHeight="1">
      <c r="A20" s="307"/>
      <c r="B20" s="307"/>
      <c r="C20" s="307"/>
      <c r="D20" s="307"/>
      <c r="E20" s="307"/>
      <c r="F20" s="307"/>
      <c r="G20" s="307"/>
      <c r="H20" s="307"/>
      <c r="I20" s="307"/>
      <c r="J20" s="307"/>
      <c r="K20" s="307"/>
      <c r="L20" s="307"/>
      <c r="M20" s="307"/>
      <c r="N20" s="307"/>
    </row>
    <row r="21" spans="1:15" ht="14.25" customHeight="1">
      <c r="A21" s="307"/>
      <c r="B21" s="307"/>
      <c r="C21" s="307"/>
      <c r="D21" s="307"/>
      <c r="E21" s="307"/>
      <c r="F21" s="307"/>
      <c r="G21" s="195"/>
      <c r="H21" s="307"/>
      <c r="I21" s="307"/>
      <c r="J21" s="307"/>
      <c r="K21" s="307"/>
      <c r="L21" s="307"/>
      <c r="M21" s="307"/>
      <c r="N21" s="307"/>
    </row>
    <row r="22" spans="1:15" ht="18" customHeight="1">
      <c r="A22" s="1783" t="s">
        <v>702</v>
      </c>
      <c r="B22" s="1784"/>
      <c r="C22" s="1785"/>
      <c r="D22" s="1790" t="s">
        <v>848</v>
      </c>
      <c r="E22" s="1791"/>
      <c r="F22" s="1791"/>
      <c r="G22" s="1791"/>
      <c r="H22" s="1792"/>
      <c r="I22" s="1783" t="s">
        <v>704</v>
      </c>
      <c r="J22" s="1784"/>
      <c r="K22" s="1784"/>
      <c r="L22" s="1784"/>
      <c r="M22" s="1784"/>
      <c r="N22" s="1785"/>
      <c r="O22" s="1775" t="s">
        <v>683</v>
      </c>
    </row>
    <row r="23" spans="1:15" ht="18" customHeight="1">
      <c r="A23" s="1786"/>
      <c r="B23" s="864"/>
      <c r="C23" s="1279"/>
      <c r="D23" s="1793"/>
      <c r="E23" s="911"/>
      <c r="F23" s="911"/>
      <c r="G23" s="911"/>
      <c r="H23" s="1794"/>
      <c r="I23" s="1787"/>
      <c r="J23" s="1788"/>
      <c r="K23" s="1788"/>
      <c r="L23" s="1788"/>
      <c r="M23" s="1788"/>
      <c r="N23" s="1789"/>
      <c r="O23" s="1776"/>
    </row>
    <row r="24" spans="1:15" ht="18" customHeight="1">
      <c r="A24" s="1786"/>
      <c r="B24" s="864"/>
      <c r="C24" s="1279"/>
      <c r="D24" s="1793"/>
      <c r="E24" s="911"/>
      <c r="F24" s="911"/>
      <c r="G24" s="911"/>
      <c r="H24" s="1794"/>
      <c r="I24" s="1783" t="s">
        <v>958</v>
      </c>
      <c r="J24" s="1784"/>
      <c r="K24" s="1785"/>
      <c r="L24" s="1783" t="s">
        <v>70</v>
      </c>
      <c r="M24" s="1784"/>
      <c r="N24" s="1785"/>
      <c r="O24" s="1776"/>
    </row>
    <row r="25" spans="1:15" ht="18" customHeight="1">
      <c r="A25" s="1787"/>
      <c r="B25" s="1788"/>
      <c r="C25" s="1789"/>
      <c r="D25" s="1793"/>
      <c r="E25" s="911"/>
      <c r="F25" s="911"/>
      <c r="G25" s="911"/>
      <c r="H25" s="1794"/>
      <c r="I25" s="1787"/>
      <c r="J25" s="1788"/>
      <c r="K25" s="1789"/>
      <c r="L25" s="1787"/>
      <c r="M25" s="1788"/>
      <c r="N25" s="1789"/>
      <c r="O25" s="1777"/>
    </row>
    <row r="26" spans="1:15" ht="22.5" customHeight="1">
      <c r="A26" s="310"/>
      <c r="B26" s="311"/>
      <c r="C26" s="312"/>
      <c r="D26" s="1766"/>
      <c r="E26" s="1767"/>
      <c r="F26" s="1767"/>
      <c r="G26" s="1767"/>
      <c r="H26" s="1768"/>
      <c r="I26" s="313"/>
      <c r="J26" s="314"/>
      <c r="K26" s="315"/>
      <c r="L26" s="313"/>
      <c r="M26" s="314"/>
      <c r="N26" s="315"/>
      <c r="O26" s="1775"/>
    </row>
    <row r="27" spans="1:15" ht="22.5" customHeight="1">
      <c r="A27" s="1566" t="s">
        <v>1413</v>
      </c>
      <c r="B27" s="1567"/>
      <c r="C27" s="1568"/>
      <c r="D27" s="1769"/>
      <c r="E27" s="1770"/>
      <c r="F27" s="1770"/>
      <c r="G27" s="1770"/>
      <c r="H27" s="1771"/>
      <c r="I27" s="1778"/>
      <c r="J27" s="1779"/>
      <c r="K27" s="1780"/>
      <c r="L27" s="1781"/>
      <c r="M27" s="1782"/>
      <c r="N27" s="316" t="s">
        <v>2</v>
      </c>
      <c r="O27" s="1776"/>
    </row>
    <row r="28" spans="1:15" ht="22.5" customHeight="1">
      <c r="A28" s="317"/>
      <c r="B28" s="318"/>
      <c r="C28" s="319"/>
      <c r="D28" s="1772"/>
      <c r="E28" s="1773"/>
      <c r="F28" s="1773"/>
      <c r="G28" s="1773"/>
      <c r="H28" s="1774"/>
      <c r="I28" s="320"/>
      <c r="J28" s="321"/>
      <c r="K28" s="322"/>
      <c r="L28" s="320"/>
      <c r="M28" s="321"/>
      <c r="N28" s="322"/>
      <c r="O28" s="1777"/>
    </row>
    <row r="29" spans="1:15">
      <c r="A29" s="307"/>
      <c r="B29" s="307"/>
      <c r="C29" s="307"/>
      <c r="D29" s="307"/>
      <c r="E29" s="307"/>
      <c r="F29" s="307"/>
      <c r="G29" s="307"/>
      <c r="H29" s="307"/>
      <c r="I29" s="307"/>
      <c r="J29" s="307"/>
      <c r="K29" s="307"/>
      <c r="L29" s="307"/>
      <c r="M29" s="307"/>
      <c r="N29" s="307"/>
    </row>
    <row r="30" spans="1:15" s="293" customFormat="1" ht="14.25" customHeight="1">
      <c r="B30" s="323"/>
      <c r="C30" s="161"/>
      <c r="D30" s="161"/>
    </row>
    <row r="31" spans="1:15">
      <c r="A31" s="289" t="s">
        <v>1436</v>
      </c>
      <c r="B31" s="296"/>
      <c r="C31" s="147"/>
      <c r="D31" s="147"/>
    </row>
    <row r="32" spans="1:15">
      <c r="A32" s="289" t="s">
        <v>1504</v>
      </c>
      <c r="B32" s="296"/>
      <c r="C32" s="730"/>
      <c r="D32" s="730"/>
    </row>
    <row r="33" spans="1:8">
      <c r="A33" s="289" t="s">
        <v>1505</v>
      </c>
      <c r="B33" s="296"/>
      <c r="C33" s="730"/>
      <c r="D33" s="730"/>
    </row>
    <row r="34" spans="1:8">
      <c r="A34" s="289" t="s">
        <v>1506</v>
      </c>
      <c r="B34" s="296"/>
      <c r="C34" s="730"/>
      <c r="D34" s="730"/>
    </row>
    <row r="35" spans="1:8">
      <c r="A35" s="289" t="s">
        <v>1507</v>
      </c>
      <c r="B35" s="296"/>
      <c r="C35" s="730"/>
      <c r="D35" s="730"/>
      <c r="H35" s="280"/>
    </row>
    <row r="36" spans="1:8">
      <c r="B36" s="296"/>
      <c r="C36" s="147"/>
      <c r="D36" s="147"/>
      <c r="H36" s="280"/>
    </row>
    <row r="37" spans="1:8">
      <c r="B37" s="296"/>
      <c r="C37" s="147"/>
      <c r="D37" s="147"/>
    </row>
    <row r="38" spans="1:8">
      <c r="B38" s="296"/>
      <c r="C38" s="147"/>
      <c r="D38" s="147"/>
      <c r="G38" s="280"/>
    </row>
    <row r="39" spans="1:8">
      <c r="B39" s="296"/>
      <c r="C39" s="147"/>
      <c r="D39" s="147"/>
    </row>
  </sheetData>
  <mergeCells count="14">
    <mergeCell ref="A3:O3"/>
    <mergeCell ref="K5:O5"/>
    <mergeCell ref="A18:O18"/>
    <mergeCell ref="A22:C25"/>
    <mergeCell ref="D22:H25"/>
    <mergeCell ref="I22:N23"/>
    <mergeCell ref="O22:O25"/>
    <mergeCell ref="I24:K25"/>
    <mergeCell ref="L24:N25"/>
    <mergeCell ref="D26:H28"/>
    <mergeCell ref="O26:O28"/>
    <mergeCell ref="A27:C27"/>
    <mergeCell ref="I27:K27"/>
    <mergeCell ref="L27:M27"/>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view="pageBreakPreview" topLeftCell="A25" zoomScaleNormal="100" zoomScaleSheetLayoutView="100" workbookViewId="0">
      <selection activeCell="R36" sqref="R36"/>
    </sheetView>
  </sheetViews>
  <sheetFormatPr defaultColWidth="5.875" defaultRowHeight="14.25"/>
  <cols>
    <col min="1" max="13" width="5.875" style="114" customWidth="1"/>
    <col min="14" max="14" width="6.75" style="114" customWidth="1"/>
    <col min="15" max="16384" width="5.875" style="114"/>
  </cols>
  <sheetData>
    <row r="1" spans="1:14">
      <c r="N1" s="138" t="s">
        <v>546</v>
      </c>
    </row>
    <row r="5" spans="1:14" ht="28.5">
      <c r="A5" s="921" t="s">
        <v>543</v>
      </c>
      <c r="B5" s="921"/>
      <c r="C5" s="921"/>
      <c r="D5" s="921"/>
      <c r="E5" s="921"/>
      <c r="F5" s="921"/>
      <c r="G5" s="921"/>
      <c r="H5" s="921"/>
      <c r="I5" s="921"/>
      <c r="J5" s="921"/>
      <c r="K5" s="921"/>
      <c r="L5" s="921"/>
      <c r="M5" s="921"/>
      <c r="N5" s="921"/>
    </row>
    <row r="9" spans="1:14" ht="18.75">
      <c r="D9" s="114" t="s">
        <v>483</v>
      </c>
      <c r="G9" s="142">
        <f>入力シート!C9</f>
        <v>0</v>
      </c>
      <c r="H9" s="142"/>
      <c r="I9" s="142"/>
      <c r="J9" s="142">
        <f>入力シート!C11</f>
        <v>0</v>
      </c>
      <c r="K9" s="142"/>
    </row>
    <row r="10" spans="1:14" ht="18.75">
      <c r="G10" s="142"/>
      <c r="H10" s="142"/>
      <c r="I10" s="142"/>
      <c r="J10" s="142"/>
      <c r="K10" s="142"/>
    </row>
    <row r="11" spans="1:14" ht="18.75">
      <c r="G11" s="142"/>
      <c r="H11" s="142"/>
      <c r="I11" s="142"/>
      <c r="J11" s="142"/>
      <c r="K11" s="142"/>
    </row>
    <row r="12" spans="1:14" ht="18.75">
      <c r="D12" s="114" t="s">
        <v>490</v>
      </c>
      <c r="G12" s="142">
        <f>入力シート!C8</f>
        <v>0</v>
      </c>
      <c r="H12" s="142"/>
      <c r="I12" s="142"/>
      <c r="J12" s="142">
        <f>入力シート!C10</f>
        <v>0</v>
      </c>
      <c r="K12" s="142"/>
    </row>
    <row r="15" spans="1:14" ht="17.25">
      <c r="D15" s="114" t="s">
        <v>483</v>
      </c>
      <c r="G15" s="925"/>
      <c r="H15" s="925"/>
      <c r="I15" s="152"/>
      <c r="J15" s="926"/>
      <c r="K15" s="926"/>
    </row>
    <row r="16" spans="1:14">
      <c r="A16" s="289"/>
      <c r="B16" s="289"/>
      <c r="C16" s="289"/>
      <c r="D16" s="289"/>
      <c r="E16" s="289"/>
      <c r="F16" s="289"/>
      <c r="G16" s="289"/>
      <c r="H16" s="289"/>
      <c r="I16" s="289"/>
      <c r="J16" s="289"/>
      <c r="K16" s="289"/>
      <c r="L16" s="289"/>
      <c r="M16" s="289"/>
      <c r="N16" s="289"/>
    </row>
    <row r="17" spans="1:14">
      <c r="A17" s="289"/>
      <c r="B17" s="289"/>
      <c r="C17" s="289"/>
      <c r="D17" s="289"/>
      <c r="E17" s="289"/>
      <c r="F17" s="289"/>
      <c r="G17" s="289"/>
      <c r="H17" s="289"/>
      <c r="I17" s="289"/>
      <c r="J17" s="289"/>
      <c r="K17" s="289"/>
      <c r="L17" s="289"/>
      <c r="M17" s="289"/>
      <c r="N17" s="289"/>
    </row>
    <row r="18" spans="1:14" ht="17.25">
      <c r="D18" s="114" t="s">
        <v>545</v>
      </c>
      <c r="G18" s="926"/>
      <c r="H18" s="926"/>
      <c r="I18" s="152"/>
      <c r="J18" s="926"/>
      <c r="K18" s="926"/>
    </row>
    <row r="19" spans="1:14" ht="14.25" customHeight="1">
      <c r="G19" s="142"/>
      <c r="J19" s="142"/>
    </row>
    <row r="20" spans="1:14" ht="14.25" customHeight="1">
      <c r="G20" s="142"/>
      <c r="J20" s="142"/>
    </row>
    <row r="22" spans="1:14" ht="21" customHeight="1">
      <c r="A22" s="289" t="s">
        <v>1539</v>
      </c>
    </row>
    <row r="23" spans="1:14" ht="21" customHeight="1">
      <c r="A23" s="289" t="s">
        <v>1540</v>
      </c>
    </row>
    <row r="24" spans="1:14" ht="21" customHeight="1">
      <c r="A24" s="289" t="s">
        <v>1541</v>
      </c>
    </row>
    <row r="28" spans="1:14">
      <c r="B28" s="918" t="str">
        <f>入力シート!C3</f>
        <v>令和4年6月22日</v>
      </c>
      <c r="C28" s="922"/>
      <c r="D28" s="922"/>
    </row>
    <row r="30" spans="1:14">
      <c r="F30" s="290" t="s">
        <v>1328</v>
      </c>
      <c r="H30" s="728">
        <f>入力シート!C22</f>
        <v>0</v>
      </c>
      <c r="I30" s="728"/>
      <c r="J30" s="728"/>
      <c r="K30" s="728"/>
      <c r="L30" s="728"/>
      <c r="M30" s="728"/>
      <c r="N30" s="728"/>
    </row>
    <row r="32" spans="1:14" ht="18.75">
      <c r="D32" s="133"/>
      <c r="E32" s="133"/>
      <c r="F32" s="545" t="s">
        <v>534</v>
      </c>
      <c r="G32" s="133"/>
      <c r="I32" s="923">
        <f>入力シート!C8</f>
        <v>0</v>
      </c>
      <c r="J32" s="923"/>
      <c r="K32" s="924">
        <f>入力シート!C10</f>
        <v>0</v>
      </c>
      <c r="L32" s="924"/>
    </row>
    <row r="33" spans="1:13" ht="21">
      <c r="D33" s="133"/>
      <c r="E33" s="133"/>
      <c r="F33" s="134"/>
      <c r="G33" s="133"/>
      <c r="I33" s="135"/>
      <c r="J33" s="135"/>
      <c r="K33" s="136"/>
      <c r="L33" s="136"/>
    </row>
    <row r="34" spans="1:13">
      <c r="A34" s="137"/>
    </row>
    <row r="35" spans="1:13">
      <c r="A35" s="289" t="s">
        <v>1327</v>
      </c>
      <c r="K35" s="920"/>
      <c r="L35" s="920"/>
      <c r="M35" s="138"/>
    </row>
    <row r="40" spans="1:13">
      <c r="A40" s="289" t="s">
        <v>1542</v>
      </c>
    </row>
    <row r="41" spans="1:13">
      <c r="A41" s="289" t="s">
        <v>1543</v>
      </c>
    </row>
    <row r="42" spans="1:13">
      <c r="A42" s="289" t="s">
        <v>1544</v>
      </c>
    </row>
  </sheetData>
  <mergeCells count="9">
    <mergeCell ref="K35:L35"/>
    <mergeCell ref="A5:N5"/>
    <mergeCell ref="B28:D28"/>
    <mergeCell ref="I32:J32"/>
    <mergeCell ref="K32:L32"/>
    <mergeCell ref="G15:H15"/>
    <mergeCell ref="G18:H18"/>
    <mergeCell ref="J15:K15"/>
    <mergeCell ref="J18:K18"/>
  </mergeCells>
  <phoneticPr fontId="3"/>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T46"/>
  <sheetViews>
    <sheetView view="pageBreakPreview" zoomScaleNormal="100" zoomScaleSheetLayoutView="100" workbookViewId="0">
      <selection activeCell="A3" sqref="A3:P3"/>
    </sheetView>
  </sheetViews>
  <sheetFormatPr defaultColWidth="5.875" defaultRowHeight="14.25"/>
  <cols>
    <col min="1" max="8" width="5.875" style="289"/>
    <col min="9" max="9" width="3.5" style="289" bestFit="1" customWidth="1"/>
    <col min="10" max="14" width="5.875" style="289"/>
    <col min="15" max="16" width="4.125" style="289" customWidth="1"/>
    <col min="17" max="16384" width="5.875" style="289"/>
  </cols>
  <sheetData>
    <row r="1" spans="1:20">
      <c r="P1" s="290" t="s">
        <v>959</v>
      </c>
    </row>
    <row r="3" spans="1:20" ht="28.5">
      <c r="A3" s="1886" t="s">
        <v>960</v>
      </c>
      <c r="B3" s="1886"/>
      <c r="C3" s="1886"/>
      <c r="D3" s="1886"/>
      <c r="E3" s="1886"/>
      <c r="F3" s="1886"/>
      <c r="G3" s="1886"/>
      <c r="H3" s="1886"/>
      <c r="I3" s="1886"/>
      <c r="J3" s="1886"/>
      <c r="K3" s="1886"/>
      <c r="L3" s="1886"/>
      <c r="M3" s="1886"/>
      <c r="N3" s="1886"/>
      <c r="O3" s="1886"/>
      <c r="P3" s="1886"/>
      <c r="Q3" s="724"/>
      <c r="R3" s="724"/>
      <c r="S3" s="724"/>
      <c r="T3" s="724"/>
    </row>
    <row r="5" spans="1:20">
      <c r="L5" s="1255" t="s">
        <v>1441</v>
      </c>
      <c r="M5" s="1255"/>
      <c r="N5" s="1255"/>
      <c r="O5" s="1255"/>
      <c r="P5" s="1255"/>
    </row>
    <row r="7" spans="1:20">
      <c r="A7" s="289" t="s">
        <v>613</v>
      </c>
    </row>
    <row r="9" spans="1:20">
      <c r="B9" s="289" t="str">
        <f>入力シート!C1</f>
        <v>令和4年7月10日執行参議院青森県選挙区選出議員選挙</v>
      </c>
      <c r="J9" s="306"/>
      <c r="K9"/>
    </row>
    <row r="11" spans="1:20">
      <c r="H11" s="290" t="s">
        <v>544</v>
      </c>
      <c r="J11" s="306">
        <f>入力シート!C8</f>
        <v>0</v>
      </c>
      <c r="K11" s="280"/>
      <c r="L11" s="280">
        <f>入力シート!C10</f>
        <v>0</v>
      </c>
    </row>
    <row r="13" spans="1:20">
      <c r="A13" s="289" t="s">
        <v>961</v>
      </c>
    </row>
    <row r="14" spans="1:20" ht="14.25" customHeight="1">
      <c r="A14" s="307" t="s">
        <v>943</v>
      </c>
      <c r="B14" s="307"/>
      <c r="C14" s="307"/>
      <c r="D14" s="307"/>
      <c r="E14" s="307"/>
      <c r="F14" s="308"/>
      <c r="G14" s="307"/>
      <c r="H14" s="307"/>
      <c r="I14" s="307"/>
      <c r="J14" s="307"/>
      <c r="K14" s="307"/>
      <c r="L14" s="307"/>
      <c r="M14" s="307"/>
      <c r="N14" s="307"/>
    </row>
    <row r="15" spans="1:20" ht="14.25" customHeight="1">
      <c r="A15" s="307"/>
      <c r="B15" s="307"/>
      <c r="C15" s="307"/>
      <c r="D15" s="307"/>
      <c r="E15" s="307"/>
      <c r="F15" s="308"/>
      <c r="G15" s="307"/>
      <c r="H15" s="307"/>
      <c r="I15" s="307"/>
      <c r="J15" s="307"/>
      <c r="K15" s="307"/>
      <c r="L15" s="307"/>
      <c r="M15" s="307"/>
      <c r="N15" s="307"/>
    </row>
    <row r="16" spans="1:20" ht="14.25" customHeight="1">
      <c r="A16" s="307"/>
      <c r="B16" s="307"/>
      <c r="C16" s="307"/>
      <c r="D16" s="307"/>
      <c r="E16" s="307"/>
      <c r="F16" s="308"/>
      <c r="G16" s="307"/>
      <c r="H16" s="307"/>
      <c r="I16" s="307"/>
      <c r="J16" s="307"/>
      <c r="K16" s="307"/>
      <c r="L16" s="307"/>
      <c r="M16" s="307"/>
      <c r="N16" s="307"/>
    </row>
    <row r="17" spans="1:15" ht="14.25" customHeight="1">
      <c r="A17" s="864" t="s">
        <v>589</v>
      </c>
      <c r="B17" s="864"/>
      <c r="C17" s="864"/>
      <c r="D17" s="864"/>
      <c r="E17" s="864"/>
      <c r="F17" s="864"/>
      <c r="G17" s="864"/>
      <c r="H17" s="864"/>
      <c r="I17" s="864"/>
      <c r="J17" s="864"/>
      <c r="K17" s="864"/>
      <c r="L17" s="864"/>
      <c r="M17" s="864"/>
      <c r="N17" s="864"/>
      <c r="O17" s="864"/>
    </row>
    <row r="18" spans="1:15" ht="14.25" customHeight="1">
      <c r="A18" s="309"/>
      <c r="B18" s="309"/>
      <c r="C18" s="309"/>
      <c r="D18" s="309"/>
      <c r="E18" s="309"/>
      <c r="F18" s="309"/>
      <c r="G18" s="309"/>
      <c r="H18" s="309"/>
      <c r="I18" s="309"/>
      <c r="J18" s="309"/>
      <c r="K18" s="309"/>
      <c r="L18" s="309"/>
      <c r="M18" s="309"/>
      <c r="N18" s="309"/>
      <c r="O18" s="309"/>
    </row>
    <row r="19" spans="1:15" ht="14.25" customHeight="1">
      <c r="A19" s="326" t="s">
        <v>43</v>
      </c>
      <c r="B19" s="309"/>
      <c r="C19" s="309"/>
      <c r="D19" s="1567" t="s">
        <v>1326</v>
      </c>
      <c r="E19" s="1567"/>
      <c r="F19" s="1567"/>
      <c r="G19" s="1567"/>
      <c r="H19" s="309"/>
      <c r="I19" s="309"/>
      <c r="J19" s="309"/>
      <c r="K19" s="309"/>
      <c r="L19" s="309"/>
      <c r="M19" s="309"/>
      <c r="N19" s="309"/>
      <c r="O19" s="309"/>
    </row>
    <row r="20" spans="1:15" ht="14.25" customHeight="1">
      <c r="A20" s="309"/>
      <c r="B20" s="309"/>
      <c r="C20" s="309"/>
      <c r="D20" s="309"/>
      <c r="E20" s="309"/>
      <c r="F20" s="309"/>
      <c r="G20" s="309"/>
      <c r="H20" s="309"/>
      <c r="I20" s="309"/>
      <c r="J20" s="309"/>
      <c r="K20" s="309"/>
      <c r="L20" s="309"/>
      <c r="M20" s="309"/>
      <c r="N20" s="309"/>
    </row>
    <row r="21" spans="1:15" ht="14.25" customHeight="1">
      <c r="A21" s="307" t="s">
        <v>44</v>
      </c>
      <c r="B21" s="307"/>
      <c r="C21" s="307"/>
      <c r="D21" s="307"/>
      <c r="E21" s="307"/>
      <c r="F21" s="307"/>
      <c r="G21" s="307"/>
      <c r="H21" s="307"/>
      <c r="I21" s="307"/>
      <c r="J21" s="307"/>
      <c r="K21" s="307"/>
      <c r="L21" s="307"/>
      <c r="M21" s="307"/>
      <c r="N21" s="307"/>
    </row>
    <row r="22" spans="1:15" ht="14.25" customHeight="1">
      <c r="A22" s="307"/>
      <c r="B22" s="1770"/>
      <c r="C22" s="1770"/>
      <c r="D22" s="1770"/>
      <c r="E22" s="1770"/>
      <c r="F22" s="1770"/>
      <c r="G22" s="1770"/>
      <c r="H22" s="1770"/>
      <c r="I22" s="1770"/>
      <c r="J22" s="1770"/>
      <c r="K22" s="1770"/>
      <c r="L22" s="1770"/>
      <c r="M22" s="1770"/>
      <c r="N22" s="1770"/>
    </row>
    <row r="23" spans="1:15" ht="14.25" customHeight="1">
      <c r="A23" s="307"/>
      <c r="B23" s="1770"/>
      <c r="C23" s="1770"/>
      <c r="D23" s="1770"/>
      <c r="E23" s="1770"/>
      <c r="F23" s="1770"/>
      <c r="G23" s="1770"/>
      <c r="H23" s="1770"/>
      <c r="I23" s="1770"/>
      <c r="J23" s="1770"/>
      <c r="K23" s="1770"/>
      <c r="L23" s="1770"/>
      <c r="M23" s="1770"/>
      <c r="N23" s="1770"/>
    </row>
    <row r="24" spans="1:15" ht="14.25" customHeight="1">
      <c r="A24" s="307"/>
      <c r="B24" s="1770"/>
      <c r="C24" s="1770"/>
      <c r="D24" s="1770"/>
      <c r="E24" s="1770"/>
      <c r="F24" s="1770"/>
      <c r="G24" s="1770"/>
      <c r="H24" s="1770"/>
      <c r="I24" s="1770"/>
      <c r="J24" s="1770"/>
      <c r="K24" s="1770"/>
      <c r="L24" s="1770"/>
      <c r="M24" s="1770"/>
      <c r="N24" s="1770"/>
    </row>
    <row r="25" spans="1:15" ht="14.25" customHeight="1">
      <c r="A25" s="307"/>
      <c r="B25" s="307"/>
      <c r="C25" s="307"/>
      <c r="D25" s="307"/>
      <c r="E25" s="307"/>
      <c r="F25" s="307"/>
      <c r="G25" s="307"/>
      <c r="H25" s="307"/>
      <c r="I25" s="307"/>
      <c r="J25" s="307"/>
      <c r="K25" s="307"/>
      <c r="L25" s="307"/>
      <c r="M25" s="307"/>
      <c r="N25" s="307"/>
    </row>
    <row r="26" spans="1:15" ht="14.25" customHeight="1">
      <c r="A26" s="307" t="s">
        <v>891</v>
      </c>
      <c r="B26" s="307"/>
      <c r="C26" s="307"/>
      <c r="E26" s="1800" t="s">
        <v>851</v>
      </c>
      <c r="F26" s="1800"/>
      <c r="G26" s="1800"/>
      <c r="H26" s="1800"/>
      <c r="I26" s="307"/>
      <c r="J26" s="307"/>
      <c r="K26" s="307"/>
      <c r="L26" s="307"/>
      <c r="M26" s="307"/>
      <c r="N26" s="307"/>
    </row>
    <row r="27" spans="1:15" ht="14.25" customHeight="1">
      <c r="A27" s="307"/>
      <c r="B27" s="307"/>
      <c r="C27" s="307"/>
      <c r="D27" s="307"/>
      <c r="E27" s="307"/>
      <c r="F27" s="307"/>
      <c r="G27" s="195"/>
      <c r="H27" s="307"/>
      <c r="I27" s="307"/>
      <c r="J27" s="307"/>
      <c r="K27" s="307"/>
      <c r="L27" s="307"/>
      <c r="M27" s="307"/>
      <c r="N27" s="307"/>
    </row>
    <row r="28" spans="1:15" ht="24" customHeight="1">
      <c r="A28" s="1272" t="s">
        <v>47</v>
      </c>
      <c r="B28" s="1273"/>
      <c r="C28" s="1273"/>
      <c r="D28" s="1273"/>
      <c r="E28" s="1274"/>
      <c r="F28" s="1272" t="s">
        <v>892</v>
      </c>
      <c r="G28" s="1273"/>
      <c r="H28" s="1273"/>
      <c r="I28" s="1274"/>
      <c r="J28" s="1272" t="s">
        <v>893</v>
      </c>
      <c r="K28" s="1273"/>
      <c r="L28" s="1273"/>
      <c r="M28" s="1273"/>
      <c r="N28" s="1273"/>
      <c r="O28" s="1274"/>
    </row>
    <row r="29" spans="1:15" ht="24" customHeight="1">
      <c r="A29" s="1797" t="s">
        <v>1489</v>
      </c>
      <c r="B29" s="1442"/>
      <c r="C29" s="1442"/>
      <c r="D29" s="1442"/>
      <c r="E29" s="1443"/>
      <c r="F29" s="1798"/>
      <c r="G29" s="1799"/>
      <c r="H29" s="1799"/>
      <c r="I29" s="329"/>
      <c r="J29" s="1798"/>
      <c r="K29" s="1799"/>
      <c r="L29" s="1799"/>
      <c r="M29" s="1799"/>
      <c r="N29" s="1799"/>
      <c r="O29" s="330"/>
    </row>
    <row r="30" spans="1:15" ht="24" customHeight="1">
      <c r="A30" s="1797" t="s">
        <v>1490</v>
      </c>
      <c r="B30" s="970"/>
      <c r="C30" s="970"/>
      <c r="D30" s="970"/>
      <c r="E30" s="971"/>
      <c r="F30" s="1798"/>
      <c r="G30" s="1799"/>
      <c r="H30" s="1799"/>
      <c r="I30" s="329"/>
      <c r="J30" s="1798"/>
      <c r="K30" s="1799"/>
      <c r="L30" s="1799"/>
      <c r="M30" s="1799"/>
      <c r="N30" s="1799"/>
      <c r="O30" s="330"/>
    </row>
    <row r="31" spans="1:15" ht="24" customHeight="1">
      <c r="A31" s="1797" t="s">
        <v>1491</v>
      </c>
      <c r="B31" s="970"/>
      <c r="C31" s="970"/>
      <c r="D31" s="970"/>
      <c r="E31" s="971"/>
      <c r="F31" s="1798"/>
      <c r="G31" s="1799"/>
      <c r="H31" s="1799"/>
      <c r="I31" s="329"/>
      <c r="J31" s="1798"/>
      <c r="K31" s="1799"/>
      <c r="L31" s="1799"/>
      <c r="M31" s="1799"/>
      <c r="N31" s="1799"/>
      <c r="O31" s="330"/>
    </row>
    <row r="32" spans="1:15" ht="24" customHeight="1">
      <c r="A32" s="1272" t="s">
        <v>48</v>
      </c>
      <c r="B32" s="1273"/>
      <c r="C32" s="1273"/>
      <c r="D32" s="1273"/>
      <c r="E32" s="1274"/>
      <c r="F32" s="1795"/>
      <c r="G32" s="1796"/>
      <c r="H32" s="1796"/>
      <c r="I32" s="329"/>
      <c r="J32" s="1795"/>
      <c r="K32" s="1796"/>
      <c r="L32" s="1796"/>
      <c r="M32" s="1796"/>
      <c r="N32" s="1796"/>
      <c r="O32" s="330"/>
    </row>
    <row r="34" spans="1:8">
      <c r="A34" s="289" t="s">
        <v>1494</v>
      </c>
    </row>
    <row r="35" spans="1:8">
      <c r="A35" s="289" t="s">
        <v>1495</v>
      </c>
    </row>
    <row r="37" spans="1:8">
      <c r="A37" s="289" t="s">
        <v>1515</v>
      </c>
    </row>
    <row r="38" spans="1:8">
      <c r="A38" s="289" t="s">
        <v>1509</v>
      </c>
    </row>
    <row r="40" spans="1:8">
      <c r="A40" s="289" t="s">
        <v>1497</v>
      </c>
    </row>
    <row r="41" spans="1:8">
      <c r="A41" s="289" t="s">
        <v>1498</v>
      </c>
    </row>
    <row r="43" spans="1:8">
      <c r="A43" s="289" t="s">
        <v>1499</v>
      </c>
      <c r="B43" s="296"/>
      <c r="C43" s="750"/>
      <c r="D43" s="750"/>
    </row>
    <row r="44" spans="1:8">
      <c r="A44" s="289" t="s">
        <v>1451</v>
      </c>
      <c r="B44" s="296"/>
      <c r="C44" s="750"/>
      <c r="D44" s="750"/>
    </row>
    <row r="45" spans="1:8">
      <c r="A45" s="289" t="s">
        <v>1439</v>
      </c>
      <c r="B45" s="296"/>
      <c r="C45" s="750"/>
      <c r="D45" s="750"/>
    </row>
    <row r="46" spans="1:8">
      <c r="A46" s="289" t="s">
        <v>1440</v>
      </c>
      <c r="B46" s="296"/>
      <c r="C46" s="750"/>
      <c r="D46" s="750"/>
      <c r="H46" s="280"/>
    </row>
  </sheetData>
  <mergeCells count="21">
    <mergeCell ref="E26:H26"/>
    <mergeCell ref="A3:P3"/>
    <mergeCell ref="L5:P5"/>
    <mergeCell ref="A17:O17"/>
    <mergeCell ref="D19:G19"/>
    <mergeCell ref="B22:N24"/>
    <mergeCell ref="A28:E28"/>
    <mergeCell ref="F28:I28"/>
    <mergeCell ref="J28:O28"/>
    <mergeCell ref="A29:E29"/>
    <mergeCell ref="F29:H29"/>
    <mergeCell ref="J29:N29"/>
    <mergeCell ref="A32:E32"/>
    <mergeCell ref="F32:H32"/>
    <mergeCell ref="J32:N32"/>
    <mergeCell ref="A30:E30"/>
    <mergeCell ref="F30:H30"/>
    <mergeCell ref="J30:N30"/>
    <mergeCell ref="A31:E31"/>
    <mergeCell ref="F31:H31"/>
    <mergeCell ref="J31:N31"/>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T41"/>
  <sheetViews>
    <sheetView view="pageBreakPreview" zoomScaleNormal="100" zoomScaleSheetLayoutView="100" workbookViewId="0">
      <selection activeCell="Q27" sqref="Q27"/>
    </sheetView>
  </sheetViews>
  <sheetFormatPr defaultColWidth="5.875" defaultRowHeight="14.25"/>
  <cols>
    <col min="1" max="16384" width="5.875" style="289"/>
  </cols>
  <sheetData>
    <row r="1" spans="1:20">
      <c r="O1" s="290" t="s">
        <v>962</v>
      </c>
    </row>
    <row r="2" spans="1:20">
      <c r="A2" s="289" t="s">
        <v>345</v>
      </c>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963</v>
      </c>
      <c r="B4" s="921"/>
      <c r="C4" s="921"/>
      <c r="D4" s="921"/>
      <c r="E4" s="921"/>
      <c r="F4" s="921"/>
      <c r="G4" s="921"/>
      <c r="H4" s="921"/>
      <c r="I4" s="921"/>
      <c r="J4" s="921"/>
      <c r="K4" s="921"/>
      <c r="L4" s="921"/>
      <c r="M4" s="921"/>
      <c r="N4" s="921"/>
      <c r="O4" s="921"/>
    </row>
    <row r="5" spans="1:20" ht="14.25" customHeight="1">
      <c r="A5" s="189"/>
      <c r="B5" s="189"/>
      <c r="C5" s="189"/>
      <c r="D5" s="189"/>
      <c r="E5" s="189"/>
      <c r="F5" s="189"/>
      <c r="G5" s="189"/>
      <c r="H5" s="189"/>
      <c r="I5" s="189"/>
      <c r="J5" s="189"/>
      <c r="K5" s="189"/>
      <c r="L5" s="189"/>
      <c r="M5" s="189"/>
      <c r="N5" s="189"/>
    </row>
    <row r="7" spans="1:20" ht="24" customHeight="1">
      <c r="A7" s="289" t="s">
        <v>964</v>
      </c>
    </row>
    <row r="8" spans="1:20" ht="24" customHeight="1">
      <c r="A8" s="289" t="s">
        <v>965</v>
      </c>
    </row>
    <row r="9" spans="1:20" ht="24" customHeight="1">
      <c r="A9" s="289" t="s">
        <v>947</v>
      </c>
    </row>
    <row r="10" spans="1:20" ht="14.25" customHeight="1"/>
    <row r="12" spans="1:20">
      <c r="A12" s="331" t="s">
        <v>1332</v>
      </c>
      <c r="B12" s="295"/>
      <c r="C12" s="295"/>
      <c r="D12" s="295"/>
      <c r="E12" s="295"/>
    </row>
    <row r="14" spans="1:20">
      <c r="L14" s="1801"/>
      <c r="M14" s="1801"/>
      <c r="N14" s="1801"/>
    </row>
    <row r="16" spans="1:20">
      <c r="G16" s="289" t="s">
        <v>1435</v>
      </c>
      <c r="O16" s="290" t="s">
        <v>513</v>
      </c>
    </row>
    <row r="17" spans="1:15">
      <c r="O17" s="290"/>
    </row>
    <row r="18" spans="1:15">
      <c r="O18" s="290"/>
    </row>
    <row r="19" spans="1:15">
      <c r="O19" s="290"/>
    </row>
    <row r="20" spans="1:15">
      <c r="A20" s="949" t="s">
        <v>589</v>
      </c>
      <c r="B20" s="949"/>
      <c r="C20" s="949"/>
      <c r="D20" s="949"/>
      <c r="E20" s="949"/>
      <c r="F20" s="949"/>
      <c r="G20" s="949"/>
      <c r="H20" s="949"/>
      <c r="I20" s="949"/>
      <c r="J20" s="949"/>
      <c r="K20" s="949"/>
      <c r="L20" s="949"/>
      <c r="M20" s="949"/>
      <c r="N20" s="949"/>
      <c r="O20" s="949"/>
    </row>
    <row r="22" spans="1:15">
      <c r="A22" s="333" t="s">
        <v>853</v>
      </c>
      <c r="B22" s="289" t="str">
        <f>入力シート!C1</f>
        <v>令和4年7月10日執行参議院青森県選挙区選出議員選挙</v>
      </c>
      <c r="K22"/>
    </row>
    <row r="23" spans="1:15">
      <c r="A23" s="333"/>
      <c r="J23" s="305"/>
      <c r="K23" s="305"/>
    </row>
    <row r="25" spans="1:15">
      <c r="A25" s="333" t="s">
        <v>854</v>
      </c>
      <c r="B25" s="289" t="s">
        <v>856</v>
      </c>
      <c r="E25" s="306">
        <f>入力シート!C8</f>
        <v>0</v>
      </c>
      <c r="F25" s="280"/>
      <c r="G25" s="280">
        <f>入力シート!C10</f>
        <v>0</v>
      </c>
      <c r="H25" s="290"/>
    </row>
    <row r="26" spans="1:15">
      <c r="E26" s="306"/>
      <c r="F26" s="280"/>
      <c r="G26" s="280"/>
      <c r="H26" s="290"/>
    </row>
    <row r="28" spans="1:15">
      <c r="A28" s="333" t="s">
        <v>323</v>
      </c>
      <c r="B28" s="289" t="s">
        <v>900</v>
      </c>
      <c r="E28" s="1802" t="s">
        <v>303</v>
      </c>
      <c r="F28" s="1802"/>
      <c r="G28" s="1802"/>
      <c r="H28" s="295"/>
    </row>
    <row r="29" spans="1:15" ht="14.25" customHeight="1">
      <c r="A29" s="307"/>
      <c r="B29" s="307"/>
      <c r="C29" s="307"/>
      <c r="D29" s="307"/>
      <c r="E29" s="307"/>
      <c r="F29" s="308"/>
      <c r="G29" s="307"/>
      <c r="H29" s="307"/>
      <c r="I29" s="307"/>
      <c r="J29" s="307"/>
      <c r="K29" s="307"/>
      <c r="L29" s="307"/>
      <c r="M29" s="307"/>
      <c r="N29" s="307"/>
    </row>
    <row r="30" spans="1:15" ht="14.25" customHeight="1">
      <c r="A30" s="307"/>
      <c r="B30" s="307"/>
      <c r="C30" s="307"/>
      <c r="D30" s="307"/>
      <c r="E30" s="307"/>
      <c r="F30" s="308"/>
      <c r="G30" s="307"/>
      <c r="H30" s="307"/>
      <c r="I30" s="307"/>
      <c r="J30" s="307"/>
      <c r="K30" s="307"/>
      <c r="L30" s="307"/>
      <c r="M30" s="307"/>
      <c r="N30" s="307"/>
    </row>
    <row r="31" spans="1:15" ht="14.25" customHeight="1">
      <c r="A31" s="307"/>
      <c r="B31" s="307"/>
      <c r="C31" s="307"/>
      <c r="D31" s="307"/>
      <c r="E31" s="307"/>
      <c r="F31" s="308"/>
      <c r="G31" s="307"/>
      <c r="H31" s="307"/>
      <c r="I31" s="307"/>
      <c r="J31" s="307"/>
      <c r="K31" s="307"/>
      <c r="L31" s="307"/>
      <c r="M31" s="307"/>
      <c r="N31" s="307"/>
    </row>
    <row r="32" spans="1:15">
      <c r="B32" s="296"/>
      <c r="C32" s="147"/>
      <c r="D32" s="147"/>
      <c r="H32" s="280"/>
    </row>
    <row r="33" spans="1:8">
      <c r="A33" s="289" t="s">
        <v>1611</v>
      </c>
      <c r="B33" s="296"/>
      <c r="C33" s="147"/>
      <c r="D33" s="147"/>
      <c r="H33" s="280"/>
    </row>
    <row r="34" spans="1:8">
      <c r="A34" s="289" t="s">
        <v>1603</v>
      </c>
      <c r="B34" s="296"/>
      <c r="C34" s="147"/>
      <c r="D34" s="147"/>
    </row>
    <row r="35" spans="1:8">
      <c r="B35" s="296"/>
      <c r="C35" s="147"/>
      <c r="D35" s="147"/>
      <c r="G35" s="280"/>
    </row>
    <row r="36" spans="1:8">
      <c r="A36" s="289" t="s">
        <v>903</v>
      </c>
      <c r="B36" s="296"/>
      <c r="C36" s="147"/>
      <c r="D36" s="147"/>
    </row>
    <row r="37" spans="1:8">
      <c r="A37" s="289" t="s">
        <v>1612</v>
      </c>
    </row>
    <row r="38" spans="1:8">
      <c r="A38" s="289" t="s">
        <v>1204</v>
      </c>
    </row>
    <row r="40" spans="1:8">
      <c r="A40" s="289" t="s">
        <v>1586</v>
      </c>
    </row>
    <row r="41" spans="1:8">
      <c r="A41" s="289" t="s">
        <v>1587</v>
      </c>
    </row>
  </sheetData>
  <mergeCells count="5">
    <mergeCell ref="A4:O4"/>
    <mergeCell ref="L14:N14"/>
    <mergeCell ref="A20:O20"/>
    <mergeCell ref="E28:G28"/>
    <mergeCell ref="A3:O3"/>
  </mergeCells>
  <phoneticPr fontId="3"/>
  <pageMargins left="0.78740157480314965" right="0.31496062992125984"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T50"/>
  <sheetViews>
    <sheetView view="pageBreakPreview" zoomScaleNormal="100" zoomScaleSheetLayoutView="100" workbookViewId="0">
      <selection activeCell="N37" sqref="N37"/>
    </sheetView>
  </sheetViews>
  <sheetFormatPr defaultColWidth="5.625" defaultRowHeight="14.25"/>
  <cols>
    <col min="1" max="15" width="5.625" style="289"/>
    <col min="16" max="16" width="7.5" style="289" customWidth="1"/>
    <col min="17" max="16384" width="5.625" style="289"/>
  </cols>
  <sheetData>
    <row r="1" spans="1:20">
      <c r="P1" s="290" t="s">
        <v>966</v>
      </c>
    </row>
    <row r="2" spans="1:20">
      <c r="P2" s="290"/>
    </row>
    <row r="3" spans="1:20">
      <c r="A3" s="949"/>
      <c r="B3" s="949"/>
      <c r="C3" s="949"/>
      <c r="D3" s="949"/>
      <c r="E3" s="949"/>
      <c r="F3" s="949"/>
      <c r="G3" s="949"/>
      <c r="H3" s="949"/>
      <c r="I3" s="949"/>
      <c r="J3" s="949"/>
      <c r="K3" s="949"/>
      <c r="L3" s="949"/>
      <c r="M3" s="949"/>
      <c r="N3" s="949"/>
      <c r="O3" s="949"/>
      <c r="P3" s="293"/>
      <c r="Q3" s="293"/>
      <c r="R3" s="293"/>
      <c r="S3" s="293"/>
      <c r="T3" s="293"/>
    </row>
    <row r="4" spans="1:20" ht="28.5">
      <c r="A4" s="921" t="s">
        <v>967</v>
      </c>
      <c r="B4" s="921"/>
      <c r="C4" s="921"/>
      <c r="D4" s="921"/>
      <c r="E4" s="921"/>
      <c r="F4" s="921"/>
      <c r="G4" s="921"/>
      <c r="H4" s="921"/>
      <c r="I4" s="921"/>
      <c r="J4" s="921"/>
      <c r="K4" s="921"/>
      <c r="L4" s="921"/>
      <c r="M4" s="921"/>
      <c r="N4" s="921"/>
      <c r="O4" s="921"/>
      <c r="P4" s="921"/>
    </row>
    <row r="7" spans="1:20">
      <c r="A7" s="289" t="s">
        <v>968</v>
      </c>
      <c r="M7" s="332"/>
      <c r="N7" s="332"/>
      <c r="O7" s="332"/>
    </row>
    <row r="8" spans="1:20">
      <c r="M8" s="332"/>
      <c r="N8" s="332"/>
      <c r="O8" s="332"/>
    </row>
    <row r="9" spans="1:20">
      <c r="M9" s="332"/>
      <c r="N9" s="332"/>
      <c r="O9" s="332"/>
    </row>
    <row r="10" spans="1:20">
      <c r="B10" s="1027" t="s">
        <v>1329</v>
      </c>
      <c r="C10" s="1027"/>
      <c r="D10" s="1027"/>
      <c r="E10" s="1027"/>
      <c r="F10" s="1027"/>
    </row>
    <row r="11" spans="1:20">
      <c r="B11" s="332"/>
      <c r="C11" s="332"/>
      <c r="D11" s="332"/>
    </row>
    <row r="13" spans="1:20">
      <c r="B13" s="289" t="str">
        <f>入力シート!C1</f>
        <v>令和4年7月10日執行参議院青森県選挙区選出議員選挙</v>
      </c>
      <c r="J13" s="306"/>
      <c r="K13"/>
      <c r="L13" s="325"/>
    </row>
    <row r="15" spans="1:20">
      <c r="I15" s="290" t="s">
        <v>544</v>
      </c>
      <c r="K15" s="306">
        <f>入力シート!C8</f>
        <v>0</v>
      </c>
      <c r="L15" s="280"/>
      <c r="M15" s="280">
        <f>入力シート!C10</f>
        <v>0</v>
      </c>
    </row>
    <row r="16" spans="1:20">
      <c r="I16" s="290"/>
      <c r="K16" s="306"/>
      <c r="L16" s="280"/>
      <c r="M16" s="280"/>
    </row>
    <row r="17" spans="1:16" ht="14.25" customHeight="1">
      <c r="A17" s="307"/>
      <c r="B17" s="307"/>
      <c r="C17" s="307"/>
      <c r="D17" s="307"/>
      <c r="E17" s="307"/>
      <c r="F17" s="307"/>
      <c r="G17" s="308"/>
      <c r="H17" s="307"/>
      <c r="I17" s="307"/>
      <c r="J17" s="307"/>
      <c r="K17" s="307"/>
      <c r="L17" s="307"/>
      <c r="M17" s="307"/>
      <c r="N17" s="307"/>
      <c r="O17" s="307"/>
    </row>
    <row r="18" spans="1:16" ht="14.25" customHeight="1">
      <c r="A18" s="864" t="s">
        <v>589</v>
      </c>
      <c r="B18" s="864"/>
      <c r="C18" s="864"/>
      <c r="D18" s="864"/>
      <c r="E18" s="864"/>
      <c r="F18" s="864"/>
      <c r="G18" s="864"/>
      <c r="H18" s="864"/>
      <c r="I18" s="864"/>
      <c r="J18" s="864"/>
      <c r="K18" s="864"/>
      <c r="L18" s="864"/>
      <c r="M18" s="864"/>
      <c r="N18" s="864"/>
      <c r="O18" s="864"/>
      <c r="P18" s="864"/>
    </row>
    <row r="19" spans="1:16" ht="14.25" customHeight="1">
      <c r="A19" s="309"/>
      <c r="B19" s="309"/>
      <c r="C19" s="309"/>
      <c r="D19" s="309"/>
      <c r="E19" s="309"/>
      <c r="F19" s="309"/>
      <c r="G19" s="309"/>
      <c r="H19" s="309"/>
      <c r="I19" s="309"/>
      <c r="J19" s="309"/>
      <c r="K19" s="309"/>
      <c r="L19" s="309"/>
      <c r="M19" s="309"/>
      <c r="N19" s="309"/>
      <c r="O19" s="309"/>
    </row>
    <row r="20" spans="1:16" ht="28.5" customHeight="1">
      <c r="A20" s="1813" t="s">
        <v>906</v>
      </c>
      <c r="B20" s="1814"/>
      <c r="C20" s="1814"/>
      <c r="D20" s="1814"/>
      <c r="E20" s="1815"/>
      <c r="F20" s="1616"/>
      <c r="G20" s="1617"/>
      <c r="H20" s="1617"/>
      <c r="I20" s="1617"/>
      <c r="J20" s="1617"/>
      <c r="K20" s="1617"/>
      <c r="L20" s="1617"/>
      <c r="M20" s="1617"/>
      <c r="N20" s="1617"/>
      <c r="O20" s="1617"/>
      <c r="P20" s="334"/>
    </row>
    <row r="21" spans="1:16" ht="28.5" customHeight="1">
      <c r="A21" s="1816" t="s">
        <v>907</v>
      </c>
      <c r="B21" s="1817"/>
      <c r="C21" s="1817"/>
      <c r="D21" s="1817"/>
      <c r="E21" s="1818"/>
      <c r="F21" s="1619"/>
      <c r="G21" s="1620"/>
      <c r="H21" s="1620"/>
      <c r="I21" s="1620"/>
      <c r="J21" s="1620"/>
      <c r="K21" s="1620"/>
      <c r="L21" s="1620"/>
      <c r="M21" s="1620"/>
      <c r="N21" s="1620"/>
      <c r="O21" s="1620"/>
      <c r="P21" s="335"/>
    </row>
    <row r="22" spans="1:16" ht="28.5" customHeight="1">
      <c r="A22" s="1819" t="s">
        <v>908</v>
      </c>
      <c r="B22" s="1820"/>
      <c r="C22" s="1820"/>
      <c r="D22" s="1820"/>
      <c r="E22" s="1821"/>
      <c r="F22" s="1622"/>
      <c r="G22" s="1623"/>
      <c r="H22" s="1623"/>
      <c r="I22" s="1623"/>
      <c r="J22" s="1623"/>
      <c r="K22" s="1623"/>
      <c r="L22" s="1623"/>
      <c r="M22" s="1623"/>
      <c r="N22" s="1623"/>
      <c r="O22" s="1623"/>
      <c r="P22" s="336"/>
    </row>
    <row r="23" spans="1:16" ht="28.5" customHeight="1">
      <c r="A23" s="1803" t="s">
        <v>892</v>
      </c>
      <c r="B23" s="970"/>
      <c r="C23" s="970"/>
      <c r="D23" s="970"/>
      <c r="E23" s="971"/>
      <c r="F23" s="1804"/>
      <c r="G23" s="1805"/>
      <c r="H23" s="1805"/>
      <c r="I23" s="1805"/>
      <c r="J23" s="1805"/>
      <c r="K23" s="1805"/>
      <c r="L23" s="1805"/>
      <c r="M23" s="1805"/>
      <c r="N23" s="1805"/>
      <c r="O23" s="1805"/>
      <c r="P23" s="232"/>
    </row>
    <row r="24" spans="1:16" ht="28.5" customHeight="1">
      <c r="A24" s="1803" t="s">
        <v>83</v>
      </c>
      <c r="B24" s="970"/>
      <c r="C24" s="970"/>
      <c r="D24" s="970"/>
      <c r="E24" s="971"/>
      <c r="F24" s="1806"/>
      <c r="G24" s="1807"/>
      <c r="H24" s="1807"/>
      <c r="I24" s="1807"/>
      <c r="J24" s="1807"/>
      <c r="K24" s="1807"/>
      <c r="L24" s="1807"/>
      <c r="M24" s="1807"/>
      <c r="N24" s="1807"/>
      <c r="O24" s="1807"/>
      <c r="P24" s="208" t="s">
        <v>2</v>
      </c>
    </row>
    <row r="25" spans="1:16" ht="28.5" customHeight="1">
      <c r="A25" s="1808" t="s">
        <v>683</v>
      </c>
      <c r="B25" s="1809"/>
      <c r="C25" s="1809"/>
      <c r="D25" s="1809"/>
      <c r="E25" s="1810"/>
      <c r="F25" s="1849"/>
      <c r="G25" s="1850"/>
      <c r="H25" s="1850"/>
      <c r="I25" s="1850"/>
      <c r="J25" s="1850"/>
      <c r="K25" s="1850"/>
      <c r="L25" s="1850"/>
      <c r="M25" s="1850"/>
      <c r="N25" s="1850"/>
      <c r="O25" s="1850"/>
      <c r="P25" s="249"/>
    </row>
    <row r="26" spans="1:16" ht="21" customHeight="1">
      <c r="A26" s="236"/>
      <c r="B26" s="236"/>
      <c r="C26" s="236"/>
      <c r="D26" s="236"/>
      <c r="E26" s="236"/>
      <c r="F26" s="236"/>
      <c r="G26" s="236"/>
      <c r="H26" s="236"/>
      <c r="I26" s="236"/>
      <c r="J26" s="236"/>
      <c r="K26" s="236"/>
      <c r="L26" s="236"/>
      <c r="M26" s="236"/>
      <c r="N26" s="236"/>
      <c r="O26" s="236"/>
      <c r="P26" s="236"/>
    </row>
    <row r="27" spans="1:16">
      <c r="A27" s="289" t="s">
        <v>909</v>
      </c>
      <c r="B27" s="216"/>
      <c r="C27" s="216"/>
      <c r="D27" s="216"/>
      <c r="E27" s="216"/>
      <c r="F27" s="216"/>
      <c r="G27" s="216"/>
      <c r="H27" s="216"/>
      <c r="I27" s="216"/>
      <c r="J27" s="216"/>
      <c r="K27" s="216"/>
      <c r="L27" s="216"/>
      <c r="M27" s="216"/>
      <c r="N27" s="216"/>
      <c r="O27" s="216"/>
      <c r="P27" s="216"/>
    </row>
    <row r="28" spans="1:16">
      <c r="A28" s="289" t="s">
        <v>910</v>
      </c>
    </row>
    <row r="30" spans="1:16">
      <c r="A30" s="289" t="s">
        <v>911</v>
      </c>
    </row>
    <row r="31" spans="1:16">
      <c r="A31" s="289" t="s">
        <v>912</v>
      </c>
    </row>
    <row r="33" spans="1:10">
      <c r="A33" s="289" t="s">
        <v>913</v>
      </c>
    </row>
    <row r="34" spans="1:10">
      <c r="A34" s="289" t="s">
        <v>914</v>
      </c>
    </row>
    <row r="36" spans="1:10">
      <c r="A36" s="289" t="s">
        <v>915</v>
      </c>
    </row>
    <row r="37" spans="1:10">
      <c r="A37" s="289" t="s">
        <v>916</v>
      </c>
    </row>
    <row r="38" spans="1:10" ht="9" customHeight="1"/>
    <row r="39" spans="1:10">
      <c r="A39" s="289" t="s">
        <v>969</v>
      </c>
    </row>
    <row r="40" spans="1:10">
      <c r="A40" s="289" t="s">
        <v>85</v>
      </c>
    </row>
    <row r="41" spans="1:10">
      <c r="C41" s="289" t="s">
        <v>1516</v>
      </c>
    </row>
    <row r="46" spans="1:10">
      <c r="C46" s="307"/>
      <c r="D46" s="307"/>
      <c r="E46" s="307"/>
      <c r="F46" s="307"/>
      <c r="G46" s="307"/>
      <c r="H46" s="307"/>
      <c r="I46" s="307"/>
    </row>
    <row r="47" spans="1:10">
      <c r="C47" s="307"/>
      <c r="D47" s="307"/>
      <c r="E47" s="307"/>
      <c r="F47" s="307"/>
      <c r="G47" s="307"/>
      <c r="H47" s="307"/>
      <c r="I47" s="307"/>
      <c r="J47" s="333"/>
    </row>
    <row r="50" spans="3:3">
      <c r="C50" s="280"/>
    </row>
  </sheetData>
  <mergeCells count="14">
    <mergeCell ref="A25:E25"/>
    <mergeCell ref="F25:O25"/>
    <mergeCell ref="A4:P4"/>
    <mergeCell ref="B10:F10"/>
    <mergeCell ref="A18:P18"/>
    <mergeCell ref="A20:E20"/>
    <mergeCell ref="F20:O22"/>
    <mergeCell ref="A21:E21"/>
    <mergeCell ref="A22:E22"/>
    <mergeCell ref="A3:O3"/>
    <mergeCell ref="A23:E23"/>
    <mergeCell ref="F23:O23"/>
    <mergeCell ref="A24:E24"/>
    <mergeCell ref="F24:O24"/>
  </mergeCells>
  <phoneticPr fontId="3"/>
  <pageMargins left="0.78740157480314965" right="0.35433070866141736" top="0.78740157480314965" bottom="0.78740157480314965" header="0.51181102362204722" footer="0.51181102362204722"/>
  <pageSetup paperSize="9" scale="95" orientation="portrait" blackAndWhite="1" horizontalDpi="200" verticalDpi="200" r:id="rId1"/>
  <headerFooter alignWithMargins="0"/>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T51"/>
  <sheetViews>
    <sheetView view="pageBreakPreview" topLeftCell="A34" zoomScaleNormal="100" zoomScaleSheetLayoutView="100" workbookViewId="0">
      <selection activeCell="W45" sqref="W45"/>
    </sheetView>
  </sheetViews>
  <sheetFormatPr defaultColWidth="5.875" defaultRowHeight="14.25"/>
  <cols>
    <col min="1" max="1" width="2.625" style="289" customWidth="1"/>
    <col min="2" max="2" width="5.875" style="289" customWidth="1"/>
    <col min="3" max="3" width="3.5" style="289" customWidth="1"/>
    <col min="4" max="4" width="5.875" style="289" customWidth="1"/>
    <col min="5" max="5" width="3.5" style="289" customWidth="1"/>
    <col min="6" max="6" width="5.875" style="289" customWidth="1"/>
    <col min="7" max="7" width="3.5" style="289" customWidth="1"/>
    <col min="8" max="8" width="5.875" style="289" customWidth="1"/>
    <col min="9" max="9" width="3.5" style="289" customWidth="1"/>
    <col min="10" max="10" width="5.875" style="289" customWidth="1"/>
    <col min="11" max="11" width="3.5" style="289" customWidth="1"/>
    <col min="12" max="12" width="5.875" style="289" customWidth="1"/>
    <col min="13" max="13" width="3.5" style="289" customWidth="1"/>
    <col min="14" max="14" width="5.875" style="289" customWidth="1"/>
    <col min="15" max="15" width="3.5" style="289" customWidth="1"/>
    <col min="16" max="16" width="5.875" style="289" customWidth="1"/>
    <col min="17" max="17" width="3.5" style="289" customWidth="1"/>
    <col min="18" max="18" width="5.875" style="289"/>
    <col min="19" max="19" width="3.5" style="289" customWidth="1"/>
    <col min="20" max="20" width="3.25" style="289" bestFit="1" customWidth="1"/>
    <col min="21" max="21" width="3.5" style="289" customWidth="1"/>
    <col min="22" max="22" width="5.875" style="289"/>
    <col min="23" max="23" width="3.5" style="289" customWidth="1"/>
    <col min="24" max="24" width="5.875" style="289"/>
    <col min="25" max="25" width="3.5" style="289" customWidth="1"/>
    <col min="26" max="26" width="5.875" style="289"/>
    <col min="27" max="27" width="3.5" style="289" customWidth="1"/>
    <col min="28" max="16384" width="5.875" style="289"/>
  </cols>
  <sheetData>
    <row r="1" spans="1:20">
      <c r="T1" s="290" t="s">
        <v>970</v>
      </c>
    </row>
    <row r="2" spans="1:20" ht="28.5">
      <c r="A2" s="921" t="s">
        <v>18</v>
      </c>
      <c r="B2" s="921"/>
      <c r="C2" s="921"/>
      <c r="D2" s="921"/>
      <c r="E2" s="921"/>
      <c r="F2" s="921"/>
      <c r="G2" s="921"/>
      <c r="H2" s="921"/>
      <c r="I2" s="921"/>
      <c r="J2" s="921"/>
      <c r="K2" s="921"/>
      <c r="L2" s="921"/>
      <c r="M2" s="921"/>
      <c r="N2" s="921"/>
      <c r="O2" s="921"/>
      <c r="P2" s="921"/>
      <c r="Q2" s="921"/>
      <c r="R2" s="921"/>
      <c r="S2" s="921"/>
      <c r="T2" s="921"/>
    </row>
    <row r="3" spans="1:20" ht="21" customHeight="1">
      <c r="A3" s="949" t="s">
        <v>971</v>
      </c>
      <c r="B3" s="949"/>
      <c r="C3" s="949"/>
      <c r="D3" s="949"/>
      <c r="E3" s="949"/>
      <c r="F3" s="949"/>
      <c r="G3" s="949"/>
      <c r="H3" s="949"/>
      <c r="I3" s="949"/>
      <c r="J3" s="949"/>
      <c r="K3" s="949"/>
      <c r="L3" s="949"/>
      <c r="M3" s="949"/>
      <c r="N3" s="949"/>
      <c r="O3" s="949"/>
      <c r="P3" s="949"/>
      <c r="Q3" s="949"/>
      <c r="R3" s="949"/>
      <c r="S3" s="949"/>
      <c r="T3" s="949"/>
    </row>
    <row r="4" spans="1:20" ht="21" customHeight="1">
      <c r="M4" s="415"/>
      <c r="N4" s="1848" t="s">
        <v>1337</v>
      </c>
      <c r="O4" s="1848"/>
      <c r="P4" s="1848"/>
      <c r="Q4" s="1848"/>
      <c r="R4" s="1848"/>
      <c r="S4" s="428"/>
      <c r="T4" s="429"/>
    </row>
    <row r="5" spans="1:20">
      <c r="M5" s="332"/>
      <c r="N5" s="332"/>
      <c r="O5" s="332"/>
    </row>
    <row r="6" spans="1:20">
      <c r="A6" s="289" t="s">
        <v>20</v>
      </c>
      <c r="C6" s="332"/>
      <c r="D6" s="332"/>
      <c r="E6" s="332"/>
    </row>
    <row r="7" spans="1:20">
      <c r="C7" s="332"/>
      <c r="D7" s="332"/>
      <c r="E7" s="332"/>
    </row>
    <row r="8" spans="1:20" ht="21" customHeight="1">
      <c r="C8" s="332"/>
      <c r="D8" s="332"/>
      <c r="E8" s="332"/>
      <c r="F8" s="1276" t="s">
        <v>275</v>
      </c>
      <c r="G8" s="1276"/>
      <c r="H8" s="1276"/>
      <c r="I8" s="1276"/>
      <c r="J8" s="1276"/>
      <c r="K8" s="1426"/>
      <c r="L8" s="1426"/>
      <c r="M8" s="1426"/>
      <c r="N8" s="1426"/>
      <c r="O8" s="1426"/>
      <c r="P8" s="1426"/>
      <c r="Q8" s="1426"/>
      <c r="R8" s="1426"/>
    </row>
    <row r="9" spans="1:20" ht="21" customHeight="1">
      <c r="C9" s="332"/>
      <c r="D9" s="332"/>
      <c r="E9" s="332"/>
      <c r="F9" s="1276" t="s">
        <v>276</v>
      </c>
      <c r="G9" s="1276"/>
      <c r="H9" s="1276"/>
      <c r="I9" s="1276"/>
      <c r="J9" s="1276"/>
      <c r="K9" s="1426"/>
      <c r="L9" s="1426"/>
      <c r="M9" s="1426"/>
      <c r="N9" s="1426"/>
      <c r="O9" s="1426"/>
      <c r="P9" s="1426"/>
      <c r="Q9" s="1426"/>
      <c r="R9" s="1426"/>
    </row>
    <row r="10" spans="1:20" ht="21" customHeight="1">
      <c r="C10" s="332"/>
      <c r="D10" s="332"/>
      <c r="E10" s="332"/>
      <c r="F10" s="1276" t="s">
        <v>277</v>
      </c>
      <c r="G10" s="1276"/>
      <c r="H10" s="1276"/>
      <c r="I10" s="1276"/>
      <c r="J10" s="1276"/>
      <c r="K10" s="1426"/>
      <c r="L10" s="1426"/>
      <c r="M10" s="1426"/>
      <c r="N10" s="1426"/>
      <c r="O10" s="1426"/>
      <c r="P10" s="1426"/>
      <c r="Q10" s="1426"/>
      <c r="R10" s="1426"/>
      <c r="S10" s="949"/>
      <c r="T10" s="949"/>
    </row>
    <row r="11" spans="1:20" ht="21" customHeight="1">
      <c r="C11" s="332"/>
      <c r="D11" s="332"/>
      <c r="E11" s="332"/>
      <c r="F11" s="1276" t="s">
        <v>21</v>
      </c>
      <c r="G11" s="1276"/>
      <c r="H11" s="1276"/>
      <c r="I11" s="1276"/>
      <c r="J11" s="1276"/>
      <c r="K11" s="1427"/>
      <c r="L11" s="1427"/>
      <c r="M11" s="1427"/>
      <c r="N11" s="1427"/>
      <c r="O11" s="1427"/>
      <c r="P11" s="1427"/>
      <c r="Q11" s="1427"/>
      <c r="R11" s="1427"/>
    </row>
    <row r="12" spans="1:20">
      <c r="C12" s="332"/>
      <c r="D12" s="332"/>
      <c r="E12" s="332"/>
    </row>
    <row r="13" spans="1:20">
      <c r="A13" s="289" t="s">
        <v>972</v>
      </c>
      <c r="C13" s="332"/>
      <c r="D13" s="332"/>
      <c r="E13" s="332"/>
    </row>
    <row r="14" spans="1:20">
      <c r="A14" s="289" t="s">
        <v>954</v>
      </c>
      <c r="C14" s="332"/>
      <c r="D14" s="332"/>
      <c r="E14" s="332"/>
    </row>
    <row r="15" spans="1:20" ht="8.25" customHeight="1">
      <c r="C15" s="332"/>
      <c r="D15" s="332"/>
      <c r="E15" s="332"/>
    </row>
    <row r="16" spans="1:20">
      <c r="A16" s="864" t="s">
        <v>589</v>
      </c>
      <c r="B16" s="864"/>
      <c r="C16" s="864"/>
      <c r="D16" s="864"/>
      <c r="E16" s="864"/>
      <c r="F16" s="864"/>
      <c r="G16" s="864"/>
      <c r="H16" s="864"/>
      <c r="I16" s="864"/>
      <c r="J16" s="864"/>
      <c r="K16" s="864"/>
      <c r="L16" s="864"/>
      <c r="M16" s="864"/>
      <c r="N16" s="864"/>
      <c r="O16" s="864"/>
      <c r="P16" s="864"/>
    </row>
    <row r="17" spans="1:20" ht="9" customHeight="1">
      <c r="C17" s="332"/>
      <c r="D17" s="332"/>
      <c r="E17" s="332"/>
    </row>
    <row r="18" spans="1:20" ht="21" customHeight="1">
      <c r="A18" s="289" t="s">
        <v>23</v>
      </c>
      <c r="C18" s="332"/>
      <c r="D18" s="332"/>
      <c r="E18" s="1846">
        <f>R40</f>
        <v>0</v>
      </c>
      <c r="F18" s="1846"/>
      <c r="G18" s="1846"/>
      <c r="H18" s="1846"/>
      <c r="I18" s="1846"/>
      <c r="J18" s="146" t="s">
        <v>2</v>
      </c>
    </row>
    <row r="19" spans="1:20" ht="9" customHeight="1">
      <c r="C19" s="332"/>
      <c r="D19" s="332"/>
      <c r="E19" s="332"/>
    </row>
    <row r="20" spans="1:20">
      <c r="A20" s="289" t="s">
        <v>24</v>
      </c>
      <c r="C20" s="332"/>
      <c r="D20" s="332"/>
      <c r="E20" s="332"/>
    </row>
    <row r="21" spans="1:20">
      <c r="A21" s="289" t="s">
        <v>869</v>
      </c>
      <c r="C21" s="332"/>
      <c r="D21" s="332"/>
      <c r="E21" s="332"/>
    </row>
    <row r="22" spans="1:20" ht="9" customHeight="1"/>
    <row r="23" spans="1:20">
      <c r="A23" s="333" t="s">
        <v>870</v>
      </c>
      <c r="B23" s="293" t="str">
        <f>入力シート!C1</f>
        <v>令和4年7月10日執行参議院青森県選挙区選出議員選挙</v>
      </c>
      <c r="C23" s="293"/>
      <c r="D23" s="293"/>
      <c r="E23" s="293"/>
      <c r="F23" s="293"/>
      <c r="G23" s="293"/>
      <c r="H23" s="293"/>
      <c r="I23" s="293"/>
      <c r="J23" s="293"/>
      <c r="K23" s="293"/>
      <c r="L23" s="293"/>
      <c r="M23"/>
      <c r="N23" s="293"/>
      <c r="O23" s="293"/>
      <c r="P23" s="293"/>
    </row>
    <row r="24" spans="1:20" ht="9" customHeight="1"/>
    <row r="25" spans="1:20">
      <c r="A25" s="289" t="s">
        <v>26</v>
      </c>
      <c r="F25" s="1847">
        <f>入力シート!C8</f>
        <v>0</v>
      </c>
      <c r="G25" s="1847"/>
      <c r="H25" s="1847"/>
      <c r="J25" s="1072">
        <f>入力シート!C10</f>
        <v>0</v>
      </c>
      <c r="K25" s="1072"/>
      <c r="L25" s="1072"/>
    </row>
    <row r="26" spans="1:20" ht="9" customHeight="1">
      <c r="A26" s="307"/>
      <c r="B26" s="307"/>
      <c r="C26" s="307"/>
      <c r="D26" s="307"/>
      <c r="E26" s="307"/>
      <c r="F26" s="307"/>
      <c r="G26" s="308"/>
      <c r="H26" s="307"/>
      <c r="I26" s="307"/>
      <c r="J26" s="307"/>
      <c r="K26" s="307"/>
      <c r="L26" s="307"/>
      <c r="M26" s="307"/>
      <c r="N26" s="307"/>
      <c r="O26" s="307"/>
    </row>
    <row r="27" spans="1:20">
      <c r="A27" s="307" t="s">
        <v>267</v>
      </c>
      <c r="B27" s="307"/>
      <c r="C27" s="307"/>
      <c r="D27" s="307"/>
      <c r="E27" s="307"/>
      <c r="F27" s="218"/>
      <c r="G27" s="337"/>
      <c r="H27" s="311"/>
      <c r="I27" s="311"/>
      <c r="J27" s="218"/>
      <c r="K27" s="311"/>
      <c r="L27" s="311"/>
      <c r="M27" s="307"/>
      <c r="N27" s="307"/>
      <c r="O27" s="307"/>
    </row>
    <row r="28" spans="1:20" ht="24" customHeight="1">
      <c r="A28" s="307"/>
      <c r="B28" s="1797" t="s">
        <v>268</v>
      </c>
      <c r="C28" s="1442"/>
      <c r="D28" s="1442"/>
      <c r="E28" s="1443"/>
      <c r="F28" s="1452"/>
      <c r="G28" s="1453"/>
      <c r="H28" s="1453"/>
      <c r="I28" s="1453"/>
      <c r="J28" s="1453"/>
      <c r="K28" s="1454"/>
      <c r="L28" s="1447" t="s">
        <v>272</v>
      </c>
      <c r="M28" s="1448"/>
      <c r="N28" s="1448"/>
      <c r="O28" s="1841"/>
      <c r="P28" s="1842"/>
      <c r="Q28" s="1842"/>
      <c r="R28" s="1842"/>
      <c r="S28" s="1842"/>
      <c r="T28" s="1843"/>
    </row>
    <row r="29" spans="1:20" ht="24" customHeight="1">
      <c r="A29" s="307"/>
      <c r="B29" s="1797" t="s">
        <v>269</v>
      </c>
      <c r="C29" s="1442"/>
      <c r="D29" s="1442"/>
      <c r="E29" s="1443"/>
      <c r="F29" s="1444"/>
      <c r="G29" s="1445"/>
      <c r="H29" s="1445"/>
      <c r="I29" s="1445"/>
      <c r="J29" s="1445"/>
      <c r="K29" s="1446"/>
      <c r="L29" s="1447" t="s">
        <v>273</v>
      </c>
      <c r="M29" s="1448"/>
      <c r="N29" s="1448"/>
      <c r="O29" s="1841"/>
      <c r="P29" s="1842"/>
      <c r="Q29" s="1842"/>
      <c r="R29" s="1842"/>
      <c r="S29" s="1842"/>
      <c r="T29" s="1843"/>
    </row>
    <row r="30" spans="1:20" ht="24" customHeight="1">
      <c r="A30" s="307"/>
      <c r="B30" s="1797" t="s">
        <v>270</v>
      </c>
      <c r="C30" s="1442"/>
      <c r="D30" s="1442"/>
      <c r="E30" s="1443"/>
      <c r="F30" s="1452"/>
      <c r="G30" s="1453"/>
      <c r="H30" s="1453"/>
      <c r="I30" s="1453"/>
      <c r="J30" s="1453"/>
      <c r="K30" s="1454"/>
      <c r="L30" s="1447" t="s">
        <v>274</v>
      </c>
      <c r="M30" s="1448"/>
      <c r="N30" s="1448"/>
      <c r="O30" s="1841"/>
      <c r="P30" s="1842"/>
      <c r="Q30" s="1842"/>
      <c r="R30" s="1842"/>
      <c r="S30" s="1842"/>
      <c r="T30" s="1843"/>
    </row>
    <row r="31" spans="1:20" ht="24" customHeight="1">
      <c r="A31" s="307"/>
      <c r="B31" s="1844" t="s">
        <v>188</v>
      </c>
      <c r="C31" s="1456"/>
      <c r="D31" s="1456"/>
      <c r="E31" s="1457"/>
      <c r="F31" s="1458"/>
      <c r="G31" s="1459"/>
      <c r="H31" s="1459"/>
      <c r="I31" s="1459"/>
      <c r="J31" s="1459"/>
      <c r="K31" s="1459"/>
      <c r="L31" s="1459"/>
      <c r="M31" s="1459"/>
      <c r="N31" s="1459"/>
      <c r="O31" s="1459"/>
      <c r="P31" s="1459"/>
      <c r="Q31" s="1459"/>
      <c r="R31" s="1459"/>
      <c r="S31" s="1459"/>
      <c r="T31" s="1845"/>
    </row>
    <row r="32" spans="1:20" ht="24" customHeight="1">
      <c r="A32" s="307"/>
      <c r="B32" s="1834" t="s">
        <v>271</v>
      </c>
      <c r="C32" s="1835"/>
      <c r="D32" s="1835"/>
      <c r="E32" s="1836"/>
      <c r="F32" s="1837"/>
      <c r="G32" s="1838"/>
      <c r="H32" s="1838"/>
      <c r="I32" s="1838"/>
      <c r="J32" s="1838"/>
      <c r="K32" s="1838"/>
      <c r="L32" s="1838"/>
      <c r="M32" s="1838"/>
      <c r="N32" s="1838"/>
      <c r="O32" s="1838"/>
      <c r="P32" s="1838"/>
      <c r="Q32" s="1838"/>
      <c r="R32" s="1838"/>
      <c r="S32" s="1838"/>
      <c r="T32" s="1839"/>
    </row>
    <row r="33" spans="1:20" ht="9" customHeight="1">
      <c r="A33" s="307"/>
      <c r="B33" s="307"/>
      <c r="C33" s="307"/>
      <c r="D33" s="307"/>
      <c r="E33" s="307"/>
      <c r="F33" s="218"/>
      <c r="G33" s="337"/>
      <c r="H33" s="311"/>
      <c r="I33" s="311"/>
      <c r="J33" s="311"/>
      <c r="K33" s="311"/>
      <c r="L33" s="311"/>
      <c r="M33" s="307"/>
      <c r="N33" s="307"/>
      <c r="O33" s="307"/>
    </row>
    <row r="34" spans="1:20" ht="21" customHeight="1">
      <c r="A34" s="307"/>
      <c r="B34" s="307" t="s">
        <v>872</v>
      </c>
      <c r="C34" s="307"/>
      <c r="D34" s="307"/>
      <c r="E34" s="307"/>
      <c r="F34" s="218"/>
      <c r="G34" s="337"/>
      <c r="H34" s="311"/>
      <c r="I34" s="311"/>
      <c r="J34" s="311"/>
      <c r="K34" s="311"/>
      <c r="L34" s="311"/>
      <c r="M34" s="307"/>
      <c r="N34" s="307"/>
      <c r="O34" s="307"/>
    </row>
    <row r="35" spans="1:20" ht="33" customHeight="1">
      <c r="A35" s="307"/>
      <c r="B35" s="1840" t="s">
        <v>83</v>
      </c>
      <c r="C35" s="1840"/>
      <c r="D35" s="1840"/>
      <c r="E35" s="1840"/>
      <c r="F35" s="1840"/>
      <c r="G35" s="1840"/>
      <c r="H35" s="1840" t="s">
        <v>99</v>
      </c>
      <c r="I35" s="1840"/>
      <c r="J35" s="1840"/>
      <c r="K35" s="1840"/>
      <c r="L35" s="1840"/>
      <c r="M35" s="1840"/>
      <c r="N35" s="1840" t="s">
        <v>100</v>
      </c>
      <c r="O35" s="1840"/>
      <c r="P35" s="1840"/>
      <c r="Q35" s="1840"/>
      <c r="R35" s="1840"/>
      <c r="S35" s="1840"/>
      <c r="T35" s="417" t="s">
        <v>683</v>
      </c>
    </row>
    <row r="36" spans="1:20">
      <c r="A36" s="307"/>
      <c r="B36" s="1615" t="s">
        <v>88</v>
      </c>
      <c r="C36" s="1480"/>
      <c r="D36" s="1615" t="s">
        <v>922</v>
      </c>
      <c r="E36" s="1481"/>
      <c r="F36" s="1480" t="s">
        <v>90</v>
      </c>
      <c r="G36" s="1481"/>
      <c r="H36" s="1615" t="s">
        <v>88</v>
      </c>
      <c r="I36" s="1480"/>
      <c r="J36" s="1615" t="s">
        <v>922</v>
      </c>
      <c r="K36" s="1481"/>
      <c r="L36" s="1480" t="s">
        <v>90</v>
      </c>
      <c r="M36" s="1481"/>
      <c r="N36" s="1615" t="s">
        <v>88</v>
      </c>
      <c r="O36" s="1480"/>
      <c r="P36" s="1615" t="s">
        <v>922</v>
      </c>
      <c r="Q36" s="1481"/>
      <c r="R36" s="1480" t="s">
        <v>90</v>
      </c>
      <c r="S36" s="1481"/>
      <c r="T36" s="1775"/>
    </row>
    <row r="37" spans="1:20">
      <c r="A37" s="307"/>
      <c r="B37" s="253" t="s">
        <v>923</v>
      </c>
      <c r="C37" s="254"/>
      <c r="D37" s="253" t="s">
        <v>924</v>
      </c>
      <c r="E37" s="255"/>
      <c r="F37" s="256" t="s">
        <v>925</v>
      </c>
      <c r="G37" s="255"/>
      <c r="H37" s="253" t="s">
        <v>926</v>
      </c>
      <c r="I37" s="254"/>
      <c r="J37" s="253" t="s">
        <v>927</v>
      </c>
      <c r="K37" s="255"/>
      <c r="L37" s="256" t="s">
        <v>928</v>
      </c>
      <c r="M37" s="255"/>
      <c r="N37" s="253" t="s">
        <v>929</v>
      </c>
      <c r="O37" s="254"/>
      <c r="P37" s="253" t="s">
        <v>930</v>
      </c>
      <c r="Q37" s="255"/>
      <c r="R37" s="256" t="s">
        <v>931</v>
      </c>
      <c r="S37" s="255"/>
      <c r="T37" s="1776"/>
    </row>
    <row r="38" spans="1:20">
      <c r="A38" s="307"/>
      <c r="B38" s="257"/>
      <c r="C38" s="258"/>
      <c r="D38" s="257"/>
      <c r="E38" s="259"/>
      <c r="F38" s="258" t="s">
        <v>932</v>
      </c>
      <c r="G38" s="260"/>
      <c r="H38" s="257"/>
      <c r="I38" s="258"/>
      <c r="J38" s="257"/>
      <c r="K38" s="259"/>
      <c r="L38" s="258" t="s">
        <v>933</v>
      </c>
      <c r="M38" s="260"/>
      <c r="N38" s="257"/>
      <c r="O38" s="258"/>
      <c r="P38" s="257"/>
      <c r="Q38" s="259"/>
      <c r="R38" s="258" t="s">
        <v>934</v>
      </c>
      <c r="S38" s="260"/>
      <c r="T38" s="1776"/>
    </row>
    <row r="39" spans="1:20">
      <c r="A39" s="307"/>
      <c r="B39" s="206"/>
      <c r="C39" s="262" t="s">
        <v>2</v>
      </c>
      <c r="D39" s="261"/>
      <c r="E39" s="261"/>
      <c r="F39" s="263"/>
      <c r="G39" s="262" t="s">
        <v>2</v>
      </c>
      <c r="H39" s="261"/>
      <c r="I39" s="261" t="s">
        <v>2</v>
      </c>
      <c r="J39" s="263"/>
      <c r="K39" s="262"/>
      <c r="L39" s="261"/>
      <c r="M39" s="261" t="s">
        <v>2</v>
      </c>
      <c r="N39" s="263"/>
      <c r="O39" s="262" t="s">
        <v>2</v>
      </c>
      <c r="P39" s="261"/>
      <c r="Q39" s="261"/>
      <c r="R39" s="263"/>
      <c r="S39" s="262" t="s">
        <v>2</v>
      </c>
      <c r="T39" s="1776"/>
    </row>
    <row r="40" spans="1:20" ht="21" customHeight="1">
      <c r="A40" s="307"/>
      <c r="B40" s="1878"/>
      <c r="C40" s="1879"/>
      <c r="D40" s="1880"/>
      <c r="E40" s="1881"/>
      <c r="F40" s="1874">
        <f>B40*D40</f>
        <v>0</v>
      </c>
      <c r="G40" s="1875"/>
      <c r="H40" s="1882">
        <v>40954</v>
      </c>
      <c r="I40" s="1883"/>
      <c r="J40" s="1884">
        <v>5</v>
      </c>
      <c r="K40" s="1885"/>
      <c r="L40" s="1874">
        <f>H40*J40</f>
        <v>204770</v>
      </c>
      <c r="M40" s="1875"/>
      <c r="N40" s="1874">
        <f>IF(B40&gt;H40,(H40),(B40))</f>
        <v>0</v>
      </c>
      <c r="O40" s="1875"/>
      <c r="P40" s="1876">
        <f>IF(D40&gt;J40,(J40),(D40))</f>
        <v>0</v>
      </c>
      <c r="Q40" s="1877"/>
      <c r="R40" s="1874">
        <f>N40*P40</f>
        <v>0</v>
      </c>
      <c r="S40" s="1875"/>
      <c r="T40" s="1777"/>
    </row>
    <row r="41" spans="1:20" ht="14.25" customHeight="1">
      <c r="A41" s="307"/>
      <c r="B41" s="418"/>
      <c r="C41" s="418"/>
      <c r="D41" s="419"/>
      <c r="E41" s="419"/>
      <c r="F41" s="420"/>
      <c r="G41" s="420"/>
      <c r="H41" s="418"/>
      <c r="I41" s="418"/>
      <c r="J41" s="421"/>
      <c r="K41" s="421"/>
      <c r="L41" s="420"/>
      <c r="M41" s="420"/>
      <c r="N41" s="420"/>
      <c r="O41" s="420"/>
      <c r="P41" s="422"/>
      <c r="Q41" s="422"/>
      <c r="R41" s="420"/>
      <c r="S41" s="420"/>
    </row>
    <row r="42" spans="1:20" ht="14.25" customHeight="1">
      <c r="A42" s="307" t="s">
        <v>1613</v>
      </c>
      <c r="B42" s="423"/>
      <c r="C42" s="423"/>
      <c r="D42" s="424"/>
      <c r="E42" s="424"/>
      <c r="F42" s="425"/>
      <c r="G42" s="425"/>
      <c r="H42" s="423"/>
      <c r="I42" s="423"/>
      <c r="J42" s="426"/>
      <c r="K42" s="426"/>
      <c r="L42" s="425"/>
      <c r="M42" s="425"/>
      <c r="N42" s="425"/>
      <c r="O42" s="425"/>
      <c r="P42" s="427"/>
      <c r="Q42" s="427"/>
      <c r="R42" s="425"/>
      <c r="S42" s="425"/>
    </row>
    <row r="43" spans="1:20" ht="14.25" customHeight="1">
      <c r="A43" s="289" t="s">
        <v>1614</v>
      </c>
      <c r="B43" s="307"/>
      <c r="C43" s="307"/>
      <c r="D43" s="307"/>
      <c r="E43" s="307"/>
      <c r="F43" s="307"/>
      <c r="G43" s="307"/>
      <c r="H43" s="307"/>
      <c r="I43" s="307"/>
      <c r="J43" s="307"/>
      <c r="K43" s="307"/>
      <c r="L43" s="307"/>
      <c r="M43" s="307"/>
      <c r="N43" s="307"/>
      <c r="O43" s="307"/>
      <c r="P43" s="307"/>
      <c r="Q43" s="307"/>
      <c r="R43" s="307"/>
      <c r="S43" s="307"/>
    </row>
    <row r="44" spans="1:20" ht="14.25" customHeight="1">
      <c r="A44" s="289" t="s">
        <v>935</v>
      </c>
      <c r="C44" s="307"/>
      <c r="D44" s="307"/>
      <c r="E44" s="307"/>
      <c r="F44" s="307"/>
      <c r="G44" s="308"/>
      <c r="H44" s="307"/>
      <c r="I44" s="307"/>
      <c r="J44" s="307"/>
      <c r="K44" s="307"/>
      <c r="L44" s="307"/>
      <c r="M44" s="307"/>
      <c r="N44" s="307"/>
      <c r="O44" s="307"/>
    </row>
    <row r="45" spans="1:20" ht="14.25" customHeight="1">
      <c r="A45" s="289" t="s">
        <v>885</v>
      </c>
      <c r="C45" s="309"/>
      <c r="D45" s="309"/>
      <c r="E45" s="309"/>
      <c r="F45" s="309"/>
      <c r="G45" s="309"/>
      <c r="H45" s="309"/>
      <c r="I45" s="309"/>
      <c r="J45" s="309"/>
      <c r="K45" s="309"/>
      <c r="L45" s="309"/>
      <c r="M45" s="309"/>
      <c r="N45" s="309"/>
      <c r="O45" s="309"/>
      <c r="P45" s="309"/>
    </row>
    <row r="46" spans="1:20">
      <c r="A46" s="289" t="s">
        <v>936</v>
      </c>
      <c r="B46" s="307"/>
    </row>
    <row r="47" spans="1:20">
      <c r="A47" s="289" t="s">
        <v>886</v>
      </c>
    </row>
    <row r="48" spans="1:20">
      <c r="A48" s="289" t="s">
        <v>1598</v>
      </c>
    </row>
    <row r="49" spans="1:1">
      <c r="A49" s="289" t="s">
        <v>1422</v>
      </c>
    </row>
    <row r="50" spans="1:1">
      <c r="A50" s="289" t="s">
        <v>1609</v>
      </c>
    </row>
    <row r="51" spans="1:1">
      <c r="A51" s="289" t="s">
        <v>1424</v>
      </c>
    </row>
  </sheetData>
  <mergeCells count="52">
    <mergeCell ref="A2:T2"/>
    <mergeCell ref="A3:T3"/>
    <mergeCell ref="N4:R4"/>
    <mergeCell ref="F8:J8"/>
    <mergeCell ref="K8:R10"/>
    <mergeCell ref="F9:J9"/>
    <mergeCell ref="F10:J10"/>
    <mergeCell ref="S10:T10"/>
    <mergeCell ref="F11:J11"/>
    <mergeCell ref="K11:R11"/>
    <mergeCell ref="A16:P16"/>
    <mergeCell ref="E18:I18"/>
    <mergeCell ref="F25:H25"/>
    <mergeCell ref="J25:L25"/>
    <mergeCell ref="B28:E28"/>
    <mergeCell ref="F28:K28"/>
    <mergeCell ref="L28:N28"/>
    <mergeCell ref="O28:T28"/>
    <mergeCell ref="B29:E29"/>
    <mergeCell ref="F29:K29"/>
    <mergeCell ref="L29:N29"/>
    <mergeCell ref="O29:T29"/>
    <mergeCell ref="B30:E30"/>
    <mergeCell ref="F30:K30"/>
    <mergeCell ref="L30:N30"/>
    <mergeCell ref="O30:T30"/>
    <mergeCell ref="B31:E31"/>
    <mergeCell ref="F31:T31"/>
    <mergeCell ref="B36:C36"/>
    <mergeCell ref="D36:E36"/>
    <mergeCell ref="F36:G36"/>
    <mergeCell ref="H36:I36"/>
    <mergeCell ref="J36:K36"/>
    <mergeCell ref="B32:E32"/>
    <mergeCell ref="F32:T32"/>
    <mergeCell ref="B35:G35"/>
    <mergeCell ref="H35:M35"/>
    <mergeCell ref="N35:S35"/>
    <mergeCell ref="B40:C40"/>
    <mergeCell ref="D40:E40"/>
    <mergeCell ref="F40:G40"/>
    <mergeCell ref="H40:I40"/>
    <mergeCell ref="J40:K40"/>
    <mergeCell ref="L36:M36"/>
    <mergeCell ref="N36:O36"/>
    <mergeCell ref="P36:Q36"/>
    <mergeCell ref="R36:S36"/>
    <mergeCell ref="T36:T40"/>
    <mergeCell ref="L40:M40"/>
    <mergeCell ref="N40:O40"/>
    <mergeCell ref="P40:Q40"/>
    <mergeCell ref="R40:S40"/>
  </mergeCells>
  <phoneticPr fontId="3"/>
  <pageMargins left="0.78740157480314965" right="0.15748031496062992" top="0.59055118110236227" bottom="0.59055118110236227" header="0.51181102362204722" footer="0.51181102362204722"/>
  <pageSetup paperSize="9" orientation="portrait" blackAndWhite="1" horizontalDpi="200" verticalDpi="200" r:id="rId1"/>
  <headerFooter alignWithMargins="0"/>
  <colBreaks count="1" manualBreakCount="1">
    <brk id="25" max="42" man="1"/>
  </colBreaks>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T39"/>
  <sheetViews>
    <sheetView view="pageBreakPreview" topLeftCell="A22" zoomScaleNormal="100" zoomScaleSheetLayoutView="100" workbookViewId="0">
      <selection activeCell="H40" sqref="H40"/>
    </sheetView>
  </sheetViews>
  <sheetFormatPr defaultColWidth="5.875" defaultRowHeight="14.25"/>
  <cols>
    <col min="1" max="12" width="5.875" style="114"/>
    <col min="13" max="13" width="8.75" style="114" customWidth="1"/>
    <col min="14" max="14" width="3.375" style="114" customWidth="1"/>
    <col min="15" max="16384" width="5.875" style="114"/>
  </cols>
  <sheetData>
    <row r="1" spans="1:20">
      <c r="O1" s="290" t="s">
        <v>997</v>
      </c>
    </row>
    <row r="3" spans="1:20" ht="28.5">
      <c r="A3" s="921" t="s">
        <v>71</v>
      </c>
      <c r="B3" s="921"/>
      <c r="C3" s="921"/>
      <c r="D3" s="921"/>
      <c r="E3" s="921"/>
      <c r="F3" s="921"/>
      <c r="G3" s="921"/>
      <c r="H3" s="921"/>
      <c r="I3" s="921"/>
      <c r="J3" s="921"/>
      <c r="K3" s="921"/>
      <c r="L3" s="921"/>
      <c r="M3" s="921"/>
      <c r="N3" s="921"/>
      <c r="O3" s="921"/>
      <c r="P3" s="724"/>
      <c r="Q3" s="724"/>
      <c r="R3" s="724"/>
      <c r="S3" s="724"/>
      <c r="T3" s="724"/>
    </row>
    <row r="5" spans="1:20">
      <c r="K5" s="303" t="s">
        <v>1346</v>
      </c>
      <c r="L5" s="162"/>
      <c r="M5" s="162"/>
      <c r="N5" s="162"/>
    </row>
    <row r="7" spans="1:20">
      <c r="A7" s="114" t="s">
        <v>613</v>
      </c>
    </row>
    <row r="10" spans="1:20">
      <c r="B10" s="114" t="str">
        <f>入力シート!C1</f>
        <v>令和4年7月10日執行参議院青森県選挙区選出議員選挙</v>
      </c>
      <c r="J10" s="153"/>
      <c r="K10" s="153"/>
    </row>
    <row r="12" spans="1:20">
      <c r="H12" s="138" t="s">
        <v>544</v>
      </c>
      <c r="J12" s="144">
        <f>入力シート!C8</f>
        <v>0</v>
      </c>
      <c r="K12" s="141"/>
      <c r="L12" s="141">
        <f>入力シート!C10</f>
        <v>0</v>
      </c>
    </row>
    <row r="13" spans="1:20">
      <c r="H13" s="138"/>
      <c r="J13" s="144"/>
      <c r="K13" s="141"/>
      <c r="L13" s="141"/>
    </row>
    <row r="15" spans="1:20">
      <c r="A15" s="114" t="s">
        <v>266</v>
      </c>
    </row>
    <row r="17" spans="1:15" ht="14.25" customHeight="1">
      <c r="A17" s="116"/>
      <c r="B17" s="116"/>
      <c r="C17" s="116"/>
      <c r="D17" s="116"/>
      <c r="E17" s="116"/>
      <c r="F17" s="193"/>
      <c r="G17" s="116"/>
      <c r="H17" s="116"/>
      <c r="I17" s="116"/>
      <c r="J17" s="116"/>
      <c r="K17" s="116"/>
      <c r="L17" s="116"/>
      <c r="M17" s="116"/>
      <c r="N17" s="116"/>
    </row>
    <row r="18" spans="1:15" ht="14.25" customHeight="1">
      <c r="A18" s="1579" t="s">
        <v>589</v>
      </c>
      <c r="B18" s="1579"/>
      <c r="C18" s="1579"/>
      <c r="D18" s="1579"/>
      <c r="E18" s="1579"/>
      <c r="F18" s="1579"/>
      <c r="G18" s="1579"/>
      <c r="H18" s="1579"/>
      <c r="I18" s="1579"/>
      <c r="J18" s="1579"/>
      <c r="K18" s="1579"/>
      <c r="L18" s="1579"/>
      <c r="M18" s="1579"/>
      <c r="N18" s="1579"/>
      <c r="O18" s="1579"/>
    </row>
    <row r="19" spans="1:15" ht="14.25" customHeight="1">
      <c r="A19" s="194"/>
      <c r="B19" s="194"/>
      <c r="C19" s="194"/>
      <c r="D19" s="194"/>
      <c r="E19" s="194"/>
      <c r="F19" s="194"/>
      <c r="G19" s="194"/>
      <c r="H19" s="194"/>
      <c r="I19" s="194"/>
      <c r="J19" s="194"/>
      <c r="K19" s="194"/>
      <c r="L19" s="194"/>
      <c r="M19" s="194"/>
      <c r="N19" s="194"/>
    </row>
    <row r="20" spans="1:15" ht="14.25" customHeight="1">
      <c r="A20" s="116"/>
      <c r="B20" s="116"/>
      <c r="C20" s="116"/>
      <c r="D20" s="116"/>
      <c r="E20" s="116"/>
      <c r="F20" s="116"/>
      <c r="G20" s="116"/>
      <c r="H20" s="116"/>
      <c r="I20" s="116"/>
      <c r="J20" s="116"/>
      <c r="K20" s="116"/>
      <c r="L20" s="116"/>
      <c r="M20" s="116"/>
      <c r="N20" s="116"/>
    </row>
    <row r="21" spans="1:15" ht="14.25" customHeight="1">
      <c r="A21" s="116"/>
      <c r="B21" s="116"/>
      <c r="C21" s="116"/>
      <c r="D21" s="116"/>
      <c r="E21" s="116"/>
      <c r="F21" s="116"/>
      <c r="G21" s="195"/>
      <c r="H21" s="116"/>
      <c r="I21" s="116"/>
      <c r="J21" s="116"/>
      <c r="K21" s="116"/>
      <c r="L21" s="116"/>
      <c r="M21" s="116"/>
      <c r="N21" s="116"/>
    </row>
    <row r="22" spans="1:15" ht="18" customHeight="1">
      <c r="A22" s="1029" t="s">
        <v>702</v>
      </c>
      <c r="B22" s="1030"/>
      <c r="C22" s="1031"/>
      <c r="D22" s="1513" t="s">
        <v>396</v>
      </c>
      <c r="E22" s="1514"/>
      <c r="F22" s="1514"/>
      <c r="G22" s="1514"/>
      <c r="H22" s="1540"/>
      <c r="I22" s="1029" t="s">
        <v>704</v>
      </c>
      <c r="J22" s="1030"/>
      <c r="K22" s="1030"/>
      <c r="L22" s="1030"/>
      <c r="M22" s="1030"/>
      <c r="N22" s="1031"/>
      <c r="O22" s="1510" t="s">
        <v>683</v>
      </c>
    </row>
    <row r="23" spans="1:15" ht="18" customHeight="1">
      <c r="A23" s="1578"/>
      <c r="B23" s="1579"/>
      <c r="C23" s="1521"/>
      <c r="D23" s="1515"/>
      <c r="E23" s="1516"/>
      <c r="F23" s="1516"/>
      <c r="G23" s="1516"/>
      <c r="H23" s="1541"/>
      <c r="I23" s="1032"/>
      <c r="J23" s="1033"/>
      <c r="K23" s="1033"/>
      <c r="L23" s="1033"/>
      <c r="M23" s="1033"/>
      <c r="N23" s="1034"/>
      <c r="O23" s="1511"/>
    </row>
    <row r="24" spans="1:15" ht="18" customHeight="1">
      <c r="A24" s="1578"/>
      <c r="B24" s="1579"/>
      <c r="C24" s="1521"/>
      <c r="D24" s="1515"/>
      <c r="E24" s="1516"/>
      <c r="F24" s="1516"/>
      <c r="G24" s="1516"/>
      <c r="H24" s="1541"/>
      <c r="I24" s="1029" t="s">
        <v>69</v>
      </c>
      <c r="J24" s="1030"/>
      <c r="K24" s="1031"/>
      <c r="L24" s="1029" t="s">
        <v>70</v>
      </c>
      <c r="M24" s="1030"/>
      <c r="N24" s="1031"/>
      <c r="O24" s="1511"/>
    </row>
    <row r="25" spans="1:15" ht="18" customHeight="1">
      <c r="A25" s="1032"/>
      <c r="B25" s="1033"/>
      <c r="C25" s="1034"/>
      <c r="D25" s="1515"/>
      <c r="E25" s="1516"/>
      <c r="F25" s="1516"/>
      <c r="G25" s="1516"/>
      <c r="H25" s="1541"/>
      <c r="I25" s="1032"/>
      <c r="J25" s="1033"/>
      <c r="K25" s="1034"/>
      <c r="L25" s="1032"/>
      <c r="M25" s="1033"/>
      <c r="N25" s="1034"/>
      <c r="O25" s="1512"/>
    </row>
    <row r="26" spans="1:15" ht="22.5" customHeight="1">
      <c r="A26" s="237"/>
      <c r="B26" s="132"/>
      <c r="C26" s="238"/>
      <c r="D26" s="1522"/>
      <c r="E26" s="1523"/>
      <c r="F26" s="1523"/>
      <c r="G26" s="1523"/>
      <c r="H26" s="1524"/>
      <c r="I26" s="239"/>
      <c r="J26" s="240"/>
      <c r="K26" s="241"/>
      <c r="L26" s="239"/>
      <c r="M26" s="240"/>
      <c r="N26" s="241"/>
      <c r="O26" s="1510"/>
    </row>
    <row r="27" spans="1:15" ht="22.5" customHeight="1">
      <c r="A27" s="1566" t="s">
        <v>1517</v>
      </c>
      <c r="B27" s="1549"/>
      <c r="C27" s="1550"/>
      <c r="D27" s="1525"/>
      <c r="E27" s="1526"/>
      <c r="F27" s="1526"/>
      <c r="G27" s="1526"/>
      <c r="H27" s="1527"/>
      <c r="I27" s="1889"/>
      <c r="J27" s="1890"/>
      <c r="K27" s="1891"/>
      <c r="L27" s="1887"/>
      <c r="M27" s="1888"/>
      <c r="N27" s="242" t="s">
        <v>2</v>
      </c>
      <c r="O27" s="1511"/>
    </row>
    <row r="28" spans="1:15" ht="22.5" customHeight="1">
      <c r="A28" s="243"/>
      <c r="B28" s="244"/>
      <c r="C28" s="245"/>
      <c r="D28" s="1528"/>
      <c r="E28" s="1529"/>
      <c r="F28" s="1529"/>
      <c r="G28" s="1529"/>
      <c r="H28" s="1530"/>
      <c r="I28" s="246"/>
      <c r="J28" s="247"/>
      <c r="K28" s="248"/>
      <c r="L28" s="246"/>
      <c r="M28" s="247"/>
      <c r="N28" s="248"/>
      <c r="O28" s="1512"/>
    </row>
    <row r="29" spans="1:15">
      <c r="A29" s="116"/>
      <c r="B29" s="116"/>
      <c r="C29" s="116"/>
      <c r="D29" s="116"/>
      <c r="E29" s="116"/>
      <c r="F29" s="116"/>
      <c r="G29" s="116"/>
      <c r="H29" s="116"/>
      <c r="I29" s="116"/>
      <c r="J29" s="116"/>
      <c r="K29" s="116"/>
      <c r="L29" s="116"/>
      <c r="M29" s="116"/>
      <c r="N29" s="116"/>
    </row>
    <row r="30" spans="1:15" s="157" customFormat="1" ht="14.25" customHeight="1">
      <c r="B30" s="155"/>
      <c r="C30" s="161"/>
      <c r="D30" s="161"/>
    </row>
    <row r="31" spans="1:15">
      <c r="A31" s="289" t="s">
        <v>1436</v>
      </c>
      <c r="B31" s="139"/>
      <c r="C31" s="147"/>
      <c r="D31" s="147"/>
    </row>
    <row r="32" spans="1:15">
      <c r="A32" s="289" t="s">
        <v>1437</v>
      </c>
      <c r="B32" s="296"/>
      <c r="C32" s="750"/>
      <c r="D32" s="750"/>
      <c r="E32" s="289"/>
      <c r="F32" s="289"/>
      <c r="G32" s="289"/>
      <c r="H32" s="289"/>
      <c r="I32" s="289"/>
      <c r="J32" s="289"/>
      <c r="K32" s="289"/>
      <c r="L32" s="289"/>
      <c r="M32" s="289"/>
      <c r="N32" s="289"/>
      <c r="O32" s="289"/>
    </row>
    <row r="33" spans="1:15">
      <c r="A33" s="289" t="s">
        <v>1438</v>
      </c>
      <c r="B33" s="296"/>
      <c r="C33" s="750"/>
      <c r="D33" s="750"/>
      <c r="E33" s="289"/>
      <c r="F33" s="289"/>
      <c r="G33" s="289"/>
      <c r="H33" s="289"/>
      <c r="I33" s="289"/>
      <c r="J33" s="289"/>
      <c r="K33" s="289"/>
      <c r="L33" s="289"/>
      <c r="M33" s="289"/>
      <c r="N33" s="289"/>
      <c r="O33" s="289"/>
    </row>
    <row r="34" spans="1:15">
      <c r="A34" s="289" t="s">
        <v>1439</v>
      </c>
      <c r="B34" s="296"/>
      <c r="C34" s="750"/>
      <c r="D34" s="750"/>
      <c r="E34" s="289"/>
      <c r="F34" s="289"/>
      <c r="G34" s="289"/>
      <c r="H34" s="289"/>
      <c r="I34" s="289"/>
      <c r="J34" s="289"/>
      <c r="K34" s="289"/>
      <c r="L34" s="289"/>
      <c r="M34" s="289"/>
      <c r="N34" s="289"/>
      <c r="O34" s="289"/>
    </row>
    <row r="35" spans="1:15">
      <c r="A35" s="289" t="s">
        <v>1440</v>
      </c>
      <c r="B35" s="296"/>
      <c r="C35" s="750"/>
      <c r="D35" s="750"/>
      <c r="E35" s="289"/>
      <c r="F35" s="289"/>
      <c r="G35" s="289"/>
      <c r="H35" s="280"/>
      <c r="I35" s="289"/>
      <c r="J35" s="289"/>
      <c r="K35" s="289"/>
      <c r="L35" s="289"/>
      <c r="M35" s="289"/>
      <c r="N35" s="289"/>
      <c r="O35" s="289"/>
    </row>
    <row r="36" spans="1:15">
      <c r="B36" s="139"/>
      <c r="C36" s="147"/>
      <c r="D36" s="147"/>
      <c r="H36" s="141"/>
    </row>
    <row r="37" spans="1:15">
      <c r="B37" s="139"/>
      <c r="C37" s="147"/>
      <c r="D37" s="147"/>
    </row>
    <row r="38" spans="1:15">
      <c r="B38" s="139"/>
      <c r="C38" s="147"/>
      <c r="D38" s="147"/>
      <c r="G38" s="141"/>
    </row>
    <row r="39" spans="1:15">
      <c r="B39" s="139"/>
      <c r="C39" s="147"/>
      <c r="D39" s="147"/>
    </row>
  </sheetData>
  <mergeCells count="13">
    <mergeCell ref="A3:O3"/>
    <mergeCell ref="A18:O18"/>
    <mergeCell ref="O26:O28"/>
    <mergeCell ref="A22:C25"/>
    <mergeCell ref="D22:H25"/>
    <mergeCell ref="I22:N23"/>
    <mergeCell ref="O22:O25"/>
    <mergeCell ref="I24:K25"/>
    <mergeCell ref="L27:M27"/>
    <mergeCell ref="I27:K27"/>
    <mergeCell ref="A27:C27"/>
    <mergeCell ref="D26:H28"/>
    <mergeCell ref="L24:N25"/>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T46"/>
  <sheetViews>
    <sheetView view="pageBreakPreview" zoomScaleNormal="100" zoomScaleSheetLayoutView="100" workbookViewId="0">
      <selection activeCell="T36" sqref="T36"/>
    </sheetView>
  </sheetViews>
  <sheetFormatPr defaultColWidth="5.875" defaultRowHeight="14.25"/>
  <cols>
    <col min="1" max="8" width="5.875" style="114"/>
    <col min="9" max="9" width="3.5" style="114" bestFit="1" customWidth="1"/>
    <col min="10" max="14" width="5.875" style="114"/>
    <col min="15" max="16" width="4.125" style="114" customWidth="1"/>
    <col min="17" max="16384" width="5.875" style="114"/>
  </cols>
  <sheetData>
    <row r="1" spans="1:20">
      <c r="P1" s="290" t="s">
        <v>998</v>
      </c>
    </row>
    <row r="3" spans="1:20" ht="28.5">
      <c r="A3" s="921" t="s">
        <v>72</v>
      </c>
      <c r="B3" s="921"/>
      <c r="C3" s="921"/>
      <c r="D3" s="921"/>
      <c r="E3" s="921"/>
      <c r="F3" s="921"/>
      <c r="G3" s="921"/>
      <c r="H3" s="921"/>
      <c r="I3" s="921"/>
      <c r="J3" s="921"/>
      <c r="K3" s="921"/>
      <c r="L3" s="921"/>
      <c r="M3" s="921"/>
      <c r="N3" s="921"/>
      <c r="O3" s="921"/>
      <c r="P3" s="921"/>
      <c r="Q3" s="724"/>
      <c r="R3" s="724"/>
      <c r="S3" s="724"/>
      <c r="T3" s="724"/>
    </row>
    <row r="5" spans="1:20">
      <c r="L5" s="162"/>
      <c r="M5" s="162"/>
      <c r="N5" s="162"/>
      <c r="O5" s="143"/>
      <c r="P5" s="324" t="s">
        <v>1426</v>
      </c>
    </row>
    <row r="7" spans="1:20">
      <c r="A7" s="114" t="s">
        <v>613</v>
      </c>
    </row>
    <row r="9" spans="1:20">
      <c r="B9" s="114" t="str">
        <f>入力シート!C1</f>
        <v>令和4年7月10日執行参議院青森県選挙区選出議員選挙</v>
      </c>
      <c r="K9" s="153"/>
    </row>
    <row r="11" spans="1:20">
      <c r="H11" s="138" t="s">
        <v>544</v>
      </c>
      <c r="J11" s="144">
        <f>入力シート!C8</f>
        <v>0</v>
      </c>
      <c r="K11" s="141"/>
      <c r="L11" s="141">
        <f>入力シート!C10</f>
        <v>0</v>
      </c>
    </row>
    <row r="13" spans="1:20">
      <c r="A13" s="289" t="s">
        <v>834</v>
      </c>
    </row>
    <row r="14" spans="1:20" ht="14.25" customHeight="1">
      <c r="A14" s="307" t="s">
        <v>835</v>
      </c>
      <c r="B14" s="116"/>
      <c r="C14" s="116"/>
      <c r="D14" s="116"/>
      <c r="E14" s="116"/>
      <c r="F14" s="193"/>
      <c r="G14" s="116"/>
      <c r="H14" s="116"/>
      <c r="I14" s="116"/>
      <c r="J14" s="116"/>
      <c r="K14" s="116"/>
      <c r="L14" s="116"/>
      <c r="M14" s="116"/>
      <c r="N14" s="116"/>
    </row>
    <row r="15" spans="1:20" ht="14.25" customHeight="1">
      <c r="A15" s="116"/>
      <c r="B15" s="116"/>
      <c r="C15" s="116"/>
      <c r="D15" s="116"/>
      <c r="E15" s="116"/>
      <c r="F15" s="193"/>
      <c r="G15" s="116"/>
      <c r="H15" s="116"/>
      <c r="I15" s="116"/>
      <c r="J15" s="116"/>
      <c r="K15" s="116"/>
      <c r="L15" s="116"/>
      <c r="M15" s="116"/>
      <c r="N15" s="116"/>
    </row>
    <row r="16" spans="1:20" ht="14.25" customHeight="1">
      <c r="A16" s="116"/>
      <c r="B16" s="116"/>
      <c r="C16" s="116"/>
      <c r="D16" s="116"/>
      <c r="E16" s="116"/>
      <c r="F16" s="193"/>
      <c r="G16" s="116"/>
      <c r="H16" s="116"/>
      <c r="I16" s="116"/>
      <c r="J16" s="116"/>
      <c r="K16" s="116"/>
      <c r="L16" s="116"/>
      <c r="M16" s="116"/>
      <c r="N16" s="116"/>
    </row>
    <row r="17" spans="1:15" ht="14.25" customHeight="1">
      <c r="A17" s="1579" t="s">
        <v>589</v>
      </c>
      <c r="B17" s="1579"/>
      <c r="C17" s="1579"/>
      <c r="D17" s="1579"/>
      <c r="E17" s="1579"/>
      <c r="F17" s="1579"/>
      <c r="G17" s="1579"/>
      <c r="H17" s="1579"/>
      <c r="I17" s="1579"/>
      <c r="J17" s="1579"/>
      <c r="K17" s="1579"/>
      <c r="L17" s="1579"/>
      <c r="M17" s="1579"/>
      <c r="N17" s="1579"/>
      <c r="O17" s="1579"/>
    </row>
    <row r="18" spans="1:15" ht="14.25" customHeight="1">
      <c r="A18" s="194"/>
      <c r="B18" s="194"/>
      <c r="C18" s="194"/>
      <c r="D18" s="194"/>
      <c r="E18" s="194"/>
      <c r="F18" s="194"/>
      <c r="G18" s="194"/>
      <c r="H18" s="194"/>
      <c r="I18" s="194"/>
      <c r="J18" s="194"/>
      <c r="K18" s="194"/>
      <c r="L18" s="194"/>
      <c r="M18" s="194"/>
      <c r="N18" s="194"/>
      <c r="O18" s="194"/>
    </row>
    <row r="19" spans="1:15" ht="14.25" customHeight="1">
      <c r="A19" s="221" t="s">
        <v>43</v>
      </c>
      <c r="B19" s="194"/>
      <c r="C19" s="194"/>
      <c r="D19" s="327" t="s">
        <v>1326</v>
      </c>
      <c r="E19" s="222"/>
      <c r="F19" s="222"/>
      <c r="G19" s="222"/>
      <c r="H19" s="194"/>
      <c r="I19" s="194"/>
      <c r="J19" s="194"/>
      <c r="K19" s="194"/>
      <c r="L19" s="194"/>
      <c r="M19" s="194"/>
      <c r="N19" s="194"/>
      <c r="O19" s="194"/>
    </row>
    <row r="20" spans="1:15" ht="14.25" customHeight="1">
      <c r="A20" s="194"/>
      <c r="B20" s="194"/>
      <c r="C20" s="194"/>
      <c r="D20" s="194"/>
      <c r="E20" s="194"/>
      <c r="F20" s="194"/>
      <c r="G20" s="194"/>
      <c r="H20" s="194"/>
      <c r="I20" s="194"/>
      <c r="J20" s="194"/>
      <c r="K20" s="194"/>
      <c r="L20" s="194"/>
      <c r="M20" s="194"/>
      <c r="N20" s="194"/>
    </row>
    <row r="21" spans="1:15" ht="14.25" customHeight="1">
      <c r="A21" s="116" t="s">
        <v>44</v>
      </c>
      <c r="B21" s="116"/>
      <c r="C21" s="116"/>
      <c r="D21" s="116"/>
      <c r="E21" s="116"/>
      <c r="F21" s="116"/>
      <c r="G21" s="116"/>
      <c r="H21" s="116"/>
      <c r="I21" s="116"/>
      <c r="J21" s="116"/>
      <c r="K21" s="116"/>
      <c r="L21" s="116"/>
      <c r="M21" s="116"/>
      <c r="N21" s="116"/>
    </row>
    <row r="22" spans="1:15" ht="14.25" customHeight="1">
      <c r="A22" s="116"/>
      <c r="B22" s="1526"/>
      <c r="C22" s="1526"/>
      <c r="D22" s="1526"/>
      <c r="E22" s="1526"/>
      <c r="F22" s="1526"/>
      <c r="G22" s="1526"/>
      <c r="H22" s="1526"/>
      <c r="I22" s="1526"/>
      <c r="J22" s="1526"/>
      <c r="K22" s="1526"/>
      <c r="L22" s="1526"/>
      <c r="M22" s="1526"/>
      <c r="N22" s="1526"/>
    </row>
    <row r="23" spans="1:15" ht="14.25" customHeight="1">
      <c r="A23" s="116"/>
      <c r="B23" s="1526"/>
      <c r="C23" s="1526"/>
      <c r="D23" s="1526"/>
      <c r="E23" s="1526"/>
      <c r="F23" s="1526"/>
      <c r="G23" s="1526"/>
      <c r="H23" s="1526"/>
      <c r="I23" s="1526"/>
      <c r="J23" s="1526"/>
      <c r="K23" s="1526"/>
      <c r="L23" s="1526"/>
      <c r="M23" s="1526"/>
      <c r="N23" s="1526"/>
    </row>
    <row r="24" spans="1:15" ht="14.25" customHeight="1">
      <c r="A24" s="116"/>
      <c r="B24" s="1526"/>
      <c r="C24" s="1526"/>
      <c r="D24" s="1526"/>
      <c r="E24" s="1526"/>
      <c r="F24" s="1526"/>
      <c r="G24" s="1526"/>
      <c r="H24" s="1526"/>
      <c r="I24" s="1526"/>
      <c r="J24" s="1526"/>
      <c r="K24" s="1526"/>
      <c r="L24" s="1526"/>
      <c r="M24" s="1526"/>
      <c r="N24" s="1526"/>
    </row>
    <row r="25" spans="1:15" ht="14.25" customHeight="1">
      <c r="A25" s="116"/>
      <c r="B25" s="116"/>
      <c r="C25" s="116"/>
      <c r="D25" s="116"/>
      <c r="E25" s="116"/>
      <c r="F25" s="116"/>
      <c r="G25" s="116"/>
      <c r="H25" s="116"/>
      <c r="I25" s="116"/>
      <c r="J25" s="116"/>
      <c r="K25" s="116"/>
      <c r="L25" s="116"/>
      <c r="M25" s="116"/>
      <c r="N25" s="116"/>
    </row>
    <row r="26" spans="1:15" ht="14.25" customHeight="1">
      <c r="A26" s="116" t="s">
        <v>73</v>
      </c>
      <c r="B26" s="116"/>
      <c r="C26" s="116"/>
      <c r="E26" s="1800" t="s">
        <v>421</v>
      </c>
      <c r="F26" s="1800"/>
      <c r="G26" s="1800"/>
      <c r="H26" s="1800"/>
      <c r="I26" s="116" t="s">
        <v>75</v>
      </c>
      <c r="J26" s="116"/>
      <c r="K26" s="116"/>
      <c r="L26" s="116"/>
      <c r="M26" s="116"/>
      <c r="N26" s="116"/>
    </row>
    <row r="27" spans="1:15" ht="14.25" customHeight="1">
      <c r="A27" s="116"/>
      <c r="B27" s="116"/>
      <c r="C27" s="116"/>
      <c r="D27" s="116"/>
      <c r="E27" s="116"/>
      <c r="F27" s="116"/>
      <c r="G27" s="195"/>
      <c r="H27" s="116"/>
      <c r="I27" s="116"/>
      <c r="J27" s="116"/>
      <c r="K27" s="116"/>
      <c r="L27" s="116"/>
      <c r="M27" s="116"/>
      <c r="N27" s="116"/>
    </row>
    <row r="28" spans="1:15" ht="24" customHeight="1">
      <c r="A28" s="1738" t="s">
        <v>47</v>
      </c>
      <c r="B28" s="1739"/>
      <c r="C28" s="1739"/>
      <c r="D28" s="1739"/>
      <c r="E28" s="1740"/>
      <c r="F28" s="1738" t="s">
        <v>74</v>
      </c>
      <c r="G28" s="1739"/>
      <c r="H28" s="1739"/>
      <c r="I28" s="1740"/>
      <c r="J28" s="1738" t="s">
        <v>76</v>
      </c>
      <c r="K28" s="1739"/>
      <c r="L28" s="1739"/>
      <c r="M28" s="1739"/>
      <c r="N28" s="1739"/>
      <c r="O28" s="1740"/>
    </row>
    <row r="29" spans="1:15" ht="24" customHeight="1">
      <c r="A29" s="1797" t="s">
        <v>1442</v>
      </c>
      <c r="B29" s="951"/>
      <c r="C29" s="951"/>
      <c r="D29" s="951"/>
      <c r="E29" s="952"/>
      <c r="F29" s="1892"/>
      <c r="G29" s="1893"/>
      <c r="H29" s="1893"/>
      <c r="I29" s="224" t="s">
        <v>75</v>
      </c>
      <c r="J29" s="1892"/>
      <c r="K29" s="1893"/>
      <c r="L29" s="1893"/>
      <c r="M29" s="1893"/>
      <c r="N29" s="1893"/>
      <c r="O29" s="171" t="s">
        <v>75</v>
      </c>
    </row>
    <row r="30" spans="1:15" ht="24" customHeight="1">
      <c r="A30" s="1797" t="s">
        <v>1443</v>
      </c>
      <c r="B30" s="970"/>
      <c r="C30" s="970"/>
      <c r="D30" s="970"/>
      <c r="E30" s="971"/>
      <c r="F30" s="1892"/>
      <c r="G30" s="1893"/>
      <c r="H30" s="1893"/>
      <c r="I30" s="224" t="s">
        <v>75</v>
      </c>
      <c r="J30" s="1892"/>
      <c r="K30" s="1893"/>
      <c r="L30" s="1893"/>
      <c r="M30" s="1893"/>
      <c r="N30" s="1893"/>
      <c r="O30" s="171" t="s">
        <v>75</v>
      </c>
    </row>
    <row r="31" spans="1:15" ht="24" customHeight="1">
      <c r="A31" s="1797" t="s">
        <v>1444</v>
      </c>
      <c r="B31" s="970"/>
      <c r="C31" s="970"/>
      <c r="D31" s="970"/>
      <c r="E31" s="971"/>
      <c r="F31" s="1892"/>
      <c r="G31" s="1893"/>
      <c r="H31" s="1893"/>
      <c r="I31" s="224" t="s">
        <v>75</v>
      </c>
      <c r="J31" s="1892"/>
      <c r="K31" s="1893"/>
      <c r="L31" s="1893"/>
      <c r="M31" s="1893"/>
      <c r="N31" s="1893"/>
      <c r="O31" s="171" t="s">
        <v>75</v>
      </c>
    </row>
    <row r="32" spans="1:15" ht="24" customHeight="1">
      <c r="A32" s="1738" t="s">
        <v>48</v>
      </c>
      <c r="B32" s="1739"/>
      <c r="C32" s="1739"/>
      <c r="D32" s="1739"/>
      <c r="E32" s="1740"/>
      <c r="F32" s="1741"/>
      <c r="G32" s="1742"/>
      <c r="H32" s="1742"/>
      <c r="I32" s="224"/>
      <c r="J32" s="1741"/>
      <c r="K32" s="1742"/>
      <c r="L32" s="1742"/>
      <c r="M32" s="1742"/>
      <c r="N32" s="1742"/>
      <c r="O32" s="171"/>
    </row>
    <row r="34" spans="1:16">
      <c r="A34" s="289" t="s">
        <v>1518</v>
      </c>
    </row>
    <row r="35" spans="1:16">
      <c r="A35" s="289" t="s">
        <v>290</v>
      </c>
    </row>
    <row r="36" spans="1:16" ht="9.75" customHeight="1"/>
    <row r="37" spans="1:16">
      <c r="A37" s="289" t="s">
        <v>1519</v>
      </c>
    </row>
    <row r="38" spans="1:16">
      <c r="A38" s="289" t="s">
        <v>1446</v>
      </c>
    </row>
    <row r="39" spans="1:16" ht="9" customHeight="1"/>
    <row r="40" spans="1:16">
      <c r="A40" s="289" t="s">
        <v>1520</v>
      </c>
    </row>
    <row r="41" spans="1:16">
      <c r="A41" s="289" t="s">
        <v>1449</v>
      </c>
    </row>
    <row r="42" spans="1:16" ht="10.5" customHeight="1"/>
    <row r="43" spans="1:16">
      <c r="A43" s="289" t="s">
        <v>1499</v>
      </c>
      <c r="B43" s="296"/>
      <c r="C43" s="750"/>
      <c r="D43" s="750"/>
      <c r="E43" s="289"/>
      <c r="F43" s="289"/>
      <c r="G43" s="289"/>
      <c r="H43" s="289"/>
      <c r="I43" s="289"/>
      <c r="J43" s="289"/>
      <c r="K43" s="289"/>
      <c r="L43" s="289"/>
      <c r="M43" s="289"/>
      <c r="N43" s="289"/>
      <c r="O43" s="289"/>
      <c r="P43" s="289"/>
    </row>
    <row r="44" spans="1:16">
      <c r="A44" s="289" t="s">
        <v>1451</v>
      </c>
      <c r="B44" s="296"/>
      <c r="C44" s="750"/>
      <c r="D44" s="750"/>
      <c r="E44" s="289"/>
      <c r="F44" s="289"/>
      <c r="G44" s="289"/>
      <c r="H44" s="289"/>
      <c r="I44" s="289"/>
      <c r="J44" s="289"/>
      <c r="K44" s="289"/>
      <c r="L44" s="289"/>
      <c r="M44" s="289"/>
      <c r="N44" s="289"/>
      <c r="O44" s="289"/>
      <c r="P44" s="289"/>
    </row>
    <row r="45" spans="1:16">
      <c r="A45" s="289" t="s">
        <v>1439</v>
      </c>
      <c r="B45" s="296"/>
      <c r="C45" s="750"/>
      <c r="D45" s="750"/>
      <c r="E45" s="289"/>
      <c r="F45" s="289"/>
      <c r="G45" s="289"/>
      <c r="H45" s="289"/>
      <c r="I45" s="289"/>
      <c r="J45" s="289"/>
      <c r="K45" s="289"/>
      <c r="L45" s="289"/>
      <c r="M45" s="289"/>
      <c r="N45" s="289"/>
      <c r="O45" s="289"/>
      <c r="P45" s="289"/>
    </row>
    <row r="46" spans="1:16">
      <c r="A46" s="289" t="s">
        <v>1440</v>
      </c>
      <c r="B46" s="296"/>
      <c r="C46" s="750"/>
      <c r="D46" s="750"/>
      <c r="E46" s="289"/>
      <c r="F46" s="289"/>
      <c r="G46" s="289"/>
      <c r="H46" s="280"/>
      <c r="I46" s="289"/>
      <c r="J46" s="289"/>
      <c r="K46" s="289"/>
      <c r="L46" s="289"/>
      <c r="M46" s="289"/>
      <c r="N46" s="289"/>
      <c r="O46" s="289"/>
      <c r="P46" s="289"/>
    </row>
  </sheetData>
  <mergeCells count="19">
    <mergeCell ref="A3:P3"/>
    <mergeCell ref="A29:E29"/>
    <mergeCell ref="F29:H29"/>
    <mergeCell ref="J29:N29"/>
    <mergeCell ref="A17:O17"/>
    <mergeCell ref="A28:E28"/>
    <mergeCell ref="F28:I28"/>
    <mergeCell ref="J28:O28"/>
    <mergeCell ref="B22:N24"/>
    <mergeCell ref="E26:H26"/>
    <mergeCell ref="A32:E32"/>
    <mergeCell ref="F32:H32"/>
    <mergeCell ref="J32:N32"/>
    <mergeCell ref="A30:E30"/>
    <mergeCell ref="A31:E31"/>
    <mergeCell ref="F30:H30"/>
    <mergeCell ref="J30:N30"/>
    <mergeCell ref="F31:H31"/>
    <mergeCell ref="J31:N31"/>
  </mergeCells>
  <phoneticPr fontId="3"/>
  <pageMargins left="0.78740157480314965" right="0.39370078740157483" top="0.98425196850393704" bottom="0.98425196850393704" header="0.51181102362204722" footer="0.51181102362204722"/>
  <pageSetup paperSize="9" orientation="portrait" blackAndWhite="1" horizontalDpi="200" verticalDpi="200" r:id="rId1"/>
  <headerFooter alignWithMargins="0"/>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T41"/>
  <sheetViews>
    <sheetView view="pageBreakPreview" zoomScaleNormal="100" zoomScaleSheetLayoutView="100" workbookViewId="0">
      <selection activeCell="N24" sqref="N24"/>
    </sheetView>
  </sheetViews>
  <sheetFormatPr defaultColWidth="5.875" defaultRowHeight="14.25"/>
  <cols>
    <col min="1" max="16384" width="5.875" style="114"/>
  </cols>
  <sheetData>
    <row r="1" spans="1:20">
      <c r="P1" s="290" t="s">
        <v>999</v>
      </c>
    </row>
    <row r="2" spans="1:20">
      <c r="A2" s="114" t="s">
        <v>345</v>
      </c>
    </row>
    <row r="3" spans="1:20">
      <c r="A3" s="920"/>
      <c r="B3" s="920"/>
      <c r="C3" s="920"/>
      <c r="D3" s="920"/>
      <c r="E3" s="920"/>
      <c r="F3" s="920"/>
      <c r="G3" s="920"/>
      <c r="H3" s="920"/>
      <c r="I3" s="920"/>
      <c r="J3" s="920"/>
      <c r="K3" s="920"/>
      <c r="L3" s="920"/>
      <c r="M3" s="920"/>
      <c r="N3" s="920"/>
      <c r="O3" s="920"/>
      <c r="P3" s="157"/>
      <c r="Q3" s="157"/>
      <c r="R3" s="157"/>
      <c r="S3" s="157"/>
      <c r="T3" s="157"/>
    </row>
    <row r="4" spans="1:20" ht="28.5">
      <c r="A4" s="921" t="s">
        <v>77</v>
      </c>
      <c r="B4" s="921"/>
      <c r="C4" s="921"/>
      <c r="D4" s="921"/>
      <c r="E4" s="921"/>
      <c r="F4" s="921"/>
      <c r="G4" s="921"/>
      <c r="H4" s="921"/>
      <c r="I4" s="921"/>
      <c r="J4" s="921"/>
      <c r="K4" s="921"/>
      <c r="L4" s="921"/>
      <c r="M4" s="921"/>
      <c r="N4" s="921"/>
      <c r="O4" s="921"/>
      <c r="P4" s="921"/>
    </row>
    <row r="5" spans="1:20" ht="14.25" customHeight="1">
      <c r="A5" s="189"/>
      <c r="B5" s="189"/>
      <c r="C5" s="189"/>
      <c r="D5" s="189"/>
      <c r="E5" s="189"/>
      <c r="F5" s="189"/>
      <c r="G5" s="189"/>
      <c r="H5" s="189"/>
      <c r="I5" s="189"/>
      <c r="J5" s="189"/>
      <c r="K5" s="189"/>
      <c r="L5" s="189"/>
      <c r="M5" s="189"/>
      <c r="N5" s="189"/>
    </row>
    <row r="7" spans="1:20" ht="24" customHeight="1">
      <c r="A7" s="289" t="s">
        <v>836</v>
      </c>
    </row>
    <row r="8" spans="1:20" ht="24" customHeight="1">
      <c r="A8" s="289" t="s">
        <v>837</v>
      </c>
    </row>
    <row r="9" spans="1:20" ht="24" customHeight="1">
      <c r="A9" s="289"/>
    </row>
    <row r="10" spans="1:20" ht="14.25" customHeight="1"/>
    <row r="11" spans="1:20" ht="14.25" customHeight="1"/>
    <row r="13" spans="1:20">
      <c r="A13" s="331" t="s">
        <v>1434</v>
      </c>
      <c r="B13" s="152"/>
      <c r="C13" s="152"/>
      <c r="D13" s="152"/>
      <c r="E13" s="152"/>
    </row>
    <row r="15" spans="1:20">
      <c r="L15" s="948"/>
      <c r="M15" s="948"/>
      <c r="N15" s="948"/>
    </row>
    <row r="17" spans="1:16">
      <c r="G17" s="289" t="s">
        <v>1435</v>
      </c>
      <c r="P17" s="709" t="s">
        <v>513</v>
      </c>
    </row>
    <row r="18" spans="1:16">
      <c r="O18" s="138"/>
    </row>
    <row r="19" spans="1:16">
      <c r="O19" s="138"/>
    </row>
    <row r="20" spans="1:16">
      <c r="O20" s="138"/>
    </row>
    <row r="21" spans="1:16">
      <c r="A21" s="920" t="s">
        <v>589</v>
      </c>
      <c r="B21" s="920"/>
      <c r="C21" s="920"/>
      <c r="D21" s="920"/>
      <c r="E21" s="920"/>
      <c r="F21" s="920"/>
      <c r="G21" s="920"/>
      <c r="H21" s="920"/>
      <c r="I21" s="920"/>
      <c r="J21" s="920"/>
      <c r="K21" s="920"/>
      <c r="L21" s="920"/>
      <c r="M21" s="920"/>
      <c r="N21" s="920"/>
      <c r="O21" s="920"/>
    </row>
    <row r="23" spans="1:16">
      <c r="A23" s="333" t="s">
        <v>832</v>
      </c>
      <c r="B23" s="289" t="str">
        <f>入力シート!C1</f>
        <v>令和4年7月10日執行参議院青森県選挙区選出議員選挙</v>
      </c>
      <c r="K23" s="153"/>
    </row>
    <row r="24" spans="1:16">
      <c r="A24" s="217"/>
      <c r="J24" s="227"/>
      <c r="K24" s="227"/>
    </row>
    <row r="26" spans="1:16">
      <c r="A26" s="333" t="s">
        <v>1293</v>
      </c>
      <c r="B26" s="114" t="s">
        <v>856</v>
      </c>
      <c r="E26" s="144">
        <f>入力シート!C8</f>
        <v>0</v>
      </c>
      <c r="F26" s="141"/>
      <c r="G26" s="141">
        <f>入力シート!C10</f>
        <v>0</v>
      </c>
      <c r="H26" s="138"/>
    </row>
    <row r="27" spans="1:16">
      <c r="E27" s="144"/>
      <c r="F27" s="141"/>
      <c r="G27" s="141"/>
      <c r="H27" s="138"/>
    </row>
    <row r="29" spans="1:16">
      <c r="A29" s="333" t="s">
        <v>323</v>
      </c>
      <c r="B29" s="289" t="s">
        <v>1294</v>
      </c>
      <c r="E29" s="1802" t="s">
        <v>441</v>
      </c>
      <c r="F29" s="1802"/>
      <c r="G29" s="1802"/>
      <c r="H29" s="152" t="s">
        <v>75</v>
      </c>
    </row>
    <row r="30" spans="1:16" ht="14.25" customHeight="1">
      <c r="A30" s="116"/>
      <c r="B30" s="116"/>
      <c r="C30" s="116"/>
      <c r="D30" s="116"/>
      <c r="E30" s="116"/>
      <c r="F30" s="193"/>
      <c r="G30" s="116"/>
      <c r="H30" s="116"/>
      <c r="I30" s="116"/>
      <c r="J30" s="116"/>
      <c r="K30" s="116"/>
      <c r="L30" s="116"/>
      <c r="M30" s="116"/>
      <c r="N30" s="116"/>
    </row>
    <row r="31" spans="1:16" ht="14.25" customHeight="1">
      <c r="A31" s="116"/>
      <c r="B31" s="116"/>
      <c r="C31" s="116"/>
      <c r="D31" s="116"/>
      <c r="E31" s="116"/>
      <c r="F31" s="193"/>
      <c r="G31" s="116"/>
      <c r="H31" s="116"/>
      <c r="I31" s="116"/>
      <c r="J31" s="116"/>
      <c r="K31" s="116"/>
      <c r="L31" s="116"/>
      <c r="M31" s="116"/>
      <c r="N31" s="116"/>
    </row>
    <row r="32" spans="1:16" ht="14.25" customHeight="1">
      <c r="A32" s="116"/>
      <c r="B32" s="116"/>
      <c r="C32" s="116"/>
      <c r="D32" s="116"/>
      <c r="E32" s="116"/>
      <c r="F32" s="193"/>
      <c r="G32" s="116"/>
      <c r="H32" s="116"/>
      <c r="I32" s="116"/>
      <c r="J32" s="116"/>
      <c r="K32" s="116"/>
      <c r="L32" s="116"/>
      <c r="M32" s="116"/>
      <c r="N32" s="116"/>
    </row>
    <row r="33" spans="1:8">
      <c r="B33" s="139"/>
      <c r="C33" s="147"/>
      <c r="D33" s="147"/>
      <c r="H33" s="141"/>
    </row>
    <row r="34" spans="1:8">
      <c r="A34" s="114" t="s">
        <v>442</v>
      </c>
      <c r="B34" s="139"/>
      <c r="C34" s="147"/>
      <c r="D34" s="147"/>
      <c r="H34" s="141"/>
    </row>
    <row r="35" spans="1:8">
      <c r="A35" s="114" t="s">
        <v>443</v>
      </c>
      <c r="B35" s="139"/>
      <c r="C35" s="147"/>
      <c r="D35" s="147"/>
    </row>
    <row r="36" spans="1:8">
      <c r="B36" s="139"/>
      <c r="C36" s="147"/>
      <c r="D36" s="147"/>
      <c r="G36" s="141"/>
    </row>
    <row r="37" spans="1:8">
      <c r="A37" s="114" t="s">
        <v>444</v>
      </c>
      <c r="B37" s="139"/>
      <c r="C37" s="147"/>
      <c r="D37" s="147"/>
    </row>
    <row r="38" spans="1:8">
      <c r="A38" s="114" t="s">
        <v>445</v>
      </c>
    </row>
    <row r="40" spans="1:8">
      <c r="A40" s="114" t="s">
        <v>446</v>
      </c>
    </row>
    <row r="41" spans="1:8">
      <c r="A41" s="114" t="s">
        <v>447</v>
      </c>
    </row>
  </sheetData>
  <mergeCells count="5">
    <mergeCell ref="L15:N15"/>
    <mergeCell ref="A21:O21"/>
    <mergeCell ref="E29:G29"/>
    <mergeCell ref="A3:O3"/>
    <mergeCell ref="A4:P4"/>
  </mergeCells>
  <phoneticPr fontId="3"/>
  <pageMargins left="0.78740157480314965" right="0.39370078740157483" top="0.98425196850393704" bottom="0.98425196850393704" header="0.51181102362204722" footer="0.51181102362204722"/>
  <pageSetup paperSize="9" scale="97" orientation="portrait" blackAndWhite="1" horizontalDpi="200" verticalDpi="200" r:id="rId1"/>
  <headerFooter alignWithMargins="0"/>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T41"/>
  <sheetViews>
    <sheetView view="pageBreakPreview" zoomScaleNormal="100" zoomScaleSheetLayoutView="100" workbookViewId="0">
      <selection activeCell="N26" sqref="N26"/>
    </sheetView>
  </sheetViews>
  <sheetFormatPr defaultColWidth="5.375" defaultRowHeight="14.25"/>
  <cols>
    <col min="1" max="1" width="5.375" style="114"/>
    <col min="2" max="2" width="5.375" style="114" customWidth="1"/>
    <col min="3" max="16" width="5.375" style="114"/>
    <col min="17" max="17" width="6.75" style="114" customWidth="1"/>
    <col min="18" max="16384" width="5.375" style="114"/>
  </cols>
  <sheetData>
    <row r="1" spans="1:20">
      <c r="Q1" s="290" t="s">
        <v>1000</v>
      </c>
    </row>
    <row r="3" spans="1:20" ht="28.5">
      <c r="A3" s="921" t="s">
        <v>79</v>
      </c>
      <c r="B3" s="921"/>
      <c r="C3" s="921"/>
      <c r="D3" s="921"/>
      <c r="E3" s="921"/>
      <c r="F3" s="921"/>
      <c r="G3" s="921"/>
      <c r="H3" s="921"/>
      <c r="I3" s="921"/>
      <c r="J3" s="921"/>
      <c r="K3" s="921"/>
      <c r="L3" s="921"/>
      <c r="M3" s="921"/>
      <c r="N3" s="921"/>
      <c r="O3" s="921"/>
      <c r="P3" s="921"/>
      <c r="Q3" s="921"/>
      <c r="R3" s="724"/>
      <c r="S3" s="724"/>
      <c r="T3" s="724"/>
    </row>
    <row r="6" spans="1:20">
      <c r="A6" s="114" t="s">
        <v>360</v>
      </c>
      <c r="M6" s="204"/>
      <c r="N6" s="204"/>
      <c r="O6" s="204"/>
    </row>
    <row r="7" spans="1:20">
      <c r="M7" s="204"/>
      <c r="N7" s="204"/>
      <c r="O7" s="204"/>
    </row>
    <row r="8" spans="1:20">
      <c r="M8" s="204"/>
      <c r="N8" s="204"/>
      <c r="O8" s="204"/>
    </row>
    <row r="9" spans="1:20">
      <c r="B9" s="304" t="s">
        <v>1326</v>
      </c>
      <c r="C9" s="162"/>
      <c r="D9" s="162"/>
      <c r="E9" s="143"/>
      <c r="F9" s="143"/>
    </row>
    <row r="10" spans="1:20">
      <c r="B10" s="204"/>
      <c r="C10" s="204"/>
      <c r="D10" s="204"/>
    </row>
    <row r="12" spans="1:20">
      <c r="B12" s="114" t="str">
        <f>入力シート!C1</f>
        <v>令和4年7月10日執行参議院青森県選挙区選出議員選挙</v>
      </c>
      <c r="K12" s="153"/>
      <c r="L12" s="153"/>
    </row>
    <row r="14" spans="1:20">
      <c r="I14" s="138" t="s">
        <v>544</v>
      </c>
      <c r="K14" s="144">
        <f>入力シート!C8</f>
        <v>0</v>
      </c>
      <c r="L14" s="141"/>
      <c r="M14" s="141">
        <f>入力シート!C10</f>
        <v>0</v>
      </c>
    </row>
    <row r="15" spans="1:20">
      <c r="I15" s="138"/>
      <c r="K15" s="144"/>
      <c r="L15" s="141"/>
      <c r="M15" s="141"/>
    </row>
    <row r="16" spans="1:20" ht="14.25" customHeight="1">
      <c r="A16" s="116"/>
      <c r="B16" s="116"/>
      <c r="C16" s="116"/>
      <c r="D16" s="116"/>
      <c r="E16" s="116"/>
      <c r="F16" s="116"/>
      <c r="G16" s="193"/>
      <c r="H16" s="116"/>
      <c r="I16" s="116"/>
      <c r="J16" s="116"/>
      <c r="K16" s="116"/>
      <c r="L16" s="116"/>
      <c r="M16" s="116"/>
      <c r="N16" s="116"/>
      <c r="O16" s="116"/>
    </row>
    <row r="17" spans="1:17" ht="14.25" customHeight="1">
      <c r="A17" s="1579" t="s">
        <v>589</v>
      </c>
      <c r="B17" s="1579"/>
      <c r="C17" s="1579"/>
      <c r="D17" s="1579"/>
      <c r="E17" s="1579"/>
      <c r="F17" s="1579"/>
      <c r="G17" s="1579"/>
      <c r="H17" s="1579"/>
      <c r="I17" s="1579"/>
      <c r="J17" s="1579"/>
      <c r="K17" s="1579"/>
      <c r="L17" s="1579"/>
      <c r="M17" s="1579"/>
      <c r="N17" s="1579"/>
      <c r="O17" s="1579"/>
      <c r="P17" s="1579"/>
    </row>
    <row r="18" spans="1:17" ht="14.25" customHeight="1">
      <c r="A18" s="194"/>
      <c r="B18" s="194"/>
      <c r="C18" s="194"/>
      <c r="D18" s="194"/>
      <c r="E18" s="194"/>
      <c r="F18" s="194"/>
      <c r="G18" s="194"/>
      <c r="H18" s="194"/>
      <c r="I18" s="194"/>
      <c r="J18" s="194"/>
      <c r="K18" s="194"/>
      <c r="L18" s="194"/>
      <c r="M18" s="194"/>
      <c r="N18" s="194"/>
      <c r="O18" s="194"/>
    </row>
    <row r="19" spans="1:17" ht="28.5" customHeight="1">
      <c r="A19" s="1813" t="s">
        <v>80</v>
      </c>
      <c r="B19" s="1814"/>
      <c r="C19" s="1814"/>
      <c r="D19" s="1814"/>
      <c r="E19" s="1815"/>
      <c r="F19" s="1616"/>
      <c r="G19" s="1617"/>
      <c r="H19" s="1617"/>
      <c r="I19" s="1617"/>
      <c r="J19" s="1617"/>
      <c r="K19" s="1617"/>
      <c r="L19" s="1617"/>
      <c r="M19" s="1617"/>
      <c r="N19" s="1617"/>
      <c r="O19" s="1617"/>
      <c r="P19" s="172"/>
      <c r="Q19" s="173"/>
    </row>
    <row r="20" spans="1:17" ht="28.5" customHeight="1">
      <c r="A20" s="1816" t="s">
        <v>81</v>
      </c>
      <c r="B20" s="1817"/>
      <c r="C20" s="1817"/>
      <c r="D20" s="1817"/>
      <c r="E20" s="1818"/>
      <c r="F20" s="1619"/>
      <c r="G20" s="1620"/>
      <c r="H20" s="1620"/>
      <c r="I20" s="1620"/>
      <c r="J20" s="1620"/>
      <c r="K20" s="1620"/>
      <c r="L20" s="1620"/>
      <c r="M20" s="1620"/>
      <c r="N20" s="1620"/>
      <c r="O20" s="1620"/>
      <c r="P20" s="116"/>
      <c r="Q20" s="181"/>
    </row>
    <row r="21" spans="1:17" ht="28.5" customHeight="1">
      <c r="A21" s="1819" t="s">
        <v>82</v>
      </c>
      <c r="B21" s="1820"/>
      <c r="C21" s="1820"/>
      <c r="D21" s="1820"/>
      <c r="E21" s="1821"/>
      <c r="F21" s="1622"/>
      <c r="G21" s="1623"/>
      <c r="H21" s="1623"/>
      <c r="I21" s="1623"/>
      <c r="J21" s="1623"/>
      <c r="K21" s="1623"/>
      <c r="L21" s="1623"/>
      <c r="M21" s="1623"/>
      <c r="N21" s="1623"/>
      <c r="O21" s="1623"/>
      <c r="P21" s="158"/>
      <c r="Q21" s="181"/>
    </row>
    <row r="22" spans="1:17" ht="28.5" customHeight="1">
      <c r="A22" s="1803" t="s">
        <v>74</v>
      </c>
      <c r="B22" s="970"/>
      <c r="C22" s="970"/>
      <c r="D22" s="970"/>
      <c r="E22" s="971"/>
      <c r="F22" s="1804"/>
      <c r="G22" s="1805"/>
      <c r="H22" s="1805"/>
      <c r="I22" s="1805"/>
      <c r="J22" s="1805"/>
      <c r="K22" s="1805"/>
      <c r="L22" s="1805"/>
      <c r="M22" s="1805"/>
      <c r="N22" s="1805"/>
      <c r="O22" s="1805"/>
      <c r="P22" s="231" t="s">
        <v>75</v>
      </c>
      <c r="Q22" s="171"/>
    </row>
    <row r="23" spans="1:17" ht="28.5" customHeight="1">
      <c r="A23" s="1803" t="s">
        <v>83</v>
      </c>
      <c r="B23" s="970"/>
      <c r="C23" s="970"/>
      <c r="D23" s="970"/>
      <c r="E23" s="971"/>
      <c r="F23" s="1806"/>
      <c r="G23" s="1807"/>
      <c r="H23" s="1807"/>
      <c r="I23" s="1807"/>
      <c r="J23" s="1807"/>
      <c r="K23" s="1807"/>
      <c r="L23" s="1807"/>
      <c r="M23" s="1807"/>
      <c r="N23" s="1807"/>
      <c r="O23" s="1807"/>
      <c r="P23" s="207" t="s">
        <v>2</v>
      </c>
      <c r="Q23" s="171"/>
    </row>
    <row r="24" spans="1:17" ht="28.5" customHeight="1">
      <c r="A24" s="1896" t="s">
        <v>84</v>
      </c>
      <c r="B24" s="1897"/>
      <c r="C24" s="1897"/>
      <c r="D24" s="1897"/>
      <c r="E24" s="1898"/>
      <c r="F24" s="1894">
        <f>入力シート!E32</f>
        <v>6336</v>
      </c>
      <c r="G24" s="1895"/>
      <c r="H24" s="1895"/>
      <c r="I24" s="1895"/>
      <c r="J24" s="1895"/>
      <c r="K24" s="1895"/>
      <c r="L24" s="1895"/>
      <c r="M24" s="1895"/>
      <c r="N24" s="1895"/>
      <c r="O24" s="1895"/>
      <c r="P24" s="711"/>
      <c r="Q24" s="183"/>
    </row>
    <row r="25" spans="1:17" ht="21" customHeight="1">
      <c r="A25" s="236"/>
      <c r="B25" s="236"/>
      <c r="C25" s="236"/>
      <c r="D25" s="236"/>
      <c r="E25" s="236"/>
      <c r="F25" s="236"/>
      <c r="G25" s="236"/>
      <c r="H25" s="236"/>
      <c r="I25" s="236"/>
      <c r="J25" s="236"/>
      <c r="K25" s="236"/>
      <c r="L25" s="236"/>
      <c r="M25" s="236"/>
      <c r="N25" s="236"/>
      <c r="O25" s="236"/>
      <c r="P25" s="236"/>
    </row>
    <row r="26" spans="1:17">
      <c r="A26" s="289" t="s">
        <v>1615</v>
      </c>
      <c r="B26" s="216"/>
      <c r="C26" s="216"/>
      <c r="D26" s="216"/>
      <c r="E26" s="216"/>
      <c r="F26" s="216"/>
      <c r="G26" s="216"/>
      <c r="H26" s="216"/>
      <c r="I26" s="216"/>
      <c r="J26" s="216"/>
      <c r="K26" s="216"/>
      <c r="L26" s="216"/>
      <c r="M26" s="216"/>
      <c r="N26" s="216"/>
      <c r="O26" s="216"/>
      <c r="P26" s="216"/>
    </row>
    <row r="27" spans="1:17">
      <c r="A27" s="289" t="s">
        <v>1616</v>
      </c>
    </row>
    <row r="28" spans="1:17">
      <c r="A28" s="289" t="s">
        <v>1617</v>
      </c>
    </row>
    <row r="29" spans="1:17">
      <c r="A29" s="289" t="s">
        <v>863</v>
      </c>
    </row>
    <row r="30" spans="1:17">
      <c r="A30" s="289" t="s">
        <v>1618</v>
      </c>
    </row>
    <row r="31" spans="1:17">
      <c r="A31" s="289" t="s">
        <v>1619</v>
      </c>
    </row>
    <row r="32" spans="1:17">
      <c r="A32" s="289" t="s">
        <v>1620</v>
      </c>
    </row>
    <row r="33" spans="1:13">
      <c r="A33" s="289" t="s">
        <v>1595</v>
      </c>
    </row>
    <row r="34" spans="1:13">
      <c r="A34" s="289" t="s">
        <v>1521</v>
      </c>
    </row>
    <row r="35" spans="1:13">
      <c r="A35" s="114" t="s">
        <v>85</v>
      </c>
    </row>
    <row r="37" spans="1:13">
      <c r="B37" s="289" t="s">
        <v>1522</v>
      </c>
    </row>
    <row r="38" spans="1:13">
      <c r="M38" s="333" t="s">
        <v>1524</v>
      </c>
    </row>
    <row r="39" spans="1:13">
      <c r="E39" s="289" t="s">
        <v>1523</v>
      </c>
    </row>
    <row r="40" spans="1:13">
      <c r="J40" s="289" t="s">
        <v>718</v>
      </c>
    </row>
    <row r="41" spans="1:13">
      <c r="B41" s="114" t="s">
        <v>448</v>
      </c>
      <c r="C41" s="280" t="s">
        <v>1525</v>
      </c>
    </row>
  </sheetData>
  <mergeCells count="12">
    <mergeCell ref="A3:Q3"/>
    <mergeCell ref="A17:P17"/>
    <mergeCell ref="A19:E19"/>
    <mergeCell ref="F24:O24"/>
    <mergeCell ref="A24:E24"/>
    <mergeCell ref="A22:E22"/>
    <mergeCell ref="A23:E23"/>
    <mergeCell ref="A20:E20"/>
    <mergeCell ref="A21:E21"/>
    <mergeCell ref="F19:O21"/>
    <mergeCell ref="F23:O23"/>
    <mergeCell ref="F22:O22"/>
  </mergeCells>
  <phoneticPr fontId="3"/>
  <pageMargins left="0.78740157480314965" right="0.35433070866141736" top="0.78740157480314965" bottom="0.78740157480314965" header="0.51181102362204722" footer="0.51181102362204722"/>
  <pageSetup paperSize="9" scale="97" orientation="portrait" blackAndWhite="1" horizontalDpi="200" verticalDpi="200" r:id="rId1"/>
  <headerFooter alignWithMargins="0"/>
  <drawing r:id="rId2"/>
  <legacyDrawing r:id="rId3"/>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T41"/>
  <sheetViews>
    <sheetView view="pageBreakPreview" topLeftCell="A28" zoomScaleNormal="100" zoomScaleSheetLayoutView="100" workbookViewId="0">
      <selection activeCell="P34" sqref="P34"/>
    </sheetView>
  </sheetViews>
  <sheetFormatPr defaultColWidth="5.875" defaultRowHeight="14.25"/>
  <cols>
    <col min="1" max="14" width="5.875" style="114" customWidth="1"/>
    <col min="15" max="15" width="6.75" style="114" customWidth="1"/>
    <col min="16" max="16" width="4.625" style="114" customWidth="1"/>
    <col min="17" max="16384" width="5.875" style="114"/>
  </cols>
  <sheetData>
    <row r="1" spans="1:20">
      <c r="O1" s="290" t="s">
        <v>1001</v>
      </c>
    </row>
    <row r="3" spans="1:20" ht="28.5">
      <c r="A3" s="921" t="s">
        <v>18</v>
      </c>
      <c r="B3" s="921"/>
      <c r="C3" s="921"/>
      <c r="D3" s="921"/>
      <c r="E3" s="921"/>
      <c r="F3" s="921"/>
      <c r="G3" s="921"/>
      <c r="H3" s="921"/>
      <c r="I3" s="921"/>
      <c r="J3" s="921"/>
      <c r="K3" s="921"/>
      <c r="L3" s="921"/>
      <c r="M3" s="921"/>
      <c r="N3" s="921"/>
      <c r="O3" s="921"/>
      <c r="P3" s="724"/>
      <c r="Q3" s="724"/>
      <c r="R3" s="724"/>
      <c r="S3" s="724"/>
      <c r="T3" s="724"/>
    </row>
    <row r="4" spans="1:20" ht="21" customHeight="1">
      <c r="A4" s="920" t="s">
        <v>86</v>
      </c>
      <c r="B4" s="920"/>
      <c r="C4" s="920"/>
      <c r="D4" s="920"/>
      <c r="E4" s="920"/>
      <c r="F4" s="920"/>
      <c r="G4" s="920"/>
      <c r="H4" s="920"/>
      <c r="I4" s="920"/>
      <c r="J4" s="920"/>
      <c r="K4" s="920"/>
      <c r="L4" s="920"/>
      <c r="M4" s="920"/>
      <c r="N4" s="920"/>
      <c r="O4" s="920"/>
    </row>
    <row r="5" spans="1:20" ht="21" customHeight="1">
      <c r="K5" s="1658" t="s">
        <v>1420</v>
      </c>
      <c r="L5" s="1659"/>
      <c r="M5" s="1659"/>
      <c r="N5" s="1659"/>
      <c r="O5" s="1659"/>
    </row>
    <row r="6" spans="1:20">
      <c r="L6" s="204"/>
      <c r="M6" s="204"/>
      <c r="N6" s="204"/>
    </row>
    <row r="7" spans="1:20" ht="21" customHeight="1">
      <c r="A7" s="114" t="s">
        <v>20</v>
      </c>
      <c r="B7" s="204"/>
      <c r="C7" s="204"/>
      <c r="D7" s="204"/>
    </row>
    <row r="8" spans="1:20">
      <c r="B8" s="204"/>
      <c r="C8" s="204"/>
      <c r="D8" s="204"/>
    </row>
    <row r="9" spans="1:20">
      <c r="B9" s="204"/>
      <c r="C9" s="204"/>
      <c r="D9" s="204"/>
    </row>
    <row r="10" spans="1:20" ht="21" customHeight="1">
      <c r="B10" s="204"/>
      <c r="C10" s="204"/>
      <c r="D10" s="204"/>
      <c r="E10" s="114" t="s">
        <v>275</v>
      </c>
      <c r="I10" s="1661"/>
      <c r="J10" s="1661"/>
      <c r="K10" s="1661"/>
      <c r="L10" s="1661"/>
      <c r="M10" s="1661"/>
      <c r="N10" s="1661"/>
    </row>
    <row r="11" spans="1:20" ht="21" customHeight="1">
      <c r="B11" s="204"/>
      <c r="C11" s="204"/>
      <c r="D11" s="204"/>
      <c r="E11" s="114" t="s">
        <v>276</v>
      </c>
      <c r="I11" s="1661"/>
      <c r="J11" s="1661"/>
      <c r="K11" s="1661"/>
      <c r="L11" s="1661"/>
      <c r="M11" s="1661"/>
      <c r="N11" s="1661"/>
      <c r="O11" s="138"/>
    </row>
    <row r="12" spans="1:20" ht="21" customHeight="1">
      <c r="B12" s="204"/>
      <c r="C12" s="204"/>
      <c r="D12" s="204"/>
      <c r="E12" s="114" t="s">
        <v>277</v>
      </c>
      <c r="G12" s="152"/>
      <c r="H12" s="152"/>
      <c r="I12" s="1661"/>
      <c r="J12" s="1661"/>
      <c r="K12" s="1661"/>
      <c r="L12" s="1661"/>
      <c r="M12" s="1661"/>
      <c r="N12" s="1661"/>
    </row>
    <row r="13" spans="1:20" ht="21" customHeight="1">
      <c r="B13" s="204"/>
      <c r="C13" s="204"/>
      <c r="D13" s="204"/>
      <c r="E13" s="114" t="s">
        <v>21</v>
      </c>
      <c r="G13" s="152"/>
      <c r="H13" s="152"/>
      <c r="I13" s="1660"/>
      <c r="J13" s="1660"/>
      <c r="K13" s="1660"/>
      <c r="L13" s="1660"/>
      <c r="M13" s="1660"/>
      <c r="N13" s="1660"/>
    </row>
    <row r="14" spans="1:20">
      <c r="B14" s="204"/>
      <c r="C14" s="204"/>
      <c r="D14" s="204"/>
    </row>
    <row r="15" spans="1:20">
      <c r="A15" s="289" t="s">
        <v>838</v>
      </c>
      <c r="B15" s="204"/>
      <c r="C15" s="204"/>
      <c r="D15" s="204"/>
    </row>
    <row r="16" spans="1:20">
      <c r="A16" s="289"/>
      <c r="B16" s="204"/>
      <c r="C16" s="204"/>
      <c r="D16" s="204"/>
    </row>
    <row r="17" spans="1:15">
      <c r="B17" s="204"/>
      <c r="C17" s="204"/>
      <c r="D17" s="204"/>
    </row>
    <row r="18" spans="1:15">
      <c r="A18" s="1579" t="s">
        <v>589</v>
      </c>
      <c r="B18" s="1579"/>
      <c r="C18" s="1579"/>
      <c r="D18" s="1579"/>
      <c r="E18" s="1579"/>
      <c r="F18" s="1579"/>
      <c r="G18" s="1579"/>
      <c r="H18" s="1579"/>
      <c r="I18" s="1579"/>
      <c r="J18" s="1579"/>
      <c r="K18" s="1579"/>
      <c r="L18" s="1579"/>
      <c r="M18" s="1579"/>
      <c r="N18" s="1579"/>
      <c r="O18" s="1579"/>
    </row>
    <row r="19" spans="1:15">
      <c r="B19" s="204"/>
      <c r="C19" s="204"/>
      <c r="D19" s="204"/>
    </row>
    <row r="20" spans="1:15" ht="26.25" customHeight="1">
      <c r="A20" s="114" t="s">
        <v>23</v>
      </c>
      <c r="B20" s="204"/>
      <c r="C20" s="204"/>
      <c r="D20" s="1855">
        <f>公営３７別紙内訳!S13</f>
        <v>0</v>
      </c>
      <c r="E20" s="1855"/>
      <c r="F20" s="1855"/>
      <c r="G20" s="146" t="s">
        <v>2</v>
      </c>
    </row>
    <row r="21" spans="1:15">
      <c r="B21" s="204"/>
      <c r="C21" s="204"/>
      <c r="D21" s="204"/>
    </row>
    <row r="22" spans="1:15" ht="21" customHeight="1">
      <c r="A22" s="114" t="s">
        <v>24</v>
      </c>
      <c r="B22" s="204"/>
      <c r="C22" s="204"/>
      <c r="D22" s="204"/>
    </row>
    <row r="23" spans="1:15" ht="21" customHeight="1">
      <c r="A23" s="114" t="s">
        <v>25</v>
      </c>
      <c r="B23" s="204"/>
      <c r="C23" s="204"/>
      <c r="D23" s="204"/>
    </row>
    <row r="25" spans="1:15" ht="21" customHeight="1">
      <c r="A25" s="217" t="s">
        <v>414</v>
      </c>
      <c r="B25" s="114" t="str">
        <f>入力シート!C1</f>
        <v>令和4年7月10日執行参議院青森県選挙区選出議員選挙</v>
      </c>
      <c r="K25" s="227"/>
    </row>
    <row r="27" spans="1:15" ht="21" customHeight="1">
      <c r="A27" s="114" t="s">
        <v>26</v>
      </c>
      <c r="E27" s="144">
        <f>入力シート!C8</f>
        <v>0</v>
      </c>
      <c r="F27" s="141"/>
      <c r="G27" s="141">
        <f>入力シート!C10</f>
        <v>0</v>
      </c>
    </row>
    <row r="28" spans="1:15" ht="14.25" customHeight="1">
      <c r="A28" s="116"/>
      <c r="B28" s="116"/>
      <c r="C28" s="116"/>
      <c r="D28" s="116"/>
      <c r="E28" s="116"/>
      <c r="F28" s="193"/>
      <c r="G28" s="116"/>
      <c r="H28" s="116"/>
      <c r="I28" s="116"/>
      <c r="J28" s="116"/>
      <c r="K28" s="116"/>
      <c r="L28" s="116"/>
      <c r="M28" s="116"/>
      <c r="N28" s="116"/>
    </row>
    <row r="29" spans="1:15" ht="21" customHeight="1">
      <c r="A29" s="116" t="s">
        <v>267</v>
      </c>
      <c r="B29" s="116"/>
      <c r="C29" s="116"/>
      <c r="D29" s="116"/>
      <c r="E29" s="218"/>
      <c r="F29" s="219"/>
      <c r="G29" s="132"/>
      <c r="H29" s="132"/>
      <c r="I29" s="218"/>
      <c r="J29" s="132"/>
      <c r="K29" s="132"/>
      <c r="L29" s="116"/>
      <c r="M29" s="116"/>
      <c r="N29" s="116"/>
    </row>
    <row r="30" spans="1:15" ht="24" customHeight="1">
      <c r="A30" s="116"/>
      <c r="B30" s="950" t="s">
        <v>268</v>
      </c>
      <c r="C30" s="951"/>
      <c r="D30" s="952"/>
      <c r="E30" s="1641"/>
      <c r="F30" s="1642"/>
      <c r="G30" s="1642"/>
      <c r="H30" s="1643"/>
      <c r="I30" s="1653" t="s">
        <v>272</v>
      </c>
      <c r="J30" s="1654"/>
      <c r="K30" s="1641"/>
      <c r="L30" s="1642"/>
      <c r="M30" s="1642"/>
      <c r="N30" s="1643"/>
    </row>
    <row r="31" spans="1:15" ht="24" customHeight="1">
      <c r="A31" s="116"/>
      <c r="B31" s="950" t="s">
        <v>269</v>
      </c>
      <c r="C31" s="951"/>
      <c r="D31" s="952"/>
      <c r="E31" s="1655"/>
      <c r="F31" s="1656"/>
      <c r="G31" s="1656"/>
      <c r="H31" s="1657"/>
      <c r="I31" s="1653" t="s">
        <v>273</v>
      </c>
      <c r="J31" s="1654"/>
      <c r="K31" s="1655"/>
      <c r="L31" s="1656"/>
      <c r="M31" s="1656"/>
      <c r="N31" s="1657"/>
    </row>
    <row r="32" spans="1:15" ht="24" customHeight="1">
      <c r="A32" s="116"/>
      <c r="B32" s="950" t="s">
        <v>270</v>
      </c>
      <c r="C32" s="951"/>
      <c r="D32" s="952"/>
      <c r="E32" s="1641"/>
      <c r="F32" s="1642"/>
      <c r="G32" s="1642"/>
      <c r="H32" s="1643"/>
      <c r="I32" s="1653" t="s">
        <v>274</v>
      </c>
      <c r="J32" s="1654"/>
      <c r="K32" s="1655"/>
      <c r="L32" s="1656"/>
      <c r="M32" s="1656"/>
      <c r="N32" s="1657"/>
    </row>
    <row r="33" spans="1:15" ht="24" customHeight="1">
      <c r="A33" s="116"/>
      <c r="B33" s="939" t="s">
        <v>415</v>
      </c>
      <c r="C33" s="940"/>
      <c r="D33" s="941"/>
      <c r="E33" s="1644"/>
      <c r="F33" s="1645"/>
      <c r="G33" s="1645"/>
      <c r="H33" s="1645"/>
      <c r="I33" s="1645"/>
      <c r="J33" s="1645"/>
      <c r="K33" s="1645"/>
      <c r="L33" s="1645"/>
      <c r="M33" s="1645"/>
      <c r="N33" s="1646"/>
    </row>
    <row r="34" spans="1:15" ht="24" customHeight="1">
      <c r="A34" s="116"/>
      <c r="B34" s="1647" t="s">
        <v>271</v>
      </c>
      <c r="C34" s="1648"/>
      <c r="D34" s="1649"/>
      <c r="E34" s="1650"/>
      <c r="F34" s="1651"/>
      <c r="G34" s="1651"/>
      <c r="H34" s="1651"/>
      <c r="I34" s="1651"/>
      <c r="J34" s="1651"/>
      <c r="K34" s="1651"/>
      <c r="L34" s="1651"/>
      <c r="M34" s="1651"/>
      <c r="N34" s="1652"/>
    </row>
    <row r="35" spans="1:15" ht="21" customHeight="1">
      <c r="A35" s="116"/>
      <c r="B35" s="116"/>
      <c r="C35" s="116"/>
      <c r="D35" s="116"/>
      <c r="E35" s="218"/>
      <c r="F35" s="219"/>
      <c r="G35" s="132"/>
      <c r="H35" s="132"/>
      <c r="I35" s="132"/>
      <c r="J35" s="132"/>
      <c r="K35" s="132"/>
      <c r="L35" s="116"/>
      <c r="M35" s="116"/>
      <c r="N35" s="116"/>
    </row>
    <row r="36" spans="1:15" ht="21" customHeight="1">
      <c r="A36" s="116"/>
      <c r="B36" s="116"/>
      <c r="C36" s="116"/>
      <c r="D36" s="116"/>
      <c r="E36" s="116"/>
      <c r="F36" s="193"/>
      <c r="G36" s="116"/>
      <c r="H36" s="116"/>
      <c r="I36" s="116"/>
      <c r="J36" s="116"/>
      <c r="K36" s="116"/>
      <c r="L36" s="116"/>
      <c r="M36" s="116"/>
      <c r="N36" s="116"/>
    </row>
    <row r="37" spans="1:15" ht="14.25" customHeight="1">
      <c r="A37" s="116"/>
      <c r="B37" s="116"/>
      <c r="C37" s="116"/>
      <c r="D37" s="116"/>
      <c r="E37" s="116"/>
      <c r="F37" s="193"/>
      <c r="G37" s="116"/>
      <c r="H37" s="116"/>
      <c r="I37" s="116"/>
      <c r="J37" s="116"/>
      <c r="K37" s="116"/>
      <c r="L37" s="116"/>
      <c r="M37" s="116"/>
      <c r="N37" s="116"/>
    </row>
    <row r="38" spans="1:15" ht="21" customHeight="1">
      <c r="A38" s="116"/>
      <c r="B38" s="116"/>
      <c r="C38" s="116"/>
      <c r="D38" s="116"/>
      <c r="E38" s="116"/>
      <c r="F38" s="193"/>
      <c r="G38" s="116"/>
      <c r="H38" s="116"/>
      <c r="I38" s="116"/>
      <c r="J38" s="116"/>
      <c r="K38" s="116"/>
      <c r="L38" s="116"/>
      <c r="M38" s="116"/>
      <c r="N38" s="116"/>
    </row>
    <row r="39" spans="1:15" ht="21" customHeight="1">
      <c r="B39" s="116"/>
      <c r="C39" s="116"/>
      <c r="D39" s="116"/>
      <c r="E39" s="116"/>
      <c r="F39" s="193"/>
      <c r="G39" s="116"/>
      <c r="H39" s="116"/>
      <c r="I39" s="116"/>
      <c r="J39" s="116"/>
      <c r="K39" s="116"/>
      <c r="L39" s="116"/>
      <c r="M39" s="116"/>
      <c r="N39" s="116"/>
    </row>
    <row r="40" spans="1:15" ht="21" customHeight="1">
      <c r="B40" s="194"/>
      <c r="C40" s="194"/>
      <c r="D40" s="194"/>
      <c r="E40" s="194"/>
      <c r="F40" s="194"/>
      <c r="G40" s="194"/>
      <c r="H40" s="194"/>
      <c r="I40" s="194"/>
      <c r="J40" s="194"/>
      <c r="K40" s="194"/>
      <c r="L40" s="194"/>
      <c r="M40" s="194"/>
      <c r="N40" s="194"/>
      <c r="O40" s="194"/>
    </row>
    <row r="41" spans="1:15" ht="21" customHeight="1">
      <c r="A41" s="116"/>
    </row>
  </sheetData>
  <mergeCells count="23">
    <mergeCell ref="K30:N30"/>
    <mergeCell ref="A3:O3"/>
    <mergeCell ref="A4:O4"/>
    <mergeCell ref="K5:O5"/>
    <mergeCell ref="A18:O18"/>
    <mergeCell ref="I10:N12"/>
    <mergeCell ref="I13:N13"/>
    <mergeCell ref="E30:H30"/>
    <mergeCell ref="D20:F20"/>
    <mergeCell ref="B30:D30"/>
    <mergeCell ref="I30:J30"/>
    <mergeCell ref="B33:D33"/>
    <mergeCell ref="B34:D34"/>
    <mergeCell ref="E33:N33"/>
    <mergeCell ref="E34:N34"/>
    <mergeCell ref="K31:N31"/>
    <mergeCell ref="K32:N32"/>
    <mergeCell ref="E31:H31"/>
    <mergeCell ref="E32:H32"/>
    <mergeCell ref="I31:J31"/>
    <mergeCell ref="I32:J32"/>
    <mergeCell ref="B31:D31"/>
    <mergeCell ref="B32:D32"/>
  </mergeCells>
  <phoneticPr fontId="3"/>
  <pageMargins left="0.78740157480314965" right="0.35433070866141736"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T35"/>
  <sheetViews>
    <sheetView view="pageBreakPreview" topLeftCell="A13" zoomScaleNormal="100" zoomScaleSheetLayoutView="100" workbookViewId="0">
      <selection activeCell="S28" sqref="S28"/>
    </sheetView>
  </sheetViews>
  <sheetFormatPr defaultColWidth="5.875" defaultRowHeight="13.5"/>
  <cols>
    <col min="1" max="2" width="4.5" style="216" customWidth="1"/>
    <col min="3" max="3" width="5.875" style="216" customWidth="1"/>
    <col min="4" max="4" width="3.5" style="216" bestFit="1" customWidth="1"/>
    <col min="5" max="5" width="7.5" style="216" bestFit="1" customWidth="1"/>
    <col min="6" max="6" width="3.5" style="216" customWidth="1"/>
    <col min="7" max="7" width="7.5" style="216" customWidth="1"/>
    <col min="8" max="8" width="3.5" style="216" bestFit="1" customWidth="1"/>
    <col min="9" max="9" width="5.875" style="216" customWidth="1"/>
    <col min="10" max="10" width="3.5" style="216" bestFit="1" customWidth="1"/>
    <col min="11" max="11" width="5.875" style="216" customWidth="1"/>
    <col min="12" max="12" width="3.5" style="216" bestFit="1" customWidth="1"/>
    <col min="13" max="13" width="7.5" style="216" customWidth="1"/>
    <col min="14" max="14" width="3.5" style="216" bestFit="1" customWidth="1"/>
    <col min="15" max="15" width="5.875" style="216" customWidth="1"/>
    <col min="16" max="16" width="3.5" style="216" customWidth="1"/>
    <col min="17" max="17" width="5.875" style="216" customWidth="1"/>
    <col min="18" max="18" width="3.625" style="216" customWidth="1"/>
    <col min="19" max="19" width="7.5" style="216" customWidth="1"/>
    <col min="20" max="20" width="3.5" style="216" customWidth="1"/>
    <col min="21" max="16384" width="5.875" style="216"/>
  </cols>
  <sheetData>
    <row r="1" spans="1:20" ht="14.25">
      <c r="A1" s="114"/>
      <c r="B1" s="114"/>
      <c r="C1" s="114"/>
      <c r="D1" s="114"/>
      <c r="E1" s="114"/>
      <c r="F1" s="114"/>
      <c r="G1" s="114"/>
      <c r="H1" s="114"/>
      <c r="I1" s="114"/>
      <c r="J1" s="114"/>
      <c r="K1" s="114"/>
      <c r="L1" s="114"/>
      <c r="M1" s="114"/>
      <c r="N1" s="114"/>
      <c r="T1" s="290" t="s">
        <v>1002</v>
      </c>
    </row>
    <row r="2" spans="1:20" ht="14.25">
      <c r="A2" s="114"/>
      <c r="B2" s="114"/>
      <c r="C2" s="114"/>
      <c r="D2" s="114"/>
      <c r="E2" s="114"/>
      <c r="F2" s="114"/>
      <c r="G2" s="114"/>
      <c r="H2" s="114"/>
      <c r="I2" s="114"/>
      <c r="J2" s="114"/>
      <c r="K2" s="114"/>
      <c r="L2" s="114"/>
      <c r="M2" s="114"/>
      <c r="N2" s="114"/>
      <c r="O2" s="114"/>
    </row>
    <row r="3" spans="1:20" ht="39" customHeight="1">
      <c r="A3" s="921" t="s">
        <v>29</v>
      </c>
      <c r="B3" s="921"/>
      <c r="C3" s="921"/>
      <c r="D3" s="921"/>
      <c r="E3" s="921"/>
      <c r="F3" s="921"/>
      <c r="G3" s="921"/>
      <c r="H3" s="921"/>
      <c r="I3" s="921"/>
      <c r="J3" s="921"/>
      <c r="K3" s="921"/>
      <c r="L3" s="921"/>
      <c r="M3" s="921"/>
      <c r="N3" s="921"/>
      <c r="O3" s="921"/>
      <c r="P3" s="921"/>
      <c r="Q3" s="921"/>
      <c r="R3" s="921"/>
      <c r="S3" s="921"/>
      <c r="T3" s="921"/>
    </row>
    <row r="4" spans="1:20">
      <c r="A4" s="1038"/>
      <c r="B4" s="1038"/>
      <c r="C4" s="1038"/>
      <c r="D4" s="1038"/>
      <c r="E4" s="1038"/>
      <c r="F4" s="1038"/>
      <c r="G4" s="1038"/>
      <c r="H4" s="1038"/>
      <c r="I4" s="1038"/>
      <c r="J4" s="1038"/>
      <c r="K4" s="1038"/>
      <c r="L4" s="1038"/>
      <c r="M4" s="1038"/>
      <c r="N4" s="1038"/>
      <c r="O4" s="1038"/>
    </row>
    <row r="5" spans="1:20">
      <c r="A5" s="250"/>
      <c r="B5" s="250"/>
      <c r="C5" s="250"/>
      <c r="D5" s="250"/>
      <c r="E5" s="250"/>
      <c r="F5" s="250"/>
      <c r="G5" s="250"/>
      <c r="H5" s="250"/>
      <c r="I5" s="250"/>
      <c r="J5" s="250"/>
      <c r="K5" s="250"/>
      <c r="L5" s="250"/>
      <c r="M5" s="250"/>
      <c r="N5" s="250"/>
      <c r="O5" s="250"/>
    </row>
    <row r="6" spans="1:20">
      <c r="A6" s="250"/>
      <c r="B6" s="250"/>
      <c r="C6" s="250"/>
      <c r="D6" s="250"/>
      <c r="E6" s="250"/>
      <c r="F6" s="250"/>
      <c r="G6" s="250"/>
      <c r="H6" s="250"/>
      <c r="I6" s="250"/>
      <c r="J6" s="250"/>
      <c r="K6" s="250"/>
      <c r="L6" s="250"/>
      <c r="M6" s="250"/>
      <c r="N6" s="250"/>
      <c r="O6" s="250"/>
    </row>
    <row r="7" spans="1:20" ht="24" customHeight="1">
      <c r="A7" s="206" t="s">
        <v>87</v>
      </c>
      <c r="B7" s="208"/>
      <c r="C7" s="1840" t="s">
        <v>83</v>
      </c>
      <c r="D7" s="1840"/>
      <c r="E7" s="1840"/>
      <c r="F7" s="1840"/>
      <c r="G7" s="1840"/>
      <c r="H7" s="1840"/>
      <c r="I7" s="1840" t="s">
        <v>99</v>
      </c>
      <c r="J7" s="1840"/>
      <c r="K7" s="1840"/>
      <c r="L7" s="1840"/>
      <c r="M7" s="1840"/>
      <c r="N7" s="1840"/>
      <c r="O7" s="1840" t="s">
        <v>100</v>
      </c>
      <c r="P7" s="1840"/>
      <c r="Q7" s="1840"/>
      <c r="R7" s="1840"/>
      <c r="S7" s="1840"/>
      <c r="T7" s="1840"/>
    </row>
    <row r="8" spans="1:20" ht="24" customHeight="1">
      <c r="A8" s="251" t="s">
        <v>95</v>
      </c>
      <c r="B8" s="252"/>
      <c r="C8" s="1615" t="s">
        <v>88</v>
      </c>
      <c r="D8" s="1480"/>
      <c r="E8" s="1615" t="s">
        <v>89</v>
      </c>
      <c r="F8" s="1481"/>
      <c r="G8" s="1480" t="s">
        <v>90</v>
      </c>
      <c r="H8" s="1481"/>
      <c r="I8" s="1615" t="s">
        <v>88</v>
      </c>
      <c r="J8" s="1480"/>
      <c r="K8" s="1615" t="s">
        <v>89</v>
      </c>
      <c r="L8" s="1481"/>
      <c r="M8" s="1480" t="s">
        <v>90</v>
      </c>
      <c r="N8" s="1481"/>
      <c r="O8" s="1615" t="s">
        <v>88</v>
      </c>
      <c r="P8" s="1480"/>
      <c r="Q8" s="1615" t="s">
        <v>89</v>
      </c>
      <c r="R8" s="1481"/>
      <c r="S8" s="1480" t="s">
        <v>90</v>
      </c>
      <c r="T8" s="1481"/>
    </row>
    <row r="9" spans="1:20" ht="24" customHeight="1">
      <c r="A9" s="251" t="s">
        <v>96</v>
      </c>
      <c r="B9" s="252"/>
      <c r="C9" s="253" t="s">
        <v>91</v>
      </c>
      <c r="D9" s="254"/>
      <c r="E9" s="253" t="s">
        <v>92</v>
      </c>
      <c r="F9" s="255"/>
      <c r="G9" s="256" t="s">
        <v>93</v>
      </c>
      <c r="H9" s="255"/>
      <c r="I9" s="253" t="s">
        <v>103</v>
      </c>
      <c r="J9" s="254"/>
      <c r="K9" s="253" t="s">
        <v>104</v>
      </c>
      <c r="L9" s="255"/>
      <c r="M9" s="256" t="s">
        <v>105</v>
      </c>
      <c r="N9" s="255"/>
      <c r="O9" s="253" t="s">
        <v>107</v>
      </c>
      <c r="P9" s="254"/>
      <c r="Q9" s="253" t="s">
        <v>101</v>
      </c>
      <c r="R9" s="255"/>
      <c r="S9" s="256" t="s">
        <v>108</v>
      </c>
      <c r="T9" s="255"/>
    </row>
    <row r="10" spans="1:20" ht="24" customHeight="1">
      <c r="A10" s="210" t="s">
        <v>97</v>
      </c>
      <c r="B10" s="212"/>
      <c r="C10" s="257"/>
      <c r="D10" s="258"/>
      <c r="E10" s="257"/>
      <c r="F10" s="259"/>
      <c r="G10" s="258" t="s">
        <v>94</v>
      </c>
      <c r="H10" s="260"/>
      <c r="I10" s="257"/>
      <c r="J10" s="258"/>
      <c r="K10" s="257"/>
      <c r="L10" s="259"/>
      <c r="M10" s="258" t="s">
        <v>106</v>
      </c>
      <c r="N10" s="260"/>
      <c r="O10" s="257"/>
      <c r="P10" s="258"/>
      <c r="Q10" s="257"/>
      <c r="R10" s="259"/>
      <c r="S10" s="258" t="s">
        <v>102</v>
      </c>
      <c r="T10" s="260"/>
    </row>
    <row r="11" spans="1:20" ht="24" customHeight="1">
      <c r="A11" s="206"/>
      <c r="B11" s="261" t="s">
        <v>98</v>
      </c>
      <c r="C11" s="206"/>
      <c r="D11" s="262" t="s">
        <v>2</v>
      </c>
      <c r="E11" s="261"/>
      <c r="F11" s="261" t="s">
        <v>75</v>
      </c>
      <c r="G11" s="263"/>
      <c r="H11" s="262" t="s">
        <v>2</v>
      </c>
      <c r="I11" s="261"/>
      <c r="J11" s="261" t="s">
        <v>2</v>
      </c>
      <c r="K11" s="263"/>
      <c r="L11" s="262" t="s">
        <v>75</v>
      </c>
      <c r="M11" s="261"/>
      <c r="N11" s="261" t="s">
        <v>2</v>
      </c>
      <c r="O11" s="263"/>
      <c r="P11" s="262" t="s">
        <v>2</v>
      </c>
      <c r="Q11" s="261"/>
      <c r="R11" s="261" t="s">
        <v>75</v>
      </c>
      <c r="S11" s="263"/>
      <c r="T11" s="262" t="s">
        <v>2</v>
      </c>
    </row>
    <row r="12" spans="1:20" ht="12" customHeight="1">
      <c r="A12" s="251"/>
      <c r="B12" s="236"/>
      <c r="C12" s="251"/>
      <c r="D12" s="252"/>
      <c r="E12" s="236"/>
      <c r="F12" s="236"/>
      <c r="G12" s="251"/>
      <c r="H12" s="252"/>
      <c r="I12" s="236"/>
      <c r="J12" s="236"/>
      <c r="K12" s="251"/>
      <c r="L12" s="252"/>
      <c r="M12" s="236"/>
      <c r="N12" s="236"/>
      <c r="O12" s="251"/>
      <c r="P12" s="252"/>
      <c r="Q12" s="236"/>
      <c r="R12" s="236"/>
      <c r="S12" s="251"/>
      <c r="T12" s="252"/>
    </row>
    <row r="13" spans="1:20" ht="24" customHeight="1">
      <c r="A13" s="1899">
        <f>入力シート!E32</f>
        <v>6336</v>
      </c>
      <c r="B13" s="1900"/>
      <c r="C13" s="1494"/>
      <c r="D13" s="1495"/>
      <c r="E13" s="1828"/>
      <c r="F13" s="1829"/>
      <c r="G13" s="1490">
        <f>C13*E13</f>
        <v>0</v>
      </c>
      <c r="H13" s="1491"/>
      <c r="I13" s="1901">
        <f>入力シート!E31</f>
        <v>119</v>
      </c>
      <c r="J13" s="1902"/>
      <c r="K13" s="1832">
        <f>A13*2</f>
        <v>12672</v>
      </c>
      <c r="L13" s="1833"/>
      <c r="M13" s="1490">
        <f>I13*K13</f>
        <v>1507968</v>
      </c>
      <c r="N13" s="1491"/>
      <c r="O13" s="1490">
        <f>IF(C13&gt;I13,(I13),(C13))</f>
        <v>0</v>
      </c>
      <c r="P13" s="1491"/>
      <c r="Q13" s="1824">
        <f>IF(E13&gt;K13,(K13),(E13))</f>
        <v>0</v>
      </c>
      <c r="R13" s="1825"/>
      <c r="S13" s="1490">
        <f>O13*Q13</f>
        <v>0</v>
      </c>
      <c r="T13" s="1491"/>
    </row>
    <row r="14" spans="1:20" ht="12" customHeight="1">
      <c r="A14" s="210"/>
      <c r="B14" s="211"/>
      <c r="C14" s="210"/>
      <c r="D14" s="212"/>
      <c r="E14" s="211"/>
      <c r="F14" s="211"/>
      <c r="G14" s="210"/>
      <c r="H14" s="212"/>
      <c r="I14" s="211"/>
      <c r="J14" s="211"/>
      <c r="K14" s="210"/>
      <c r="L14" s="212"/>
      <c r="M14" s="211"/>
      <c r="N14" s="211"/>
      <c r="O14" s="210"/>
      <c r="P14" s="212"/>
      <c r="Q14" s="211"/>
      <c r="R14" s="211"/>
      <c r="S14" s="210"/>
      <c r="T14" s="212"/>
    </row>
    <row r="17" spans="1:15">
      <c r="A17" s="236" t="s">
        <v>1041</v>
      </c>
      <c r="L17" s="264"/>
    </row>
    <row r="18" spans="1:15">
      <c r="A18" s="216" t="s">
        <v>1042</v>
      </c>
    </row>
    <row r="19" spans="1:15">
      <c r="A19" s="216" t="s">
        <v>1039</v>
      </c>
    </row>
    <row r="20" spans="1:15">
      <c r="A20" s="216" t="s">
        <v>1040</v>
      </c>
    </row>
    <row r="21" spans="1:15">
      <c r="A21" s="216" t="s">
        <v>1526</v>
      </c>
    </row>
    <row r="22" spans="1:15" ht="6.75" customHeight="1"/>
    <row r="23" spans="1:15" ht="14.25">
      <c r="A23" s="114"/>
      <c r="B23" s="216" t="s">
        <v>1522</v>
      </c>
    </row>
    <row r="24" spans="1:15" ht="14.25">
      <c r="A24" s="114"/>
      <c r="N24" s="462" t="s">
        <v>1524</v>
      </c>
    </row>
    <row r="25" spans="1:15" ht="14.25">
      <c r="A25" s="114"/>
      <c r="F25" s="216" t="s">
        <v>1523</v>
      </c>
      <c r="N25" s="216" t="s">
        <v>718</v>
      </c>
    </row>
    <row r="26" spans="1:15" ht="6.75" customHeight="1">
      <c r="A26" s="114"/>
      <c r="B26" s="114"/>
      <c r="C26" s="114"/>
      <c r="D26" s="114"/>
      <c r="E26" s="114"/>
      <c r="F26" s="114"/>
      <c r="G26" s="114"/>
      <c r="H26" s="114"/>
      <c r="I26" s="114"/>
      <c r="J26" s="114"/>
      <c r="L26" s="114"/>
      <c r="M26" s="114"/>
      <c r="N26" s="114"/>
      <c r="O26" s="114"/>
    </row>
    <row r="27" spans="1:15">
      <c r="A27" s="216" t="s">
        <v>1043</v>
      </c>
    </row>
    <row r="28" spans="1:15">
      <c r="A28" s="216" t="s">
        <v>1044</v>
      </c>
    </row>
    <row r="29" spans="1:15">
      <c r="A29" s="216" t="s">
        <v>1045</v>
      </c>
    </row>
    <row r="30" spans="1:15">
      <c r="A30" s="216" t="s">
        <v>1046</v>
      </c>
    </row>
    <row r="31" spans="1:15">
      <c r="A31" s="216" t="s">
        <v>1485</v>
      </c>
    </row>
    <row r="32" spans="1:15">
      <c r="A32" s="236" t="s">
        <v>1486</v>
      </c>
      <c r="B32" s="236"/>
      <c r="C32" s="236"/>
      <c r="D32" s="236"/>
      <c r="E32" s="236"/>
      <c r="F32" s="236"/>
      <c r="G32" s="236"/>
    </row>
    <row r="33" spans="1:9">
      <c r="A33" s="236" t="s">
        <v>1487</v>
      </c>
      <c r="B33" s="236"/>
      <c r="C33" s="236"/>
      <c r="D33" s="236"/>
      <c r="E33" s="236"/>
      <c r="F33" s="236"/>
      <c r="G33" s="236"/>
    </row>
    <row r="34" spans="1:9">
      <c r="A34" s="216" t="s">
        <v>1488</v>
      </c>
    </row>
    <row r="35" spans="1:9">
      <c r="C35" s="236"/>
      <c r="D35" s="236"/>
      <c r="E35" s="236"/>
      <c r="F35" s="236"/>
      <c r="G35" s="236"/>
      <c r="H35" s="236"/>
      <c r="I35" s="236"/>
    </row>
  </sheetData>
  <mergeCells count="24">
    <mergeCell ref="Q8:R8"/>
    <mergeCell ref="S8:T8"/>
    <mergeCell ref="C8:D8"/>
    <mergeCell ref="E8:F8"/>
    <mergeCell ref="E13:F13"/>
    <mergeCell ref="C13:D13"/>
    <mergeCell ref="I13:J13"/>
    <mergeCell ref="G13:H13"/>
    <mergeCell ref="O8:P8"/>
    <mergeCell ref="I8:J8"/>
    <mergeCell ref="K8:L8"/>
    <mergeCell ref="M8:N8"/>
    <mergeCell ref="G8:H8"/>
    <mergeCell ref="C7:H7"/>
    <mergeCell ref="A3:T3"/>
    <mergeCell ref="A4:O4"/>
    <mergeCell ref="O7:T7"/>
    <mergeCell ref="I7:N7"/>
    <mergeCell ref="A13:B13"/>
    <mergeCell ref="S13:T13"/>
    <mergeCell ref="Q13:R13"/>
    <mergeCell ref="O13:P13"/>
    <mergeCell ref="M13:N13"/>
    <mergeCell ref="K13:L13"/>
  </mergeCells>
  <phoneticPr fontId="3"/>
  <pageMargins left="0.98425196850393704" right="0.39370078740157483" top="0.78740157480314965" bottom="0.78740157480314965" header="0.51181102362204722" footer="0.51181102362204722"/>
  <pageSetup paperSize="9" scale="86" orientation="portrait" blackAndWhite="1" horizontalDpi="200" verticalDpi="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8"/>
  <sheetViews>
    <sheetView view="pageBreakPreview" zoomScaleNormal="100" zoomScaleSheetLayoutView="100" workbookViewId="0">
      <selection activeCell="A5" sqref="A5:N5"/>
    </sheetView>
  </sheetViews>
  <sheetFormatPr defaultColWidth="5.875" defaultRowHeight="14.25"/>
  <cols>
    <col min="1" max="13" width="5.875" style="114" customWidth="1"/>
    <col min="14" max="14" width="6.75" style="114" customWidth="1"/>
    <col min="15" max="16384" width="5.875" style="114"/>
  </cols>
  <sheetData>
    <row r="1" spans="1:14">
      <c r="N1" s="138" t="s">
        <v>556</v>
      </c>
    </row>
    <row r="5" spans="1:14" ht="28.5">
      <c r="A5" s="921" t="s">
        <v>557</v>
      </c>
      <c r="B5" s="921"/>
      <c r="C5" s="921"/>
      <c r="D5" s="921"/>
      <c r="E5" s="921"/>
      <c r="F5" s="921"/>
      <c r="G5" s="921"/>
      <c r="H5" s="921"/>
      <c r="I5" s="921"/>
      <c r="J5" s="921"/>
      <c r="K5" s="921"/>
      <c r="L5" s="921"/>
      <c r="M5" s="921"/>
      <c r="N5" s="921"/>
    </row>
    <row r="9" spans="1:14" ht="14.25" customHeight="1">
      <c r="F9" s="114" t="s">
        <v>558</v>
      </c>
    </row>
    <row r="10" spans="1:14" ht="14.25" customHeight="1"/>
    <row r="11" spans="1:14" ht="14.25" customHeight="1">
      <c r="F11" s="114" t="s">
        <v>533</v>
      </c>
      <c r="H11" s="447">
        <f>入力シート!C39</f>
        <v>0</v>
      </c>
      <c r="J11" s="142"/>
      <c r="K11" s="142"/>
    </row>
    <row r="12" spans="1:14" ht="14.25" customHeight="1">
      <c r="H12" s="142"/>
      <c r="I12" s="142"/>
      <c r="J12" s="142"/>
      <c r="K12" s="142"/>
    </row>
    <row r="13" spans="1:14" ht="14.25" customHeight="1">
      <c r="F13" s="114" t="s">
        <v>483</v>
      </c>
      <c r="G13" s="142"/>
      <c r="H13" s="713">
        <f>入力シート!C36</f>
        <v>0</v>
      </c>
      <c r="I13" s="714"/>
      <c r="J13" s="714">
        <f>入力シート!C38</f>
        <v>0</v>
      </c>
    </row>
    <row r="14" spans="1:14" ht="14.25" customHeight="1">
      <c r="G14" s="142"/>
      <c r="H14" s="447"/>
      <c r="I14" s="447"/>
      <c r="J14" s="447"/>
    </row>
    <row r="15" spans="1:14" ht="14.25" customHeight="1">
      <c r="F15" s="114" t="s">
        <v>534</v>
      </c>
      <c r="H15" s="447">
        <f>入力シート!C35</f>
        <v>0</v>
      </c>
      <c r="I15" s="447"/>
      <c r="J15" s="447">
        <f>入力シート!C37</f>
        <v>0</v>
      </c>
    </row>
    <row r="16" spans="1:14" ht="14.25" customHeight="1">
      <c r="H16" s="141"/>
      <c r="I16" s="141"/>
      <c r="J16" s="141"/>
    </row>
    <row r="17" spans="1:13" ht="14.25" customHeight="1">
      <c r="G17" s="144" t="s">
        <v>562</v>
      </c>
      <c r="H17" s="930" t="str">
        <f>入力シート!E46</f>
        <v>//</v>
      </c>
      <c r="I17" s="930"/>
      <c r="J17" s="930"/>
      <c r="K17" s="144" t="s">
        <v>561</v>
      </c>
      <c r="M17" s="145"/>
    </row>
    <row r="18" spans="1:13" ht="14.25" customHeight="1"/>
    <row r="19" spans="1:13" ht="14.25" customHeight="1">
      <c r="G19" s="142"/>
    </row>
    <row r="20" spans="1:13" ht="14.25" customHeight="1"/>
    <row r="21" spans="1:13" ht="14.25" customHeight="1">
      <c r="A21" s="114" t="s">
        <v>559</v>
      </c>
      <c r="C21" s="141" t="str">
        <f>入力シート!C1</f>
        <v>令和4年7月10日執行参議院青森県選挙区選出議員選挙</v>
      </c>
    </row>
    <row r="22" spans="1:13" ht="14.25" customHeight="1">
      <c r="C22" s="141"/>
    </row>
    <row r="23" spans="1:13" ht="14.25" customHeight="1">
      <c r="G23" s="142"/>
      <c r="J23" s="142"/>
    </row>
    <row r="24" spans="1:13" ht="14.25" customHeight="1">
      <c r="A24" s="114" t="s">
        <v>560</v>
      </c>
      <c r="F24" s="280" t="s">
        <v>724</v>
      </c>
      <c r="G24" s="142"/>
      <c r="J24" s="142"/>
    </row>
    <row r="25" spans="1:13" ht="14.25" customHeight="1">
      <c r="G25" s="142"/>
      <c r="J25" s="142"/>
    </row>
    <row r="27" spans="1:13" ht="21" customHeight="1">
      <c r="A27" s="114" t="s">
        <v>563</v>
      </c>
    </row>
    <row r="30" spans="1:13">
      <c r="B30" s="929" t="str">
        <f>入力シート!E33</f>
        <v>令和-118年1月0日</v>
      </c>
      <c r="C30" s="929"/>
      <c r="D30" s="929"/>
      <c r="E30" s="929"/>
    </row>
    <row r="33" spans="1:14">
      <c r="B33" s="289" t="s">
        <v>722</v>
      </c>
      <c r="J33" s="141">
        <f>入力シート!C29</f>
        <v>0</v>
      </c>
      <c r="N33" s="114" t="s">
        <v>564</v>
      </c>
    </row>
    <row r="35" spans="1:14" ht="21">
      <c r="D35" s="133"/>
      <c r="E35" s="133"/>
      <c r="F35" s="134" t="s">
        <v>534</v>
      </c>
      <c r="G35" s="133"/>
      <c r="I35" s="927">
        <f>入力シート!C8</f>
        <v>0</v>
      </c>
      <c r="J35" s="927"/>
      <c r="K35" s="928">
        <f>入力シート!C10</f>
        <v>0</v>
      </c>
      <c r="L35" s="928"/>
    </row>
    <row r="36" spans="1:14" ht="21">
      <c r="D36" s="133"/>
      <c r="E36" s="133"/>
      <c r="F36" s="134"/>
      <c r="G36" s="133"/>
      <c r="I36" s="135"/>
      <c r="J36" s="135"/>
      <c r="K36" s="136"/>
      <c r="L36" s="136"/>
    </row>
    <row r="37" spans="1:14" ht="21">
      <c r="D37" s="133"/>
      <c r="E37" s="133"/>
      <c r="F37" s="134"/>
      <c r="G37" s="133"/>
      <c r="I37" s="135"/>
      <c r="J37" s="135"/>
      <c r="K37" s="136"/>
      <c r="L37" s="136"/>
    </row>
    <row r="38" spans="1:14" ht="21">
      <c r="D38" s="133"/>
      <c r="E38" s="133"/>
      <c r="F38" s="134"/>
      <c r="G38" s="133"/>
      <c r="I38" s="135"/>
      <c r="J38" s="135"/>
      <c r="K38" s="136"/>
      <c r="L38" s="136"/>
    </row>
    <row r="39" spans="1:14">
      <c r="A39" s="137"/>
    </row>
    <row r="40" spans="1:14">
      <c r="A40" s="289" t="s">
        <v>1327</v>
      </c>
      <c r="K40" s="157"/>
      <c r="L40" s="157"/>
      <c r="M40" s="138"/>
    </row>
    <row r="45" spans="1:14">
      <c r="A45" s="289" t="s">
        <v>1333</v>
      </c>
    </row>
    <row r="46" spans="1:14">
      <c r="A46" s="289" t="s">
        <v>1334</v>
      </c>
    </row>
    <row r="47" spans="1:14">
      <c r="A47" s="289" t="s">
        <v>1342</v>
      </c>
    </row>
    <row r="48" spans="1:14">
      <c r="A48" s="289" t="s">
        <v>1343</v>
      </c>
    </row>
  </sheetData>
  <mergeCells count="5">
    <mergeCell ref="A5:N5"/>
    <mergeCell ref="I35:J35"/>
    <mergeCell ref="K35:L35"/>
    <mergeCell ref="B30:E30"/>
    <mergeCell ref="H17:J17"/>
  </mergeCells>
  <phoneticPr fontId="3"/>
  <pageMargins left="0.78700000000000003" right="0.78700000000000003" top="0.98399999999999999" bottom="0.98399999999999999" header="0.51200000000000001" footer="0.51200000000000001"/>
  <pageSetup paperSize="9" orientation="portrait" horizontalDpi="200" verticalDpi="200"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T55"/>
  <sheetViews>
    <sheetView view="pageBreakPreview" zoomScaleNormal="100" zoomScaleSheetLayoutView="100" workbookViewId="0">
      <selection activeCell="W37" sqref="W37"/>
    </sheetView>
  </sheetViews>
  <sheetFormatPr defaultColWidth="5.875" defaultRowHeight="14.25"/>
  <cols>
    <col min="1" max="16384" width="5.875" style="114"/>
  </cols>
  <sheetData>
    <row r="1" spans="1:20">
      <c r="Q1" s="138" t="s">
        <v>135</v>
      </c>
    </row>
    <row r="2" spans="1:20">
      <c r="P2" s="138"/>
    </row>
    <row r="3" spans="1:20">
      <c r="A3" s="157"/>
      <c r="B3" s="157"/>
      <c r="C3" s="157"/>
      <c r="D3" s="157"/>
      <c r="E3" s="157"/>
      <c r="F3" s="157"/>
      <c r="G3" s="157"/>
      <c r="H3" s="157"/>
      <c r="I3" s="157"/>
      <c r="J3" s="157"/>
      <c r="K3" s="157"/>
      <c r="L3" s="157"/>
      <c r="M3" s="157"/>
      <c r="N3" s="197"/>
      <c r="O3" s="198"/>
      <c r="P3" s="157"/>
      <c r="Q3" s="157"/>
      <c r="R3" s="157"/>
      <c r="S3" s="157"/>
      <c r="T3" s="157"/>
    </row>
    <row r="4" spans="1:20">
      <c r="N4" s="1578" t="s">
        <v>136</v>
      </c>
      <c r="O4" s="1521"/>
      <c r="P4" s="138"/>
    </row>
    <row r="5" spans="1:20">
      <c r="N5" s="1578" t="s">
        <v>137</v>
      </c>
      <c r="O5" s="1521"/>
      <c r="P5" s="138"/>
    </row>
    <row r="6" spans="1:20">
      <c r="N6" s="182"/>
      <c r="O6" s="183"/>
    </row>
    <row r="7" spans="1:20" ht="28.5">
      <c r="A7" s="921" t="s">
        <v>114</v>
      </c>
      <c r="B7" s="921"/>
      <c r="C7" s="921"/>
      <c r="D7" s="921"/>
      <c r="E7" s="921"/>
      <c r="F7" s="921"/>
      <c r="G7" s="921"/>
      <c r="H7" s="921"/>
      <c r="I7" s="921"/>
      <c r="J7" s="921"/>
      <c r="K7" s="921"/>
      <c r="L7" s="921"/>
      <c r="M7" s="921"/>
      <c r="N7" s="921"/>
      <c r="O7" s="921"/>
      <c r="P7" s="921"/>
      <c r="Q7" s="921"/>
    </row>
    <row r="10" spans="1:20">
      <c r="A10" s="295" t="s">
        <v>1012</v>
      </c>
      <c r="B10" s="152"/>
      <c r="C10" s="152"/>
      <c r="D10" s="152"/>
      <c r="E10" s="152"/>
      <c r="F10" s="152"/>
      <c r="G10" s="152"/>
      <c r="H10" s="152"/>
      <c r="I10" s="280" t="str">
        <f>入力シート!E11</f>
        <v/>
      </c>
      <c r="J10" s="152"/>
      <c r="K10" s="152"/>
      <c r="L10" s="295" t="s">
        <v>1013</v>
      </c>
      <c r="M10" s="152"/>
      <c r="N10" s="152"/>
      <c r="O10" s="152"/>
    </row>
    <row r="11" spans="1:20">
      <c r="A11" s="295" t="s">
        <v>1003</v>
      </c>
      <c r="B11" s="152"/>
      <c r="C11" s="152"/>
      <c r="D11" s="392"/>
      <c r="E11" s="392"/>
      <c r="F11" s="392"/>
      <c r="G11" s="392"/>
      <c r="H11" s="392"/>
      <c r="I11" s="392"/>
      <c r="J11" s="392"/>
      <c r="K11" s="152"/>
      <c r="L11" s="152"/>
      <c r="M11" s="152"/>
      <c r="N11" s="152"/>
      <c r="O11" s="152"/>
    </row>
    <row r="12" spans="1:20">
      <c r="A12" s="295" t="s">
        <v>1004</v>
      </c>
      <c r="B12" s="152"/>
      <c r="C12" s="152"/>
      <c r="D12" s="152"/>
      <c r="E12" s="152"/>
      <c r="F12" s="152"/>
      <c r="G12" s="152"/>
      <c r="H12" s="152"/>
      <c r="I12" s="152"/>
      <c r="J12" s="152"/>
      <c r="K12" s="152"/>
      <c r="L12" s="152"/>
      <c r="M12" s="152"/>
      <c r="N12" s="152"/>
      <c r="O12" s="152"/>
    </row>
    <row r="15" spans="1:20">
      <c r="A15" s="114" t="s">
        <v>115</v>
      </c>
    </row>
    <row r="16" spans="1:20">
      <c r="A16" s="114" t="s">
        <v>116</v>
      </c>
    </row>
    <row r="18" spans="1:12">
      <c r="A18" s="114" t="s">
        <v>117</v>
      </c>
    </row>
    <row r="20" spans="1:12">
      <c r="A20" s="114" t="s">
        <v>118</v>
      </c>
    </row>
    <row r="22" spans="1:12">
      <c r="A22" s="114" t="s">
        <v>119</v>
      </c>
    </row>
    <row r="23" spans="1:12">
      <c r="A23" s="303" t="s">
        <v>1527</v>
      </c>
      <c r="B23" s="143"/>
      <c r="C23" s="143"/>
      <c r="D23" s="143"/>
      <c r="E23" s="143"/>
      <c r="F23" s="143"/>
      <c r="G23" s="143"/>
      <c r="H23" s="143"/>
    </row>
    <row r="24" spans="1:12">
      <c r="A24" s="303" t="s">
        <v>1528</v>
      </c>
      <c r="B24" s="143"/>
      <c r="C24" s="143"/>
      <c r="D24" s="143"/>
      <c r="E24" s="143"/>
      <c r="F24" s="143"/>
      <c r="G24" s="143"/>
      <c r="H24" s="143"/>
    </row>
    <row r="26" spans="1:12">
      <c r="A26" s="143" t="s">
        <v>120</v>
      </c>
      <c r="B26" s="143"/>
      <c r="C26" s="143"/>
      <c r="D26" s="143"/>
      <c r="E26" s="143"/>
      <c r="F26" s="143"/>
      <c r="G26" s="143"/>
      <c r="H26" s="143"/>
      <c r="I26" s="143"/>
      <c r="J26" s="143"/>
      <c r="K26" s="143"/>
      <c r="L26" s="143"/>
    </row>
    <row r="28" spans="1:12">
      <c r="A28" s="114" t="s">
        <v>121</v>
      </c>
    </row>
    <row r="29" spans="1:12">
      <c r="A29" s="114" t="s">
        <v>125</v>
      </c>
    </row>
    <row r="30" spans="1:12">
      <c r="A30" s="114" t="s">
        <v>126</v>
      </c>
    </row>
    <row r="32" spans="1:12">
      <c r="A32" s="114" t="s">
        <v>122</v>
      </c>
    </row>
    <row r="33" spans="1:10">
      <c r="A33" s="114" t="s">
        <v>127</v>
      </c>
    </row>
    <row r="34" spans="1:10">
      <c r="A34" s="114" t="s">
        <v>128</v>
      </c>
    </row>
    <row r="35" spans="1:10">
      <c r="A35" s="114" t="s">
        <v>129</v>
      </c>
    </row>
    <row r="36" spans="1:10">
      <c r="A36" s="114" t="s">
        <v>130</v>
      </c>
    </row>
    <row r="37" spans="1:10">
      <c r="A37" s="114" t="s">
        <v>131</v>
      </c>
    </row>
    <row r="38" spans="1:10">
      <c r="A38" s="114" t="s">
        <v>138</v>
      </c>
    </row>
    <row r="40" spans="1:10">
      <c r="A40" s="303" t="s">
        <v>1529</v>
      </c>
      <c r="B40" s="143"/>
      <c r="C40" s="143"/>
      <c r="D40" s="143"/>
      <c r="E40" s="143"/>
    </row>
    <row r="42" spans="1:10">
      <c r="A42" s="114" t="s">
        <v>123</v>
      </c>
      <c r="E42" s="141">
        <f>入力シート!C22</f>
        <v>0</v>
      </c>
    </row>
    <row r="44" spans="1:10">
      <c r="C44" s="289" t="s">
        <v>728</v>
      </c>
    </row>
    <row r="46" spans="1:10">
      <c r="C46" s="114" t="s">
        <v>134</v>
      </c>
      <c r="F46" s="144">
        <f>入力シート!C8</f>
        <v>0</v>
      </c>
      <c r="G46" s="141"/>
      <c r="H46" s="141">
        <f>入力シート!C10</f>
        <v>0</v>
      </c>
      <c r="J46" s="138" t="s">
        <v>513</v>
      </c>
    </row>
    <row r="47" spans="1:10">
      <c r="F47" s="138"/>
      <c r="J47" s="138"/>
    </row>
    <row r="48" spans="1:10">
      <c r="F48" s="138"/>
      <c r="J48" s="138"/>
    </row>
    <row r="50" spans="1:10">
      <c r="A50" s="114" t="s">
        <v>124</v>
      </c>
      <c r="E50" s="143"/>
      <c r="F50" s="143"/>
      <c r="G50" s="143"/>
      <c r="H50" s="143"/>
      <c r="I50" s="143"/>
    </row>
    <row r="51" spans="1:10">
      <c r="E51" s="143"/>
      <c r="F51" s="143"/>
      <c r="G51" s="143"/>
      <c r="H51" s="143"/>
      <c r="I51" s="143"/>
    </row>
    <row r="52" spans="1:10">
      <c r="C52" s="114" t="s">
        <v>133</v>
      </c>
      <c r="E52" s="143"/>
      <c r="F52" s="143"/>
      <c r="G52" s="143"/>
      <c r="H52" s="143"/>
      <c r="I52" s="143"/>
      <c r="J52" s="138" t="s">
        <v>513</v>
      </c>
    </row>
    <row r="53" spans="1:10">
      <c r="E53" s="143"/>
      <c r="F53" s="143"/>
      <c r="G53" s="143"/>
      <c r="H53" s="143"/>
      <c r="I53" s="143"/>
      <c r="J53" s="138"/>
    </row>
    <row r="54" spans="1:10">
      <c r="E54" s="143"/>
      <c r="F54" s="143"/>
      <c r="G54" s="143"/>
      <c r="H54" s="143"/>
      <c r="I54" s="143"/>
    </row>
    <row r="55" spans="1:10">
      <c r="C55" s="114" t="s">
        <v>132</v>
      </c>
      <c r="E55" s="143"/>
      <c r="F55" s="143"/>
      <c r="G55" s="143"/>
      <c r="H55" s="143"/>
      <c r="I55" s="143"/>
      <c r="J55" s="138" t="s">
        <v>513</v>
      </c>
    </row>
  </sheetData>
  <mergeCells count="3">
    <mergeCell ref="N4:O4"/>
    <mergeCell ref="N5:O5"/>
    <mergeCell ref="A7:Q7"/>
  </mergeCells>
  <phoneticPr fontId="3"/>
  <pageMargins left="0.70866141732283472" right="0.31496062992125984" top="0.74803149606299213" bottom="0.74803149606299213" header="0.31496062992125984" footer="0.31496062992125984"/>
  <pageSetup paperSize="9" scale="93" orientation="portrait" blackAndWhite="1"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T54"/>
  <sheetViews>
    <sheetView view="pageBreakPreview" zoomScaleNormal="100" zoomScaleSheetLayoutView="100" workbookViewId="0">
      <selection activeCell="N38" sqref="N38"/>
    </sheetView>
  </sheetViews>
  <sheetFormatPr defaultColWidth="5.875" defaultRowHeight="14.25"/>
  <cols>
    <col min="1" max="16384" width="5.875" style="114"/>
  </cols>
  <sheetData>
    <row r="1" spans="1:20">
      <c r="P1" s="138" t="s">
        <v>257</v>
      </c>
    </row>
    <row r="2" spans="1:20">
      <c r="P2" s="138"/>
    </row>
    <row r="3" spans="1:20">
      <c r="A3" s="157"/>
      <c r="B3" s="157"/>
      <c r="C3" s="157"/>
      <c r="D3" s="157"/>
      <c r="E3" s="157"/>
      <c r="F3" s="157"/>
      <c r="G3" s="157"/>
      <c r="H3" s="157"/>
      <c r="I3" s="157"/>
      <c r="J3" s="157"/>
      <c r="K3" s="157"/>
      <c r="L3" s="157"/>
      <c r="M3" s="157"/>
      <c r="N3" s="157"/>
      <c r="O3" s="157"/>
      <c r="P3" s="157"/>
      <c r="Q3" s="157"/>
      <c r="R3" s="157"/>
      <c r="S3" s="157"/>
      <c r="T3" s="157"/>
    </row>
    <row r="4" spans="1:20">
      <c r="N4" s="116"/>
      <c r="O4" s="116"/>
      <c r="P4" s="138"/>
    </row>
    <row r="5" spans="1:20">
      <c r="N5" s="116"/>
      <c r="O5" s="116"/>
      <c r="P5" s="138"/>
    </row>
    <row r="6" spans="1:20">
      <c r="N6" s="116"/>
      <c r="O6" s="116"/>
    </row>
    <row r="7" spans="1:20" ht="28.5">
      <c r="A7" s="921" t="s">
        <v>139</v>
      </c>
      <c r="B7" s="921"/>
      <c r="C7" s="921"/>
      <c r="D7" s="921"/>
      <c r="E7" s="921"/>
      <c r="F7" s="921"/>
      <c r="G7" s="921"/>
      <c r="H7" s="921"/>
      <c r="I7" s="921"/>
      <c r="J7" s="921"/>
      <c r="K7" s="921"/>
      <c r="L7" s="921"/>
      <c r="M7" s="921"/>
      <c r="N7" s="921"/>
      <c r="O7" s="921"/>
      <c r="P7" s="921"/>
    </row>
    <row r="10" spans="1:20">
      <c r="A10" s="295" t="s">
        <v>1012</v>
      </c>
      <c r="B10" s="152"/>
      <c r="C10" s="152"/>
      <c r="D10" s="152"/>
      <c r="E10" s="152"/>
      <c r="F10" s="152"/>
      <c r="G10" s="152"/>
      <c r="H10" s="152"/>
      <c r="I10" s="280" t="str">
        <f>入力シート!E11</f>
        <v/>
      </c>
      <c r="J10" s="152"/>
      <c r="K10" s="152"/>
      <c r="L10" s="295" t="s">
        <v>1013</v>
      </c>
      <c r="M10" s="152"/>
      <c r="N10" s="152"/>
      <c r="O10" s="152"/>
    </row>
    <row r="11" spans="1:20">
      <c r="A11" s="295" t="s">
        <v>1003</v>
      </c>
      <c r="B11" s="152"/>
      <c r="C11" s="152"/>
      <c r="D11" s="392"/>
      <c r="E11" s="392"/>
      <c r="F11" s="392"/>
      <c r="G11" s="392"/>
      <c r="H11" s="392"/>
      <c r="I11" s="392"/>
      <c r="J11" s="392"/>
    </row>
    <row r="12" spans="1:20">
      <c r="A12" s="295" t="s">
        <v>1530</v>
      </c>
    </row>
    <row r="14" spans="1:20">
      <c r="A14" s="114" t="s">
        <v>115</v>
      </c>
    </row>
    <row r="15" spans="1:20">
      <c r="A15" s="114" t="s">
        <v>116</v>
      </c>
    </row>
    <row r="17" spans="1:12">
      <c r="A17" s="114" t="s">
        <v>117</v>
      </c>
    </row>
    <row r="19" spans="1:12">
      <c r="A19" s="114" t="s">
        <v>118</v>
      </c>
    </row>
    <row r="21" spans="1:12">
      <c r="A21" s="114" t="s">
        <v>119</v>
      </c>
    </row>
    <row r="22" spans="1:12">
      <c r="A22" s="289" t="s">
        <v>1527</v>
      </c>
      <c r="B22" s="143"/>
      <c r="C22" s="143"/>
      <c r="D22" s="143"/>
      <c r="E22" s="143"/>
      <c r="F22" s="143"/>
      <c r="G22" s="143"/>
      <c r="H22" s="143"/>
    </row>
    <row r="23" spans="1:12">
      <c r="A23" s="289" t="s">
        <v>1528</v>
      </c>
      <c r="B23" s="143"/>
      <c r="C23" s="143"/>
      <c r="D23" s="143"/>
      <c r="E23" s="143"/>
      <c r="F23" s="143"/>
      <c r="G23" s="143"/>
      <c r="H23" s="143"/>
    </row>
    <row r="25" spans="1:12">
      <c r="A25" s="114" t="s">
        <v>120</v>
      </c>
      <c r="D25" s="143"/>
      <c r="E25" s="143"/>
      <c r="F25" s="143"/>
      <c r="G25" s="143"/>
      <c r="H25" s="143"/>
      <c r="I25" s="143"/>
      <c r="J25" s="143"/>
      <c r="K25" s="143"/>
      <c r="L25" s="143"/>
    </row>
    <row r="27" spans="1:12">
      <c r="A27" s="114" t="s">
        <v>121</v>
      </c>
    </row>
    <row r="28" spans="1:12">
      <c r="A28" s="114" t="s">
        <v>125</v>
      </c>
    </row>
    <row r="29" spans="1:12">
      <c r="A29" s="114" t="s">
        <v>126</v>
      </c>
    </row>
    <row r="31" spans="1:12">
      <c r="A31" s="114" t="s">
        <v>122</v>
      </c>
    </row>
    <row r="32" spans="1:12">
      <c r="A32" s="114" t="s">
        <v>127</v>
      </c>
    </row>
    <row r="33" spans="1:10">
      <c r="A33" s="114" t="s">
        <v>128</v>
      </c>
    </row>
    <row r="34" spans="1:10">
      <c r="A34" s="114" t="s">
        <v>129</v>
      </c>
    </row>
    <row r="35" spans="1:10">
      <c r="A35" s="114" t="s">
        <v>130</v>
      </c>
    </row>
    <row r="36" spans="1:10">
      <c r="A36" s="114" t="s">
        <v>131</v>
      </c>
    </row>
    <row r="37" spans="1:10">
      <c r="A37" s="114" t="s">
        <v>138</v>
      </c>
    </row>
    <row r="39" spans="1:10">
      <c r="A39" s="303" t="s">
        <v>1529</v>
      </c>
      <c r="B39" s="143"/>
      <c r="C39" s="143"/>
      <c r="D39" s="143"/>
      <c r="E39" s="143"/>
      <c r="F39" s="143"/>
      <c r="G39" s="143"/>
      <c r="H39" s="143"/>
    </row>
    <row r="41" spans="1:10">
      <c r="A41" s="114" t="s">
        <v>123</v>
      </c>
      <c r="E41" s="141">
        <f>入力シート!C22</f>
        <v>0</v>
      </c>
    </row>
    <row r="43" spans="1:10">
      <c r="C43" s="289" t="s">
        <v>1005</v>
      </c>
    </row>
    <row r="45" spans="1:10">
      <c r="C45" s="114" t="s">
        <v>134</v>
      </c>
      <c r="F45" s="144">
        <f>入力シート!C8</f>
        <v>0</v>
      </c>
      <c r="G45" s="141"/>
      <c r="H45" s="141">
        <f>入力シート!C10</f>
        <v>0</v>
      </c>
      <c r="J45" s="138" t="s">
        <v>513</v>
      </c>
    </row>
    <row r="46" spans="1:10">
      <c r="F46" s="138"/>
      <c r="J46" s="138"/>
    </row>
    <row r="47" spans="1:10">
      <c r="F47" s="138"/>
      <c r="J47" s="138"/>
    </row>
    <row r="49" spans="1:10">
      <c r="A49" s="114" t="s">
        <v>124</v>
      </c>
      <c r="E49" s="143"/>
      <c r="F49" s="143"/>
      <c r="G49" s="143"/>
      <c r="H49" s="143"/>
      <c r="I49" s="143"/>
    </row>
    <row r="50" spans="1:10">
      <c r="E50" s="143"/>
      <c r="F50" s="143"/>
      <c r="G50" s="143"/>
      <c r="H50" s="143"/>
      <c r="I50" s="143"/>
    </row>
    <row r="51" spans="1:10">
      <c r="C51" s="114" t="s">
        <v>133</v>
      </c>
      <c r="E51" s="143"/>
      <c r="F51" s="143"/>
      <c r="G51" s="143"/>
      <c r="H51" s="143"/>
      <c r="I51" s="143"/>
      <c r="J51" s="138" t="s">
        <v>513</v>
      </c>
    </row>
    <row r="52" spans="1:10">
      <c r="E52" s="143"/>
      <c r="F52" s="143"/>
      <c r="G52" s="143"/>
      <c r="H52" s="143"/>
      <c r="I52" s="143"/>
      <c r="J52" s="138"/>
    </row>
    <row r="53" spans="1:10">
      <c r="E53" s="143"/>
      <c r="F53" s="143"/>
      <c r="G53" s="143"/>
      <c r="H53" s="143"/>
      <c r="I53" s="143"/>
    </row>
    <row r="54" spans="1:10">
      <c r="C54" s="114" t="s">
        <v>132</v>
      </c>
      <c r="E54" s="143"/>
      <c r="F54" s="143"/>
      <c r="G54" s="143"/>
      <c r="H54" s="143"/>
      <c r="I54" s="143"/>
      <c r="J54" s="138" t="s">
        <v>513</v>
      </c>
    </row>
  </sheetData>
  <mergeCells count="1">
    <mergeCell ref="A7:P7"/>
  </mergeCells>
  <phoneticPr fontId="3"/>
  <pageMargins left="0.70866141732283472" right="0.31496062992125984" top="0.74803149606299213" bottom="0.74803149606299213" header="0.31496062992125984" footer="0.31496062992125984"/>
  <pageSetup paperSize="9" scale="99" orientation="portrait" blackAndWhite="1"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T51"/>
  <sheetViews>
    <sheetView view="pageBreakPreview" zoomScaleNormal="100" zoomScaleSheetLayoutView="100" workbookViewId="0">
      <selection activeCell="T27" sqref="T27"/>
    </sheetView>
  </sheetViews>
  <sheetFormatPr defaultColWidth="5.875" defaultRowHeight="14.25"/>
  <cols>
    <col min="1" max="16384" width="5.875" style="114"/>
  </cols>
  <sheetData>
    <row r="1" spans="1:20">
      <c r="P1" s="138" t="s">
        <v>258</v>
      </c>
    </row>
    <row r="2" spans="1:20">
      <c r="P2" s="138"/>
    </row>
    <row r="3" spans="1:20">
      <c r="A3" s="920"/>
      <c r="B3" s="920"/>
      <c r="C3" s="920"/>
      <c r="D3" s="920"/>
      <c r="E3" s="920"/>
      <c r="F3" s="920"/>
      <c r="G3" s="920"/>
      <c r="H3" s="920"/>
      <c r="I3" s="920"/>
      <c r="J3" s="920"/>
      <c r="K3" s="920"/>
      <c r="L3" s="920"/>
      <c r="M3" s="920"/>
      <c r="N3" s="920"/>
      <c r="O3" s="920"/>
      <c r="P3" s="157"/>
      <c r="Q3" s="157"/>
      <c r="R3" s="157"/>
      <c r="S3" s="157"/>
      <c r="T3" s="157"/>
    </row>
    <row r="4" spans="1:20">
      <c r="N4" s="194"/>
      <c r="O4" s="194"/>
      <c r="P4" s="138"/>
    </row>
    <row r="5" spans="1:20">
      <c r="N5" s="194"/>
      <c r="O5" s="194"/>
      <c r="P5" s="138"/>
    </row>
    <row r="6" spans="1:20">
      <c r="N6" s="196"/>
      <c r="O6" s="196"/>
    </row>
    <row r="7" spans="1:20" ht="28.5">
      <c r="A7" s="921" t="s">
        <v>140</v>
      </c>
      <c r="B7" s="921"/>
      <c r="C7" s="921"/>
      <c r="D7" s="921"/>
      <c r="E7" s="921"/>
      <c r="F7" s="921"/>
      <c r="G7" s="921"/>
      <c r="H7" s="921"/>
      <c r="I7" s="921"/>
      <c r="J7" s="921"/>
      <c r="K7" s="921"/>
      <c r="L7" s="921"/>
      <c r="M7" s="921"/>
      <c r="N7" s="921"/>
      <c r="O7" s="921"/>
      <c r="P7" s="921"/>
    </row>
    <row r="10" spans="1:20">
      <c r="A10" s="295" t="s">
        <v>1012</v>
      </c>
      <c r="B10" s="152"/>
      <c r="C10" s="152"/>
      <c r="D10" s="152"/>
      <c r="E10" s="152"/>
      <c r="F10" s="152"/>
      <c r="G10" s="152"/>
      <c r="H10" s="152"/>
      <c r="I10" s="280" t="str">
        <f>入力シート!E11</f>
        <v/>
      </c>
      <c r="J10" s="152"/>
      <c r="K10" s="152"/>
      <c r="L10" s="295" t="s">
        <v>1013</v>
      </c>
      <c r="M10" s="152"/>
      <c r="N10" s="152"/>
      <c r="O10" s="152"/>
    </row>
    <row r="11" spans="1:20">
      <c r="A11" s="295" t="s">
        <v>1003</v>
      </c>
      <c r="B11" s="152"/>
      <c r="C11" s="152"/>
      <c r="D11" s="143"/>
      <c r="E11" s="392"/>
      <c r="F11" s="392"/>
      <c r="G11" s="392"/>
      <c r="H11" s="392"/>
      <c r="I11" s="392"/>
      <c r="J11" s="392"/>
    </row>
    <row r="12" spans="1:20">
      <c r="A12" s="295" t="s">
        <v>1006</v>
      </c>
    </row>
    <row r="14" spans="1:20">
      <c r="A14" s="114" t="s">
        <v>141</v>
      </c>
    </row>
    <row r="15" spans="1:20">
      <c r="A15" s="303" t="s">
        <v>1531</v>
      </c>
      <c r="B15" s="143"/>
      <c r="C15" s="143"/>
      <c r="D15" s="143"/>
      <c r="E15" s="143"/>
      <c r="F15" s="143"/>
      <c r="G15" s="143"/>
      <c r="H15" s="143"/>
      <c r="I15" s="143"/>
      <c r="J15" s="143"/>
    </row>
    <row r="17" spans="1:12">
      <c r="A17" s="114" t="s">
        <v>142</v>
      </c>
    </row>
    <row r="18" spans="1:12">
      <c r="A18" s="114" t="s">
        <v>143</v>
      </c>
      <c r="D18" s="143"/>
      <c r="E18" s="143"/>
      <c r="F18" s="143"/>
      <c r="G18" s="143"/>
      <c r="H18" s="143"/>
      <c r="I18" s="143"/>
      <c r="J18" s="143"/>
      <c r="K18" s="143"/>
    </row>
    <row r="19" spans="1:12">
      <c r="D19" s="143"/>
      <c r="E19" s="143"/>
      <c r="F19" s="143"/>
      <c r="G19" s="143"/>
      <c r="H19" s="143"/>
      <c r="I19" s="143"/>
      <c r="J19" s="143"/>
      <c r="K19" s="143"/>
    </row>
    <row r="20" spans="1:12">
      <c r="A20" s="114" t="s">
        <v>144</v>
      </c>
      <c r="D20" s="143"/>
      <c r="E20" s="143"/>
      <c r="F20" s="143"/>
      <c r="G20" s="143"/>
      <c r="H20" s="143"/>
      <c r="I20" s="143"/>
      <c r="J20" s="143"/>
      <c r="K20" s="143"/>
    </row>
    <row r="22" spans="1:12">
      <c r="A22" s="114" t="s">
        <v>145</v>
      </c>
      <c r="G22" s="143"/>
      <c r="H22" s="143"/>
      <c r="I22" s="143"/>
      <c r="J22" s="143"/>
      <c r="K22" s="143"/>
      <c r="L22" s="143"/>
    </row>
    <row r="24" spans="1:12">
      <c r="A24" s="114" t="s">
        <v>146</v>
      </c>
    </row>
    <row r="25" spans="1:12">
      <c r="A25" s="289" t="s">
        <v>1621</v>
      </c>
      <c r="F25" s="143"/>
    </row>
    <row r="26" spans="1:12">
      <c r="A26" s="289" t="s">
        <v>1622</v>
      </c>
    </row>
    <row r="28" spans="1:12">
      <c r="A28" s="114" t="s">
        <v>147</v>
      </c>
    </row>
    <row r="29" spans="1:12">
      <c r="A29" s="289" t="s">
        <v>1623</v>
      </c>
    </row>
    <row r="30" spans="1:12">
      <c r="A30" s="289" t="s">
        <v>1624</v>
      </c>
    </row>
    <row r="31" spans="1:12">
      <c r="A31" s="289" t="s">
        <v>1625</v>
      </c>
    </row>
    <row r="32" spans="1:12">
      <c r="A32" s="289" t="s">
        <v>1626</v>
      </c>
    </row>
    <row r="33" spans="1:10">
      <c r="A33" s="289" t="s">
        <v>1627</v>
      </c>
    </row>
    <row r="34" spans="1:10">
      <c r="A34" s="289" t="s">
        <v>1628</v>
      </c>
    </row>
    <row r="36" spans="1:10">
      <c r="A36" s="303" t="s">
        <v>1529</v>
      </c>
      <c r="B36" s="143"/>
      <c r="C36" s="143"/>
      <c r="D36" s="143"/>
      <c r="E36" s="143"/>
    </row>
    <row r="38" spans="1:10">
      <c r="A38" s="114" t="s">
        <v>123</v>
      </c>
      <c r="E38" s="141">
        <f>入力シート!C22</f>
        <v>0</v>
      </c>
    </row>
    <row r="40" spans="1:10">
      <c r="C40" s="289" t="s">
        <v>1005</v>
      </c>
    </row>
    <row r="42" spans="1:10">
      <c r="C42" s="114" t="s">
        <v>134</v>
      </c>
      <c r="F42" s="144">
        <f>入力シート!C8</f>
        <v>0</v>
      </c>
      <c r="G42" s="141"/>
      <c r="H42" s="141">
        <f>入力シート!C10</f>
        <v>0</v>
      </c>
      <c r="J42" s="138" t="s">
        <v>513</v>
      </c>
    </row>
    <row r="43" spans="1:10">
      <c r="F43" s="138"/>
      <c r="J43" s="138"/>
    </row>
    <row r="44" spans="1:10">
      <c r="F44" s="138"/>
      <c r="J44" s="138"/>
    </row>
    <row r="46" spans="1:10">
      <c r="A46" s="114" t="s">
        <v>124</v>
      </c>
      <c r="E46" s="143"/>
      <c r="F46" s="143"/>
      <c r="G46" s="143"/>
      <c r="H46" s="143"/>
      <c r="I46" s="143"/>
    </row>
    <row r="47" spans="1:10">
      <c r="E47" s="143"/>
      <c r="F47" s="143"/>
      <c r="G47" s="143"/>
      <c r="H47" s="143"/>
      <c r="I47" s="143"/>
    </row>
    <row r="48" spans="1:10">
      <c r="C48" s="114" t="s">
        <v>133</v>
      </c>
      <c r="E48" s="143"/>
      <c r="F48" s="143"/>
      <c r="G48" s="143"/>
      <c r="H48" s="143"/>
      <c r="I48" s="143"/>
      <c r="J48" s="138" t="s">
        <v>513</v>
      </c>
    </row>
    <row r="49" spans="3:10">
      <c r="E49" s="143"/>
      <c r="F49" s="143"/>
      <c r="G49" s="143"/>
      <c r="H49" s="143"/>
      <c r="I49" s="143"/>
      <c r="J49" s="138"/>
    </row>
    <row r="50" spans="3:10">
      <c r="E50" s="143"/>
      <c r="F50" s="143"/>
      <c r="G50" s="143"/>
      <c r="H50" s="143"/>
      <c r="I50" s="143"/>
    </row>
    <row r="51" spans="3:10">
      <c r="C51" s="114" t="s">
        <v>132</v>
      </c>
      <c r="E51" s="143"/>
      <c r="F51" s="143"/>
      <c r="G51" s="143"/>
      <c r="H51" s="143"/>
      <c r="I51" s="143"/>
      <c r="J51" s="138" t="s">
        <v>513</v>
      </c>
    </row>
  </sheetData>
  <mergeCells count="2">
    <mergeCell ref="A7:P7"/>
    <mergeCell ref="A3:O3"/>
  </mergeCells>
  <phoneticPr fontId="3"/>
  <pageMargins left="0.70866141732283472" right="0.31496062992125984" top="0.74803149606299213" bottom="0.74803149606299213" header="0.31496062992125984" footer="0.31496062992125984"/>
  <pageSetup paperSize="9" scale="99" orientation="portrait" blackAndWhite="1"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T48"/>
  <sheetViews>
    <sheetView view="pageBreakPreview" zoomScaleNormal="100" zoomScaleSheetLayoutView="100" workbookViewId="0">
      <selection activeCell="M32" sqref="M32"/>
    </sheetView>
  </sheetViews>
  <sheetFormatPr defaultColWidth="5.875" defaultRowHeight="14.25"/>
  <cols>
    <col min="1" max="16384" width="5.875" style="114"/>
  </cols>
  <sheetData>
    <row r="1" spans="1:20">
      <c r="P1" s="138" t="s">
        <v>259</v>
      </c>
    </row>
    <row r="2" spans="1:20">
      <c r="P2" s="138"/>
    </row>
    <row r="3" spans="1:20">
      <c r="A3" s="157"/>
      <c r="B3" s="157"/>
      <c r="C3" s="157"/>
      <c r="D3" s="157"/>
      <c r="E3" s="157"/>
      <c r="F3" s="157"/>
      <c r="G3" s="157"/>
      <c r="H3" s="157"/>
      <c r="I3" s="157"/>
      <c r="J3" s="157"/>
      <c r="K3" s="157"/>
      <c r="L3" s="157"/>
      <c r="M3" s="157"/>
      <c r="N3" s="197"/>
      <c r="O3" s="198"/>
      <c r="P3" s="157"/>
      <c r="Q3" s="157"/>
      <c r="R3" s="157"/>
      <c r="S3" s="157"/>
      <c r="T3" s="157"/>
    </row>
    <row r="4" spans="1:20">
      <c r="N4" s="1578" t="s">
        <v>136</v>
      </c>
      <c r="O4" s="1521"/>
      <c r="P4" s="138"/>
    </row>
    <row r="5" spans="1:20">
      <c r="N5" s="1578" t="s">
        <v>137</v>
      </c>
      <c r="O5" s="1521"/>
      <c r="P5" s="138"/>
    </row>
    <row r="6" spans="1:20">
      <c r="N6" s="182"/>
      <c r="O6" s="183"/>
    </row>
    <row r="7" spans="1:20" ht="28.5">
      <c r="A7" s="921" t="s">
        <v>148</v>
      </c>
      <c r="B7" s="921"/>
      <c r="C7" s="921"/>
      <c r="D7" s="921"/>
      <c r="E7" s="921"/>
      <c r="F7" s="921"/>
      <c r="G7" s="921"/>
      <c r="H7" s="921"/>
      <c r="I7" s="921"/>
      <c r="J7" s="921"/>
      <c r="K7" s="921"/>
      <c r="L7" s="921"/>
      <c r="M7" s="921"/>
      <c r="N7" s="921"/>
      <c r="O7" s="921"/>
      <c r="P7" s="921"/>
    </row>
    <row r="10" spans="1:20">
      <c r="A10" s="295" t="s">
        <v>1012</v>
      </c>
      <c r="B10" s="152"/>
      <c r="C10" s="152"/>
      <c r="D10" s="152"/>
      <c r="E10" s="152"/>
      <c r="F10" s="152"/>
      <c r="G10" s="152"/>
      <c r="H10" s="152"/>
      <c r="I10" s="280" t="str">
        <f>入力シート!E11</f>
        <v/>
      </c>
      <c r="J10" s="152"/>
      <c r="K10" s="152"/>
      <c r="L10" s="295" t="s">
        <v>1013</v>
      </c>
      <c r="M10" s="152"/>
      <c r="N10" s="152"/>
      <c r="O10" s="152"/>
    </row>
    <row r="11" spans="1:20">
      <c r="A11" s="295" t="s">
        <v>1003</v>
      </c>
      <c r="B11" s="143"/>
      <c r="C11" s="143"/>
      <c r="D11" s="143"/>
      <c r="E11" s="392"/>
      <c r="F11" s="392"/>
      <c r="G11" s="392"/>
      <c r="H11" s="392"/>
      <c r="I11" s="392"/>
      <c r="J11" s="392"/>
    </row>
    <row r="12" spans="1:20">
      <c r="A12" s="295" t="s">
        <v>1007</v>
      </c>
    </row>
    <row r="13" spans="1:20">
      <c r="A13" s="295" t="s">
        <v>1008</v>
      </c>
    </row>
    <row r="15" spans="1:20">
      <c r="A15" s="114" t="s">
        <v>149</v>
      </c>
    </row>
    <row r="16" spans="1:20">
      <c r="A16" s="289" t="s">
        <v>1532</v>
      </c>
      <c r="B16" s="143"/>
      <c r="C16" s="143"/>
      <c r="D16" s="143"/>
      <c r="E16" s="143"/>
      <c r="F16" s="143"/>
      <c r="G16" s="143"/>
      <c r="H16" s="143"/>
    </row>
    <row r="17" spans="1:12">
      <c r="A17" s="289" t="s">
        <v>1533</v>
      </c>
      <c r="B17" s="143"/>
      <c r="C17" s="143"/>
      <c r="D17" s="143"/>
      <c r="E17" s="143"/>
      <c r="F17" s="143"/>
      <c r="G17" s="143"/>
      <c r="H17" s="143"/>
    </row>
    <row r="18" spans="1:12">
      <c r="A18" s="114" t="s">
        <v>150</v>
      </c>
      <c r="B18" s="143"/>
      <c r="C18" s="143"/>
      <c r="D18" s="143"/>
      <c r="E18" s="143"/>
      <c r="F18" s="143"/>
      <c r="G18" s="143"/>
      <c r="H18" s="143"/>
    </row>
    <row r="20" spans="1:12">
      <c r="A20" s="114" t="s">
        <v>151</v>
      </c>
      <c r="D20" s="143"/>
      <c r="E20" s="143"/>
    </row>
    <row r="21" spans="1:12">
      <c r="A21" s="114" t="s">
        <v>152</v>
      </c>
      <c r="D21" s="143"/>
      <c r="E21" s="143"/>
    </row>
    <row r="23" spans="1:12">
      <c r="A23" s="114" t="s">
        <v>153</v>
      </c>
      <c r="F23" s="143"/>
      <c r="G23" s="143"/>
      <c r="H23" s="143"/>
      <c r="I23" s="143"/>
      <c r="J23" s="143"/>
      <c r="K23" s="143"/>
      <c r="L23" s="143"/>
    </row>
    <row r="26" spans="1:12">
      <c r="A26" s="114" t="s">
        <v>154</v>
      </c>
    </row>
    <row r="27" spans="1:12">
      <c r="A27" s="114" t="s">
        <v>127</v>
      </c>
    </row>
    <row r="28" spans="1:12">
      <c r="A28" s="114" t="s">
        <v>128</v>
      </c>
    </row>
    <row r="29" spans="1:12">
      <c r="A29" s="114" t="s">
        <v>129</v>
      </c>
    </row>
    <row r="30" spans="1:12">
      <c r="A30" s="114" t="s">
        <v>130</v>
      </c>
    </row>
    <row r="31" spans="1:12">
      <c r="A31" s="114" t="s">
        <v>131</v>
      </c>
    </row>
    <row r="32" spans="1:12">
      <c r="A32" s="114" t="s">
        <v>138</v>
      </c>
    </row>
    <row r="34" spans="1:10">
      <c r="A34" s="303" t="s">
        <v>1529</v>
      </c>
      <c r="B34" s="143"/>
      <c r="C34" s="143"/>
      <c r="D34" s="143"/>
      <c r="E34" s="143"/>
    </row>
    <row r="36" spans="1:10">
      <c r="A36" s="114" t="s">
        <v>123</v>
      </c>
      <c r="E36" s="141">
        <f>入力シート!C22</f>
        <v>0</v>
      </c>
    </row>
    <row r="38" spans="1:10">
      <c r="C38" s="289" t="s">
        <v>1005</v>
      </c>
    </row>
    <row r="40" spans="1:10">
      <c r="B40" s="114" t="s">
        <v>156</v>
      </c>
      <c r="F40" s="144">
        <f>入力シート!C8</f>
        <v>0</v>
      </c>
      <c r="G40" s="141"/>
      <c r="H40" s="141">
        <f>入力シート!C10</f>
        <v>0</v>
      </c>
      <c r="J40" s="138" t="s">
        <v>513</v>
      </c>
    </row>
    <row r="41" spans="1:10">
      <c r="F41" s="138"/>
      <c r="J41" s="138"/>
    </row>
    <row r="42" spans="1:10">
      <c r="F42" s="138"/>
      <c r="J42" s="138"/>
    </row>
    <row r="44" spans="1:10">
      <c r="A44" s="114" t="s">
        <v>124</v>
      </c>
      <c r="E44" s="143"/>
      <c r="F44" s="143"/>
      <c r="G44" s="143"/>
      <c r="H44" s="143"/>
      <c r="I44" s="143"/>
    </row>
    <row r="45" spans="1:10">
      <c r="E45" s="143"/>
      <c r="F45" s="143"/>
      <c r="G45" s="143"/>
      <c r="H45" s="143"/>
      <c r="I45" s="143"/>
    </row>
    <row r="46" spans="1:10">
      <c r="E46" s="143"/>
      <c r="F46" s="143"/>
      <c r="G46" s="143"/>
      <c r="H46" s="143"/>
      <c r="I46" s="143"/>
    </row>
    <row r="47" spans="1:10">
      <c r="B47" s="114" t="s">
        <v>155</v>
      </c>
      <c r="E47" s="143"/>
      <c r="F47" s="143"/>
      <c r="G47" s="143"/>
      <c r="H47" s="143"/>
      <c r="I47" s="143"/>
      <c r="J47" s="138" t="s">
        <v>513</v>
      </c>
    </row>
    <row r="48" spans="1:10">
      <c r="J48" s="138"/>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T46"/>
  <sheetViews>
    <sheetView view="pageBreakPreview" zoomScaleNormal="100" zoomScaleSheetLayoutView="100" workbookViewId="0">
      <selection activeCell="Q25" sqref="Q25"/>
    </sheetView>
  </sheetViews>
  <sheetFormatPr defaultColWidth="5.875" defaultRowHeight="14.25"/>
  <cols>
    <col min="1" max="16384" width="5.875" style="289"/>
  </cols>
  <sheetData>
    <row r="1" spans="1:20">
      <c r="P1" s="290" t="s">
        <v>227</v>
      </c>
    </row>
    <row r="2" spans="1:20">
      <c r="P2" s="290"/>
    </row>
    <row r="3" spans="1:20">
      <c r="A3" s="293"/>
      <c r="B3" s="293"/>
      <c r="C3" s="293"/>
      <c r="D3" s="293"/>
      <c r="E3" s="293"/>
      <c r="F3" s="293"/>
      <c r="G3" s="293"/>
      <c r="H3" s="293"/>
      <c r="I3" s="293"/>
      <c r="J3" s="293"/>
      <c r="K3" s="293"/>
      <c r="L3" s="293"/>
      <c r="M3" s="293"/>
      <c r="N3" s="723"/>
      <c r="O3" s="725"/>
      <c r="P3" s="293"/>
      <c r="Q3" s="293"/>
      <c r="R3" s="293"/>
      <c r="S3" s="293"/>
      <c r="T3" s="293"/>
    </row>
    <row r="4" spans="1:20">
      <c r="N4" s="1786" t="s">
        <v>136</v>
      </c>
      <c r="O4" s="1279"/>
      <c r="P4" s="290"/>
    </row>
    <row r="5" spans="1:20">
      <c r="N5" s="1786" t="s">
        <v>137</v>
      </c>
      <c r="O5" s="1279"/>
      <c r="P5" s="290"/>
    </row>
    <row r="6" spans="1:20">
      <c r="N6" s="341"/>
      <c r="O6" s="336"/>
    </row>
    <row r="7" spans="1:20" ht="28.5">
      <c r="A7" s="921" t="s">
        <v>973</v>
      </c>
      <c r="B7" s="921"/>
      <c r="C7" s="921"/>
      <c r="D7" s="921"/>
      <c r="E7" s="921"/>
      <c r="F7" s="921"/>
      <c r="G7" s="921"/>
      <c r="H7" s="921"/>
      <c r="I7" s="921"/>
      <c r="J7" s="921"/>
      <c r="K7" s="921"/>
      <c r="L7" s="921"/>
      <c r="M7" s="921"/>
      <c r="N7" s="921"/>
      <c r="O7" s="921"/>
      <c r="P7" s="921"/>
    </row>
    <row r="10" spans="1:20" ht="18" customHeight="1">
      <c r="A10" s="295" t="s">
        <v>1012</v>
      </c>
      <c r="B10" s="152"/>
      <c r="C10" s="152"/>
      <c r="D10" s="152"/>
      <c r="E10" s="152"/>
      <c r="F10" s="152"/>
      <c r="G10" s="152"/>
      <c r="H10" s="152"/>
      <c r="I10" s="280" t="str">
        <f>入力シート!E11</f>
        <v/>
      </c>
      <c r="J10" s="152"/>
      <c r="K10" s="152"/>
      <c r="L10" s="295" t="s">
        <v>1013</v>
      </c>
      <c r="M10" s="152"/>
      <c r="N10" s="152"/>
      <c r="O10" s="152"/>
      <c r="P10" s="114"/>
    </row>
    <row r="11" spans="1:20" ht="18" customHeight="1">
      <c r="A11" s="295" t="s">
        <v>1003</v>
      </c>
      <c r="B11" s="295"/>
      <c r="C11" s="303"/>
      <c r="D11" s="303"/>
      <c r="E11" s="428"/>
      <c r="F11" s="428"/>
      <c r="G11" s="428"/>
      <c r="H11" s="428"/>
      <c r="I11" s="428"/>
      <c r="J11" s="428"/>
    </row>
    <row r="12" spans="1:20">
      <c r="A12" s="295" t="s">
        <v>1009</v>
      </c>
    </row>
    <row r="14" spans="1:20">
      <c r="A14" s="289" t="s">
        <v>223</v>
      </c>
    </row>
    <row r="15" spans="1:20">
      <c r="A15" s="289" t="s">
        <v>974</v>
      </c>
    </row>
    <row r="17" spans="1:8">
      <c r="A17" s="289" t="s">
        <v>151</v>
      </c>
      <c r="D17" s="303"/>
      <c r="E17" s="303"/>
    </row>
    <row r="18" spans="1:8">
      <c r="A18" s="289" t="s">
        <v>225</v>
      </c>
      <c r="C18" s="303"/>
      <c r="D18" s="303"/>
      <c r="E18" s="303"/>
      <c r="F18" s="303"/>
      <c r="G18" s="303"/>
    </row>
    <row r="20" spans="1:8">
      <c r="A20" s="289" t="s">
        <v>226</v>
      </c>
    </row>
    <row r="21" spans="1:8">
      <c r="A21" s="303" t="s">
        <v>1534</v>
      </c>
      <c r="B21" s="303"/>
      <c r="C21" s="303"/>
      <c r="D21" s="303"/>
      <c r="E21" s="303"/>
    </row>
    <row r="23" spans="1:8">
      <c r="A23" s="289" t="s">
        <v>975</v>
      </c>
    </row>
    <row r="24" spans="1:8">
      <c r="A24" s="289" t="s">
        <v>1623</v>
      </c>
    </row>
    <row r="25" spans="1:8">
      <c r="A25" s="289" t="s">
        <v>1624</v>
      </c>
    </row>
    <row r="26" spans="1:8">
      <c r="A26" s="289" t="s">
        <v>1625</v>
      </c>
    </row>
    <row r="27" spans="1:8">
      <c r="A27" s="289" t="s">
        <v>1626</v>
      </c>
    </row>
    <row r="28" spans="1:8">
      <c r="A28" s="289" t="s">
        <v>1627</v>
      </c>
    </row>
    <row r="29" spans="1:8">
      <c r="A29" s="289" t="s">
        <v>1628</v>
      </c>
    </row>
    <row r="31" spans="1:8">
      <c r="A31" s="303" t="s">
        <v>1529</v>
      </c>
      <c r="B31" s="303"/>
      <c r="C31" s="303"/>
      <c r="D31" s="303"/>
      <c r="E31" s="303"/>
      <c r="F31" s="303"/>
      <c r="G31" s="303"/>
      <c r="H31" s="303"/>
    </row>
    <row r="33" spans="1:10">
      <c r="A33" s="289" t="s">
        <v>123</v>
      </c>
      <c r="E33" s="280">
        <f>入力シート!C22</f>
        <v>0</v>
      </c>
    </row>
    <row r="35" spans="1:10">
      <c r="B35" s="293"/>
      <c r="C35" s="289" t="s">
        <v>1005</v>
      </c>
      <c r="D35" s="293"/>
      <c r="E35" s="293"/>
      <c r="F35" s="293"/>
      <c r="G35" s="293"/>
      <c r="H35" s="295"/>
      <c r="I35"/>
    </row>
    <row r="37" spans="1:10">
      <c r="C37" s="289" t="s">
        <v>134</v>
      </c>
      <c r="F37" s="648">
        <f>入力シート!C8</f>
        <v>0</v>
      </c>
      <c r="G37" s="280"/>
      <c r="H37" s="280">
        <f>入力シート!C10</f>
        <v>0</v>
      </c>
      <c r="J37" s="290" t="s">
        <v>513</v>
      </c>
    </row>
    <row r="38" spans="1:10">
      <c r="F38" s="290"/>
      <c r="J38" s="290"/>
    </row>
    <row r="39" spans="1:10">
      <c r="F39" s="290"/>
      <c r="J39" s="290"/>
    </row>
    <row r="41" spans="1:10">
      <c r="A41" s="289" t="s">
        <v>124</v>
      </c>
      <c r="E41" s="303"/>
      <c r="F41" s="303"/>
      <c r="G41" s="303"/>
      <c r="H41" s="303"/>
      <c r="I41" s="303"/>
    </row>
    <row r="42" spans="1:10">
      <c r="E42" s="303"/>
      <c r="F42" s="303"/>
      <c r="G42" s="303"/>
      <c r="H42" s="303"/>
      <c r="I42" s="303"/>
    </row>
    <row r="43" spans="1:10">
      <c r="C43" s="289" t="s">
        <v>133</v>
      </c>
      <c r="E43" s="303"/>
      <c r="F43" s="303"/>
      <c r="G43" s="303"/>
      <c r="H43" s="303"/>
      <c r="I43" s="303"/>
      <c r="J43" s="290" t="s">
        <v>513</v>
      </c>
    </row>
    <row r="44" spans="1:10">
      <c r="E44" s="303"/>
      <c r="F44" s="303"/>
      <c r="G44" s="303"/>
      <c r="H44" s="303"/>
      <c r="I44" s="303"/>
      <c r="J44" s="290"/>
    </row>
    <row r="45" spans="1:10">
      <c r="E45" s="303"/>
      <c r="F45" s="303"/>
      <c r="G45" s="303"/>
      <c r="H45" s="303"/>
      <c r="I45" s="303"/>
    </row>
    <row r="46" spans="1:10">
      <c r="C46" s="289" t="s">
        <v>132</v>
      </c>
      <c r="E46" s="303"/>
      <c r="F46" s="303"/>
      <c r="G46" s="303"/>
      <c r="H46" s="303"/>
      <c r="I46" s="303"/>
      <c r="J46" s="290"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T46"/>
  <sheetViews>
    <sheetView view="pageBreakPreview" topLeftCell="A16" zoomScaleNormal="100" zoomScaleSheetLayoutView="100" workbookViewId="0">
      <selection activeCell="U31" sqref="U31"/>
    </sheetView>
  </sheetViews>
  <sheetFormatPr defaultColWidth="5.875" defaultRowHeight="14.25"/>
  <cols>
    <col min="1" max="16384" width="5.875" style="289"/>
  </cols>
  <sheetData>
    <row r="1" spans="1:20">
      <c r="P1" s="290" t="s">
        <v>341</v>
      </c>
    </row>
    <row r="2" spans="1:20">
      <c r="P2" s="290"/>
    </row>
    <row r="3" spans="1:20">
      <c r="A3" s="293"/>
      <c r="B3" s="293"/>
      <c r="C3" s="293"/>
      <c r="D3" s="293"/>
      <c r="E3" s="293"/>
      <c r="F3" s="293"/>
      <c r="G3" s="293"/>
      <c r="H3" s="293"/>
      <c r="I3" s="293"/>
      <c r="J3" s="293"/>
      <c r="K3" s="293"/>
      <c r="L3" s="293"/>
      <c r="M3" s="293"/>
      <c r="N3" s="723"/>
      <c r="O3" s="725"/>
      <c r="P3" s="293"/>
      <c r="Q3" s="293"/>
      <c r="R3" s="293"/>
      <c r="S3" s="293"/>
      <c r="T3" s="293"/>
    </row>
    <row r="4" spans="1:20">
      <c r="N4" s="1786" t="s">
        <v>136</v>
      </c>
      <c r="O4" s="1279"/>
      <c r="P4" s="290"/>
    </row>
    <row r="5" spans="1:20">
      <c r="N5" s="1786" t="s">
        <v>137</v>
      </c>
      <c r="O5" s="1279"/>
      <c r="P5" s="290"/>
    </row>
    <row r="6" spans="1:20">
      <c r="N6" s="341"/>
      <c r="O6" s="336"/>
    </row>
    <row r="7" spans="1:20" ht="28.5">
      <c r="A7" s="921" t="s">
        <v>339</v>
      </c>
      <c r="B7" s="921"/>
      <c r="C7" s="921"/>
      <c r="D7" s="921"/>
      <c r="E7" s="921"/>
      <c r="F7" s="921"/>
      <c r="G7" s="921"/>
      <c r="H7" s="921"/>
      <c r="I7" s="921"/>
      <c r="J7" s="921"/>
      <c r="K7" s="921"/>
      <c r="L7" s="921"/>
      <c r="M7" s="921"/>
      <c r="N7" s="921"/>
      <c r="O7" s="921"/>
      <c r="P7" s="921"/>
    </row>
    <row r="10" spans="1:20" ht="18" customHeight="1">
      <c r="A10" s="295" t="s">
        <v>1012</v>
      </c>
      <c r="B10" s="152"/>
      <c r="C10" s="152"/>
      <c r="D10" s="152"/>
      <c r="E10" s="152"/>
      <c r="F10" s="152"/>
      <c r="G10" s="152"/>
      <c r="H10" s="152"/>
      <c r="I10" s="280" t="str">
        <f>入力シート!E11</f>
        <v/>
      </c>
      <c r="J10" s="152"/>
      <c r="K10" s="152"/>
      <c r="L10" s="295" t="s">
        <v>1013</v>
      </c>
      <c r="M10" s="152"/>
      <c r="N10" s="152"/>
      <c r="O10" s="152"/>
      <c r="P10" s="114"/>
    </row>
    <row r="11" spans="1:20" ht="18" customHeight="1">
      <c r="A11" s="295" t="s">
        <v>1003</v>
      </c>
      <c r="B11" s="295"/>
      <c r="C11" s="295"/>
      <c r="D11" s="428"/>
      <c r="E11" s="428"/>
      <c r="F11" s="428"/>
      <c r="G11" s="428"/>
      <c r="H11" s="428"/>
      <c r="I11" s="428"/>
      <c r="J11" s="428"/>
    </row>
    <row r="12" spans="1:20">
      <c r="A12" s="295" t="s">
        <v>1009</v>
      </c>
    </row>
    <row r="14" spans="1:20">
      <c r="A14" s="289" t="s">
        <v>223</v>
      </c>
    </row>
    <row r="15" spans="1:20">
      <c r="A15" s="289" t="s">
        <v>340</v>
      </c>
    </row>
    <row r="17" spans="1:8">
      <c r="A17" s="289" t="s">
        <v>151</v>
      </c>
      <c r="D17" s="303"/>
      <c r="E17" s="303"/>
    </row>
    <row r="18" spans="1:8">
      <c r="A18" s="289" t="s">
        <v>225</v>
      </c>
      <c r="C18" s="303"/>
      <c r="D18" s="303"/>
      <c r="E18" s="303"/>
      <c r="F18" s="303"/>
      <c r="G18" s="303"/>
    </row>
    <row r="20" spans="1:8">
      <c r="A20" s="289" t="s">
        <v>226</v>
      </c>
    </row>
    <row r="21" spans="1:8">
      <c r="A21" s="303" t="s">
        <v>1534</v>
      </c>
      <c r="B21" s="303"/>
      <c r="C21" s="303"/>
      <c r="D21" s="303"/>
      <c r="E21" s="303"/>
    </row>
    <row r="23" spans="1:8">
      <c r="A23" s="289" t="s">
        <v>338</v>
      </c>
    </row>
    <row r="24" spans="1:8">
      <c r="A24" s="289" t="s">
        <v>1623</v>
      </c>
    </row>
    <row r="25" spans="1:8">
      <c r="A25" s="289" t="s">
        <v>1624</v>
      </c>
    </row>
    <row r="26" spans="1:8">
      <c r="A26" s="289" t="s">
        <v>1625</v>
      </c>
    </row>
    <row r="27" spans="1:8">
      <c r="A27" s="289" t="s">
        <v>1626</v>
      </c>
    </row>
    <row r="28" spans="1:8">
      <c r="A28" s="289" t="s">
        <v>1627</v>
      </c>
    </row>
    <row r="29" spans="1:8">
      <c r="A29" s="289" t="s">
        <v>1628</v>
      </c>
    </row>
    <row r="31" spans="1:8">
      <c r="A31" s="303" t="s">
        <v>1529</v>
      </c>
      <c r="B31" s="303"/>
      <c r="C31" s="303"/>
      <c r="D31" s="303"/>
      <c r="E31" s="303"/>
      <c r="F31" s="303"/>
      <c r="G31" s="303"/>
      <c r="H31" s="303"/>
    </row>
    <row r="33" spans="1:10">
      <c r="A33" s="289" t="s">
        <v>123</v>
      </c>
      <c r="E33" s="280">
        <f>入力シート!C22</f>
        <v>0</v>
      </c>
    </row>
    <row r="35" spans="1:10">
      <c r="C35" s="289" t="s">
        <v>1005</v>
      </c>
    </row>
    <row r="37" spans="1:10">
      <c r="C37" s="289" t="s">
        <v>134</v>
      </c>
      <c r="F37" s="306">
        <f>入力シート!C8</f>
        <v>0</v>
      </c>
      <c r="G37" s="280"/>
      <c r="H37" s="280">
        <f>入力シート!C10</f>
        <v>0</v>
      </c>
      <c r="J37" s="290" t="s">
        <v>513</v>
      </c>
    </row>
    <row r="38" spans="1:10">
      <c r="F38" s="290"/>
      <c r="J38" s="290"/>
    </row>
    <row r="39" spans="1:10">
      <c r="F39" s="290"/>
      <c r="J39" s="290"/>
    </row>
    <row r="41" spans="1:10">
      <c r="A41" s="289" t="s">
        <v>124</v>
      </c>
      <c r="E41" s="303"/>
      <c r="F41" s="303"/>
      <c r="G41" s="303"/>
      <c r="H41" s="303"/>
      <c r="I41" s="303"/>
    </row>
    <row r="42" spans="1:10">
      <c r="E42" s="303"/>
      <c r="F42" s="303"/>
      <c r="G42" s="303"/>
      <c r="H42" s="303"/>
      <c r="I42" s="303"/>
    </row>
    <row r="43" spans="1:10">
      <c r="C43" s="289" t="s">
        <v>133</v>
      </c>
      <c r="E43" s="303"/>
      <c r="F43" s="303"/>
      <c r="G43" s="303"/>
      <c r="H43" s="303"/>
      <c r="I43" s="303"/>
      <c r="J43" s="290" t="s">
        <v>513</v>
      </c>
    </row>
    <row r="44" spans="1:10">
      <c r="E44" s="303"/>
      <c r="F44" s="303"/>
      <c r="G44" s="303"/>
      <c r="H44" s="303"/>
      <c r="I44" s="303"/>
      <c r="J44" s="290"/>
    </row>
    <row r="45" spans="1:10">
      <c r="E45" s="303"/>
      <c r="F45" s="303"/>
      <c r="G45" s="303"/>
      <c r="H45" s="303"/>
      <c r="I45" s="303"/>
    </row>
    <row r="46" spans="1:10">
      <c r="C46" s="289" t="s">
        <v>132</v>
      </c>
      <c r="E46" s="303"/>
      <c r="F46" s="303"/>
      <c r="G46" s="303"/>
      <c r="H46" s="303"/>
      <c r="I46" s="303"/>
      <c r="J46" s="290"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T46"/>
  <sheetViews>
    <sheetView view="pageBreakPreview" topLeftCell="A4" zoomScaleNormal="100" zoomScaleSheetLayoutView="100" workbookViewId="0">
      <selection activeCell="M36" sqref="M36"/>
    </sheetView>
  </sheetViews>
  <sheetFormatPr defaultColWidth="5.875" defaultRowHeight="14.25"/>
  <cols>
    <col min="1" max="16384" width="5.875" style="289"/>
  </cols>
  <sheetData>
    <row r="1" spans="1:20">
      <c r="P1" s="290" t="s">
        <v>978</v>
      </c>
    </row>
    <row r="2" spans="1:20">
      <c r="P2" s="290"/>
    </row>
    <row r="3" spans="1:20">
      <c r="A3" s="293"/>
      <c r="B3" s="293"/>
      <c r="C3" s="293"/>
      <c r="D3" s="293"/>
      <c r="E3" s="293"/>
      <c r="F3" s="293"/>
      <c r="G3" s="293"/>
      <c r="H3" s="293"/>
      <c r="I3" s="293"/>
      <c r="J3" s="293"/>
      <c r="K3" s="293"/>
      <c r="L3" s="293"/>
      <c r="M3" s="293"/>
      <c r="N3" s="723"/>
      <c r="O3" s="725"/>
      <c r="P3" s="293"/>
      <c r="Q3" s="293"/>
      <c r="R3" s="293"/>
      <c r="S3" s="293"/>
      <c r="T3" s="293"/>
    </row>
    <row r="4" spans="1:20">
      <c r="N4" s="1786" t="s">
        <v>136</v>
      </c>
      <c r="O4" s="1279"/>
      <c r="P4" s="290"/>
    </row>
    <row r="5" spans="1:20">
      <c r="N5" s="1786" t="s">
        <v>137</v>
      </c>
      <c r="O5" s="1279"/>
      <c r="P5" s="290"/>
    </row>
    <row r="6" spans="1:20">
      <c r="N6" s="341"/>
      <c r="O6" s="336"/>
    </row>
    <row r="7" spans="1:20" ht="28.5">
      <c r="A7" s="921" t="s">
        <v>979</v>
      </c>
      <c r="B7" s="921"/>
      <c r="C7" s="921"/>
      <c r="D7" s="921"/>
      <c r="E7" s="921"/>
      <c r="F7" s="921"/>
      <c r="G7" s="921"/>
      <c r="H7" s="921"/>
      <c r="I7" s="921"/>
      <c r="J7" s="921"/>
      <c r="K7" s="921"/>
      <c r="L7" s="921"/>
      <c r="M7" s="921"/>
      <c r="N7" s="921"/>
      <c r="O7" s="921"/>
      <c r="P7" s="921"/>
    </row>
    <row r="10" spans="1:20" ht="18" customHeight="1">
      <c r="A10" s="295" t="s">
        <v>1012</v>
      </c>
      <c r="B10" s="152"/>
      <c r="C10" s="152"/>
      <c r="D10" s="152"/>
      <c r="E10" s="152"/>
      <c r="F10" s="152"/>
      <c r="G10" s="152"/>
      <c r="H10" s="152"/>
      <c r="I10" s="280" t="str">
        <f>入力シート!E11</f>
        <v/>
      </c>
      <c r="J10" s="152"/>
      <c r="K10" s="152"/>
      <c r="L10" s="295" t="s">
        <v>1013</v>
      </c>
      <c r="M10" s="152"/>
      <c r="N10" s="152"/>
      <c r="O10" s="152"/>
      <c r="P10" s="114"/>
    </row>
    <row r="11" spans="1:20" ht="18" customHeight="1">
      <c r="A11" s="295" t="s">
        <v>1003</v>
      </c>
      <c r="B11" s="295"/>
      <c r="C11" s="303"/>
      <c r="D11" s="303"/>
      <c r="E11" s="428"/>
      <c r="F11" s="428"/>
      <c r="G11" s="428"/>
      <c r="H11" s="428"/>
      <c r="I11" s="428"/>
      <c r="J11" s="428"/>
    </row>
    <row r="12" spans="1:20">
      <c r="A12" s="295" t="s">
        <v>1010</v>
      </c>
    </row>
    <row r="14" spans="1:20">
      <c r="A14" s="289" t="s">
        <v>223</v>
      </c>
    </row>
    <row r="15" spans="1:20">
      <c r="A15" s="289" t="s">
        <v>980</v>
      </c>
    </row>
    <row r="17" spans="1:8">
      <c r="A17" s="289" t="s">
        <v>151</v>
      </c>
      <c r="D17" s="303"/>
      <c r="E17" s="303"/>
    </row>
    <row r="18" spans="1:8">
      <c r="A18" s="289" t="s">
        <v>981</v>
      </c>
      <c r="C18" s="303"/>
      <c r="D18" s="303"/>
      <c r="E18" s="303"/>
      <c r="F18" s="303"/>
      <c r="G18" s="303"/>
    </row>
    <row r="20" spans="1:8">
      <c r="A20" s="289" t="s">
        <v>226</v>
      </c>
    </row>
    <row r="21" spans="1:8">
      <c r="A21" s="303" t="s">
        <v>1534</v>
      </c>
      <c r="B21" s="303"/>
      <c r="C21" s="303"/>
      <c r="D21" s="303"/>
      <c r="E21" s="303"/>
    </row>
    <row r="23" spans="1:8">
      <c r="A23" s="289" t="s">
        <v>975</v>
      </c>
    </row>
    <row r="24" spans="1:8">
      <c r="A24" s="289" t="s">
        <v>1623</v>
      </c>
    </row>
    <row r="25" spans="1:8">
      <c r="A25" s="289" t="s">
        <v>1624</v>
      </c>
    </row>
    <row r="26" spans="1:8">
      <c r="A26" s="289" t="s">
        <v>1625</v>
      </c>
    </row>
    <row r="27" spans="1:8">
      <c r="A27" s="289" t="s">
        <v>1626</v>
      </c>
    </row>
    <row r="28" spans="1:8">
      <c r="A28" s="289" t="s">
        <v>976</v>
      </c>
    </row>
    <row r="29" spans="1:8">
      <c r="A29" s="289" t="s">
        <v>977</v>
      </c>
    </row>
    <row r="31" spans="1:8">
      <c r="A31" s="303" t="s">
        <v>1529</v>
      </c>
      <c r="B31" s="303"/>
      <c r="C31" s="303"/>
      <c r="D31" s="303"/>
      <c r="E31" s="303"/>
      <c r="F31" s="303"/>
      <c r="G31" s="303"/>
      <c r="H31" s="303"/>
    </row>
    <row r="33" spans="1:11">
      <c r="A33" s="289" t="s">
        <v>123</v>
      </c>
      <c r="E33" s="141">
        <f>入力シート!C22</f>
        <v>0</v>
      </c>
    </row>
    <row r="35" spans="1:11">
      <c r="B35" s="293"/>
      <c r="C35" s="289" t="s">
        <v>1005</v>
      </c>
      <c r="D35" s="293"/>
      <c r="E35" s="293"/>
      <c r="F35" s="293"/>
      <c r="G35" s="293"/>
      <c r="H35" s="295"/>
      <c r="I35"/>
      <c r="J35"/>
      <c r="K35"/>
    </row>
    <row r="37" spans="1:11">
      <c r="C37" s="289" t="s">
        <v>134</v>
      </c>
      <c r="F37" s="144">
        <f>入力シート!C8</f>
        <v>0</v>
      </c>
      <c r="G37" s="141"/>
      <c r="H37" s="141">
        <f>入力シート!C10</f>
        <v>0</v>
      </c>
      <c r="J37" s="290" t="s">
        <v>513</v>
      </c>
    </row>
    <row r="38" spans="1:11">
      <c r="F38" s="290"/>
      <c r="J38" s="290"/>
    </row>
    <row r="39" spans="1:11">
      <c r="F39" s="290"/>
      <c r="J39" s="290"/>
    </row>
    <row r="41" spans="1:11">
      <c r="A41" s="289" t="s">
        <v>124</v>
      </c>
      <c r="E41" s="303"/>
      <c r="F41" s="303"/>
      <c r="G41" s="303"/>
      <c r="H41" s="303"/>
      <c r="I41" s="303"/>
    </row>
    <row r="42" spans="1:11">
      <c r="E42" s="303"/>
      <c r="F42" s="303"/>
      <c r="G42" s="303"/>
      <c r="H42" s="303"/>
      <c r="I42" s="303"/>
    </row>
    <row r="43" spans="1:11">
      <c r="C43" s="289" t="s">
        <v>133</v>
      </c>
      <c r="E43" s="303"/>
      <c r="F43" s="303"/>
      <c r="G43" s="303"/>
      <c r="H43" s="303"/>
      <c r="I43" s="303"/>
      <c r="J43" s="290" t="s">
        <v>513</v>
      </c>
    </row>
    <row r="44" spans="1:11">
      <c r="E44" s="303"/>
      <c r="F44" s="303"/>
      <c r="G44" s="303"/>
      <c r="H44" s="303"/>
      <c r="I44" s="303"/>
      <c r="J44" s="290"/>
    </row>
    <row r="45" spans="1:11">
      <c r="E45" s="303"/>
      <c r="F45" s="303"/>
      <c r="G45" s="303"/>
      <c r="H45" s="303"/>
      <c r="I45" s="303"/>
    </row>
    <row r="46" spans="1:11">
      <c r="C46" s="289" t="s">
        <v>132</v>
      </c>
      <c r="E46" s="303"/>
      <c r="F46" s="303"/>
      <c r="G46" s="303"/>
      <c r="H46" s="303"/>
      <c r="I46" s="303"/>
      <c r="J46" s="290"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T46"/>
  <sheetViews>
    <sheetView view="pageBreakPreview" topLeftCell="A19" zoomScaleNormal="100" zoomScaleSheetLayoutView="100" workbookViewId="0">
      <selection activeCell="G8" sqref="G8"/>
    </sheetView>
  </sheetViews>
  <sheetFormatPr defaultColWidth="5.875" defaultRowHeight="14.25"/>
  <cols>
    <col min="1" max="16384" width="5.875" style="289"/>
  </cols>
  <sheetData>
    <row r="1" spans="1:20">
      <c r="P1" s="290" t="s">
        <v>982</v>
      </c>
    </row>
    <row r="2" spans="1:20">
      <c r="P2" s="290"/>
    </row>
    <row r="3" spans="1:20">
      <c r="A3" s="293"/>
      <c r="B3" s="293"/>
      <c r="C3" s="293"/>
      <c r="D3" s="293"/>
      <c r="E3" s="293"/>
      <c r="F3" s="293"/>
      <c r="G3" s="293"/>
      <c r="H3" s="293"/>
      <c r="I3" s="293"/>
      <c r="J3" s="293"/>
      <c r="K3" s="293"/>
      <c r="L3" s="293"/>
      <c r="M3" s="293"/>
      <c r="N3" s="723"/>
      <c r="O3" s="725"/>
      <c r="P3" s="293"/>
      <c r="Q3" s="293"/>
      <c r="R3" s="293"/>
      <c r="S3" s="293"/>
      <c r="T3" s="293"/>
    </row>
    <row r="4" spans="1:20">
      <c r="N4" s="1786" t="s">
        <v>136</v>
      </c>
      <c r="O4" s="1279"/>
      <c r="P4" s="290"/>
    </row>
    <row r="5" spans="1:20">
      <c r="N5" s="1786" t="s">
        <v>137</v>
      </c>
      <c r="O5" s="1279"/>
      <c r="P5" s="290"/>
    </row>
    <row r="6" spans="1:20">
      <c r="N6" s="341"/>
      <c r="O6" s="336"/>
    </row>
    <row r="7" spans="1:20" ht="25.5">
      <c r="A7" s="1873" t="s">
        <v>983</v>
      </c>
      <c r="B7" s="1873"/>
      <c r="C7" s="1873"/>
      <c r="D7" s="1873"/>
      <c r="E7" s="1873"/>
      <c r="F7" s="1873"/>
      <c r="G7" s="1873"/>
      <c r="H7" s="1873"/>
      <c r="I7" s="1873"/>
      <c r="J7" s="1873"/>
      <c r="K7" s="1873"/>
      <c r="L7" s="1873"/>
      <c r="M7" s="1873"/>
      <c r="N7" s="1873"/>
      <c r="O7" s="1873"/>
      <c r="P7" s="1873"/>
    </row>
    <row r="10" spans="1:20" ht="18" customHeight="1">
      <c r="A10" s="295" t="s">
        <v>1012</v>
      </c>
      <c r="B10" s="152"/>
      <c r="C10" s="152"/>
      <c r="D10" s="152"/>
      <c r="E10" s="152"/>
      <c r="F10" s="152"/>
      <c r="G10" s="152"/>
      <c r="H10" s="152"/>
      <c r="I10" s="280" t="str">
        <f>入力シート!E11</f>
        <v/>
      </c>
      <c r="J10" s="152"/>
      <c r="K10" s="152"/>
      <c r="L10" s="295" t="s">
        <v>1013</v>
      </c>
      <c r="M10" s="152"/>
      <c r="N10" s="152"/>
      <c r="O10" s="152"/>
      <c r="P10" s="114"/>
    </row>
    <row r="11" spans="1:20" ht="18" customHeight="1">
      <c r="A11" s="295" t="s">
        <v>1003</v>
      </c>
      <c r="B11" s="295"/>
      <c r="C11" s="303"/>
      <c r="D11" s="303"/>
      <c r="E11" s="428"/>
      <c r="F11" s="428"/>
      <c r="G11" s="428"/>
      <c r="H11" s="428"/>
      <c r="I11" s="428"/>
      <c r="J11" s="428"/>
    </row>
    <row r="12" spans="1:20">
      <c r="A12" s="295" t="s">
        <v>1010</v>
      </c>
    </row>
    <row r="14" spans="1:20">
      <c r="A14" s="289" t="s">
        <v>223</v>
      </c>
    </row>
    <row r="15" spans="1:20">
      <c r="A15" s="289" t="s">
        <v>984</v>
      </c>
    </row>
    <row r="17" spans="1:8">
      <c r="A17" s="289" t="s">
        <v>151</v>
      </c>
      <c r="D17" s="303"/>
      <c r="E17" s="303"/>
    </row>
    <row r="18" spans="1:8">
      <c r="A18" s="289" t="s">
        <v>985</v>
      </c>
      <c r="C18" s="303"/>
      <c r="D18" s="303"/>
      <c r="E18" s="303"/>
      <c r="F18" s="303"/>
      <c r="G18" s="303"/>
    </row>
    <row r="20" spans="1:8">
      <c r="A20" s="289" t="s">
        <v>226</v>
      </c>
    </row>
    <row r="21" spans="1:8">
      <c r="A21" s="303" t="s">
        <v>1535</v>
      </c>
      <c r="B21" s="303"/>
      <c r="C21" s="303"/>
      <c r="D21" s="303"/>
      <c r="E21" s="303"/>
    </row>
    <row r="23" spans="1:8">
      <c r="A23" s="289" t="s">
        <v>986</v>
      </c>
    </row>
    <row r="24" spans="1:8">
      <c r="A24" s="289" t="s">
        <v>1623</v>
      </c>
    </row>
    <row r="25" spans="1:8">
      <c r="A25" s="289" t="s">
        <v>1624</v>
      </c>
    </row>
    <row r="26" spans="1:8">
      <c r="A26" s="289" t="s">
        <v>1625</v>
      </c>
    </row>
    <row r="27" spans="1:8">
      <c r="A27" s="289" t="s">
        <v>1626</v>
      </c>
    </row>
    <row r="28" spans="1:8">
      <c r="A28" s="289" t="s">
        <v>1627</v>
      </c>
    </row>
    <row r="29" spans="1:8">
      <c r="A29" s="289" t="s">
        <v>1628</v>
      </c>
    </row>
    <row r="31" spans="1:8">
      <c r="A31" s="303" t="s">
        <v>1536</v>
      </c>
      <c r="B31" s="303"/>
      <c r="C31" s="303"/>
      <c r="D31" s="303"/>
      <c r="E31" s="303"/>
      <c r="F31" s="303"/>
      <c r="G31" s="303"/>
      <c r="H31" s="303"/>
    </row>
    <row r="33" spans="1:11">
      <c r="A33" s="289" t="s">
        <v>123</v>
      </c>
      <c r="E33" s="141">
        <f>入力シート!C22</f>
        <v>0</v>
      </c>
    </row>
    <row r="35" spans="1:11">
      <c r="B35" s="293"/>
      <c r="C35" s="289" t="s">
        <v>1005</v>
      </c>
      <c r="D35" s="293"/>
      <c r="E35" s="293"/>
      <c r="F35" s="293"/>
      <c r="G35" s="293"/>
      <c r="H35" s="295"/>
      <c r="I35"/>
      <c r="J35"/>
      <c r="K35"/>
    </row>
    <row r="37" spans="1:11">
      <c r="C37" s="289" t="s">
        <v>134</v>
      </c>
      <c r="F37" s="144">
        <f>入力シート!C8</f>
        <v>0</v>
      </c>
      <c r="G37" s="141"/>
      <c r="H37" s="141">
        <f>入力シート!C10</f>
        <v>0</v>
      </c>
      <c r="J37" s="290" t="s">
        <v>513</v>
      </c>
    </row>
    <row r="38" spans="1:11">
      <c r="F38" s="290"/>
      <c r="J38" s="290"/>
    </row>
    <row r="39" spans="1:11">
      <c r="F39" s="290"/>
      <c r="J39" s="290"/>
    </row>
    <row r="41" spans="1:11">
      <c r="A41" s="289" t="s">
        <v>124</v>
      </c>
      <c r="E41" s="303"/>
      <c r="F41" s="303"/>
      <c r="G41" s="303"/>
      <c r="H41" s="303"/>
      <c r="I41" s="303"/>
    </row>
    <row r="42" spans="1:11">
      <c r="E42" s="303"/>
      <c r="F42" s="303"/>
      <c r="G42" s="303"/>
      <c r="H42" s="303"/>
      <c r="I42" s="303"/>
    </row>
    <row r="43" spans="1:11">
      <c r="C43" s="289" t="s">
        <v>133</v>
      </c>
      <c r="E43" s="303"/>
      <c r="F43" s="303"/>
      <c r="G43" s="303"/>
      <c r="H43" s="303"/>
      <c r="I43" s="303"/>
      <c r="J43" s="290" t="s">
        <v>513</v>
      </c>
    </row>
    <row r="44" spans="1:11">
      <c r="E44" s="303"/>
      <c r="F44" s="303"/>
      <c r="G44" s="303"/>
      <c r="H44" s="303"/>
      <c r="I44" s="303"/>
      <c r="J44" s="290"/>
    </row>
    <row r="45" spans="1:11">
      <c r="E45" s="303"/>
      <c r="F45" s="303"/>
      <c r="G45" s="303"/>
      <c r="H45" s="303"/>
      <c r="I45" s="303"/>
    </row>
    <row r="46" spans="1:11">
      <c r="C46" s="289" t="s">
        <v>132</v>
      </c>
      <c r="E46" s="303"/>
      <c r="F46" s="303"/>
      <c r="G46" s="303"/>
      <c r="H46" s="303"/>
      <c r="I46" s="303"/>
      <c r="J46" s="290"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T46"/>
  <sheetViews>
    <sheetView view="pageBreakPreview" topLeftCell="A19" zoomScaleNormal="100" zoomScaleSheetLayoutView="100" workbookViewId="0">
      <selection activeCell="U31" sqref="U31"/>
    </sheetView>
  </sheetViews>
  <sheetFormatPr defaultColWidth="5.875" defaultRowHeight="14.25"/>
  <cols>
    <col min="1" max="16384" width="5.875" style="289"/>
  </cols>
  <sheetData>
    <row r="1" spans="1:20">
      <c r="P1" s="290" t="s">
        <v>987</v>
      </c>
    </row>
    <row r="2" spans="1:20">
      <c r="P2" s="290"/>
    </row>
    <row r="3" spans="1:20">
      <c r="A3" s="293"/>
      <c r="B3" s="293"/>
      <c r="C3" s="293"/>
      <c r="D3" s="293"/>
      <c r="E3" s="293"/>
      <c r="F3" s="293"/>
      <c r="G3" s="293"/>
      <c r="H3" s="293"/>
      <c r="I3" s="293"/>
      <c r="J3" s="293"/>
      <c r="K3" s="293"/>
      <c r="L3" s="293"/>
      <c r="M3" s="293"/>
      <c r="N3" s="723"/>
      <c r="O3" s="725"/>
      <c r="P3" s="293"/>
      <c r="Q3" s="293"/>
      <c r="R3" s="293"/>
      <c r="S3" s="293"/>
      <c r="T3" s="293"/>
    </row>
    <row r="4" spans="1:20">
      <c r="N4" s="1786" t="s">
        <v>136</v>
      </c>
      <c r="O4" s="1279"/>
      <c r="P4" s="290"/>
    </row>
    <row r="5" spans="1:20">
      <c r="N5" s="1786" t="s">
        <v>137</v>
      </c>
      <c r="O5" s="1279"/>
      <c r="P5" s="290"/>
    </row>
    <row r="6" spans="1:20">
      <c r="N6" s="341"/>
      <c r="O6" s="336"/>
    </row>
    <row r="7" spans="1:20" ht="28.5">
      <c r="A7" s="921" t="s">
        <v>988</v>
      </c>
      <c r="B7" s="921"/>
      <c r="C7" s="921"/>
      <c r="D7" s="921"/>
      <c r="E7" s="921"/>
      <c r="F7" s="921"/>
      <c r="G7" s="921"/>
      <c r="H7" s="921"/>
      <c r="I7" s="921"/>
      <c r="J7" s="921"/>
      <c r="K7" s="921"/>
      <c r="L7" s="921"/>
      <c r="M7" s="921"/>
      <c r="N7" s="921"/>
      <c r="O7" s="921"/>
      <c r="P7" s="921"/>
    </row>
    <row r="9" spans="1:20">
      <c r="A9" s="295" t="s">
        <v>1012</v>
      </c>
      <c r="B9" s="152"/>
      <c r="C9" s="152"/>
      <c r="D9" s="152"/>
      <c r="E9" s="152"/>
      <c r="F9" s="152"/>
      <c r="G9" s="152"/>
      <c r="H9" s="152"/>
      <c r="I9" s="280" t="str">
        <f>入力シート!E11</f>
        <v/>
      </c>
      <c r="J9" s="152"/>
      <c r="K9" s="152"/>
      <c r="L9" s="295" t="s">
        <v>1013</v>
      </c>
      <c r="M9" s="152"/>
      <c r="N9" s="152"/>
      <c r="O9" s="152"/>
      <c r="P9" s="114"/>
    </row>
    <row r="10" spans="1:20">
      <c r="A10" s="295" t="s">
        <v>1003</v>
      </c>
      <c r="D10" s="428"/>
      <c r="E10" s="428"/>
      <c r="F10" s="428"/>
      <c r="G10" s="428"/>
      <c r="H10" s="428"/>
      <c r="I10" s="428"/>
      <c r="J10" s="428"/>
    </row>
    <row r="11" spans="1:20">
      <c r="A11" s="295" t="s">
        <v>1010</v>
      </c>
    </row>
    <row r="14" spans="1:20">
      <c r="A14" s="289" t="s">
        <v>223</v>
      </c>
    </row>
    <row r="15" spans="1:20">
      <c r="A15" s="289" t="s">
        <v>989</v>
      </c>
    </row>
    <row r="17" spans="1:8">
      <c r="A17" s="289" t="s">
        <v>151</v>
      </c>
      <c r="D17" s="303"/>
      <c r="E17" s="303"/>
    </row>
    <row r="18" spans="1:8">
      <c r="A18" s="289" t="s">
        <v>985</v>
      </c>
      <c r="C18" s="303"/>
      <c r="D18" s="303"/>
      <c r="E18" s="303"/>
      <c r="F18" s="303"/>
      <c r="G18" s="303"/>
    </row>
    <row r="20" spans="1:8">
      <c r="A20" s="289" t="s">
        <v>226</v>
      </c>
    </row>
    <row r="21" spans="1:8">
      <c r="A21" s="303" t="s">
        <v>1535</v>
      </c>
      <c r="B21" s="303"/>
      <c r="C21" s="303"/>
      <c r="D21" s="303"/>
      <c r="E21" s="303"/>
    </row>
    <row r="23" spans="1:8">
      <c r="A23" s="289" t="s">
        <v>986</v>
      </c>
    </row>
    <row r="24" spans="1:8">
      <c r="A24" s="289" t="s">
        <v>1623</v>
      </c>
    </row>
    <row r="25" spans="1:8">
      <c r="A25" s="289" t="s">
        <v>1624</v>
      </c>
    </row>
    <row r="26" spans="1:8">
      <c r="A26" s="289" t="s">
        <v>1625</v>
      </c>
    </row>
    <row r="27" spans="1:8">
      <c r="A27" s="289" t="s">
        <v>1626</v>
      </c>
    </row>
    <row r="28" spans="1:8">
      <c r="A28" s="289" t="s">
        <v>1627</v>
      </c>
    </row>
    <row r="29" spans="1:8">
      <c r="A29" s="289" t="s">
        <v>1628</v>
      </c>
    </row>
    <row r="31" spans="1:8">
      <c r="A31" s="303" t="s">
        <v>1536</v>
      </c>
      <c r="B31" s="303"/>
      <c r="C31" s="303"/>
      <c r="D31" s="303"/>
      <c r="E31" s="303"/>
      <c r="F31" s="303"/>
      <c r="G31" s="303"/>
      <c r="H31" s="303"/>
    </row>
    <row r="33" spans="1:11">
      <c r="A33" s="289" t="s">
        <v>123</v>
      </c>
      <c r="E33" s="141">
        <f>入力シート!C22</f>
        <v>0</v>
      </c>
    </row>
    <row r="35" spans="1:11">
      <c r="B35" s="293"/>
      <c r="C35" s="289" t="s">
        <v>1005</v>
      </c>
      <c r="D35" s="293"/>
      <c r="E35" s="293"/>
      <c r="F35" s="293"/>
      <c r="G35" s="293"/>
      <c r="H35" s="295"/>
      <c r="I35"/>
      <c r="J35"/>
      <c r="K35"/>
    </row>
    <row r="37" spans="1:11">
      <c r="C37" s="289" t="s">
        <v>134</v>
      </c>
      <c r="F37" s="144">
        <f>入力シート!C8</f>
        <v>0</v>
      </c>
      <c r="G37" s="141"/>
      <c r="H37" s="141">
        <f>入力シート!C10</f>
        <v>0</v>
      </c>
      <c r="J37" s="290" t="s">
        <v>513</v>
      </c>
    </row>
    <row r="38" spans="1:11">
      <c r="F38" s="290"/>
      <c r="J38" s="290"/>
    </row>
    <row r="39" spans="1:11">
      <c r="F39" s="290"/>
      <c r="J39" s="290"/>
    </row>
    <row r="41" spans="1:11">
      <c r="A41" s="289" t="s">
        <v>124</v>
      </c>
      <c r="E41" s="303"/>
      <c r="F41" s="303"/>
      <c r="G41" s="303"/>
      <c r="H41" s="303"/>
      <c r="I41" s="303"/>
    </row>
    <row r="42" spans="1:11">
      <c r="E42" s="303"/>
      <c r="F42" s="303"/>
      <c r="G42" s="303"/>
      <c r="H42" s="303"/>
      <c r="I42" s="303"/>
    </row>
    <row r="43" spans="1:11">
      <c r="C43" s="289" t="s">
        <v>133</v>
      </c>
      <c r="E43" s="303"/>
      <c r="F43" s="303"/>
      <c r="G43" s="303"/>
      <c r="H43" s="303"/>
      <c r="I43" s="303"/>
      <c r="J43" s="290" t="s">
        <v>513</v>
      </c>
    </row>
    <row r="44" spans="1:11">
      <c r="E44" s="303"/>
      <c r="F44" s="303"/>
      <c r="G44" s="303"/>
      <c r="H44" s="303"/>
      <c r="I44" s="303"/>
      <c r="J44" s="290"/>
    </row>
    <row r="45" spans="1:11">
      <c r="E45" s="303"/>
      <c r="F45" s="303"/>
      <c r="G45" s="303"/>
      <c r="H45" s="303"/>
      <c r="I45" s="303"/>
    </row>
    <row r="46" spans="1:11">
      <c r="C46" s="289" t="s">
        <v>132</v>
      </c>
      <c r="E46" s="303"/>
      <c r="F46" s="303"/>
      <c r="G46" s="303"/>
      <c r="H46" s="303"/>
      <c r="I46" s="303"/>
      <c r="J46" s="290"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9" orientation="portrait" blackAndWhite="1" r:id="rId1"/>
  <headerFooter alignWithMargins="0"/>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T46"/>
  <sheetViews>
    <sheetView view="pageBreakPreview" topLeftCell="A7" zoomScaleNormal="100" zoomScaleSheetLayoutView="100" workbookViewId="0">
      <selection activeCell="J13" sqref="J13"/>
    </sheetView>
  </sheetViews>
  <sheetFormatPr defaultColWidth="5.875" defaultRowHeight="14.25"/>
  <cols>
    <col min="1" max="16384" width="5.875" style="114"/>
  </cols>
  <sheetData>
    <row r="1" spans="1:20">
      <c r="P1" s="290" t="s">
        <v>990</v>
      </c>
    </row>
    <row r="2" spans="1:20">
      <c r="P2" s="138"/>
    </row>
    <row r="3" spans="1:20">
      <c r="A3" s="157"/>
      <c r="B3" s="157"/>
      <c r="C3" s="157"/>
      <c r="D3" s="157"/>
      <c r="E3" s="157"/>
      <c r="F3" s="157"/>
      <c r="G3" s="157"/>
      <c r="H3" s="157"/>
      <c r="I3" s="157"/>
      <c r="J3" s="157"/>
      <c r="K3" s="157"/>
      <c r="L3" s="157"/>
      <c r="M3" s="157"/>
      <c r="N3" s="197"/>
      <c r="O3" s="198"/>
      <c r="P3" s="157"/>
      <c r="Q3" s="157"/>
      <c r="R3" s="157"/>
      <c r="S3" s="157"/>
      <c r="T3" s="157"/>
    </row>
    <row r="4" spans="1:20">
      <c r="N4" s="1578" t="s">
        <v>136</v>
      </c>
      <c r="O4" s="1521"/>
      <c r="P4" s="138"/>
    </row>
    <row r="5" spans="1:20">
      <c r="N5" s="1578" t="s">
        <v>137</v>
      </c>
      <c r="O5" s="1521"/>
      <c r="P5" s="138"/>
    </row>
    <row r="6" spans="1:20">
      <c r="N6" s="182"/>
      <c r="O6" s="183"/>
    </row>
    <row r="7" spans="1:20" ht="28.5">
      <c r="A7" s="921" t="s">
        <v>222</v>
      </c>
      <c r="B7" s="921"/>
      <c r="C7" s="921"/>
      <c r="D7" s="921"/>
      <c r="E7" s="921"/>
      <c r="F7" s="921"/>
      <c r="G7" s="921"/>
      <c r="H7" s="921"/>
      <c r="I7" s="921"/>
      <c r="J7" s="921"/>
      <c r="K7" s="921"/>
      <c r="L7" s="921"/>
      <c r="M7" s="921"/>
      <c r="N7" s="921"/>
      <c r="O7" s="921"/>
      <c r="P7" s="921"/>
    </row>
    <row r="10" spans="1:20" ht="18" customHeight="1">
      <c r="A10" s="295" t="s">
        <v>1012</v>
      </c>
      <c r="B10" s="152"/>
      <c r="C10" s="152"/>
      <c r="D10" s="152"/>
      <c r="E10" s="152"/>
      <c r="F10" s="152"/>
      <c r="G10" s="152"/>
      <c r="H10" s="152"/>
      <c r="I10" s="280" t="str">
        <f>入力シート!E11</f>
        <v/>
      </c>
      <c r="J10" s="152"/>
      <c r="K10" s="152"/>
      <c r="L10" s="295" t="s">
        <v>1013</v>
      </c>
      <c r="M10" s="152"/>
      <c r="N10" s="152"/>
      <c r="O10" s="152"/>
    </row>
    <row r="11" spans="1:20" ht="18" customHeight="1">
      <c r="A11" s="295" t="s">
        <v>1003</v>
      </c>
      <c r="B11" s="152"/>
      <c r="C11" s="152"/>
      <c r="D11" s="143"/>
      <c r="E11" s="392"/>
      <c r="F11" s="392"/>
      <c r="G11" s="392"/>
      <c r="H11" s="392"/>
      <c r="I11" s="392"/>
      <c r="J11" s="392"/>
      <c r="K11" s="392"/>
    </row>
    <row r="12" spans="1:20">
      <c r="A12" s="295" t="s">
        <v>1009</v>
      </c>
    </row>
    <row r="14" spans="1:20">
      <c r="A14" s="114" t="s">
        <v>223</v>
      </c>
    </row>
    <row r="15" spans="1:20">
      <c r="A15" s="114" t="s">
        <v>224</v>
      </c>
    </row>
    <row r="17" spans="1:8">
      <c r="A17" s="114" t="s">
        <v>151</v>
      </c>
      <c r="D17" s="143"/>
      <c r="E17" s="143"/>
    </row>
    <row r="18" spans="1:8">
      <c r="A18" s="114" t="s">
        <v>225</v>
      </c>
      <c r="C18" s="143"/>
      <c r="D18" s="143"/>
      <c r="E18" s="143"/>
      <c r="F18" s="143"/>
      <c r="G18" s="143"/>
    </row>
    <row r="20" spans="1:8">
      <c r="A20" s="114" t="s">
        <v>226</v>
      </c>
    </row>
    <row r="21" spans="1:8">
      <c r="A21" s="303" t="s">
        <v>1535</v>
      </c>
      <c r="B21" s="143"/>
      <c r="C21" s="143"/>
      <c r="D21" s="143"/>
      <c r="E21" s="143"/>
    </row>
    <row r="23" spans="1:8">
      <c r="A23" s="114" t="s">
        <v>154</v>
      </c>
    </row>
    <row r="24" spans="1:8">
      <c r="A24" s="114" t="s">
        <v>127</v>
      </c>
    </row>
    <row r="25" spans="1:8">
      <c r="A25" s="114" t="s">
        <v>128</v>
      </c>
    </row>
    <row r="26" spans="1:8">
      <c r="A26" s="114" t="s">
        <v>129</v>
      </c>
    </row>
    <row r="27" spans="1:8">
      <c r="A27" s="114" t="s">
        <v>130</v>
      </c>
    </row>
    <row r="28" spans="1:8">
      <c r="A28" s="114" t="s">
        <v>131</v>
      </c>
    </row>
    <row r="29" spans="1:8">
      <c r="A29" s="114" t="s">
        <v>138</v>
      </c>
    </row>
    <row r="31" spans="1:8">
      <c r="A31" s="303" t="s">
        <v>1536</v>
      </c>
      <c r="B31" s="143"/>
      <c r="C31" s="143"/>
      <c r="D31" s="143"/>
      <c r="E31" s="143"/>
      <c r="F31" s="143"/>
      <c r="G31" s="143"/>
      <c r="H31" s="143"/>
    </row>
    <row r="33" spans="1:10">
      <c r="A33" s="114" t="s">
        <v>123</v>
      </c>
      <c r="E33" s="141">
        <f>入力シート!C22</f>
        <v>0</v>
      </c>
    </row>
    <row r="35" spans="1:10">
      <c r="C35" s="289" t="s">
        <v>1005</v>
      </c>
    </row>
    <row r="37" spans="1:10">
      <c r="C37" s="114" t="s">
        <v>134</v>
      </c>
      <c r="F37" s="144">
        <f>入力シート!C8</f>
        <v>0</v>
      </c>
      <c r="G37" s="141"/>
      <c r="H37" s="141">
        <f>入力シート!C10</f>
        <v>0</v>
      </c>
      <c r="J37" s="138" t="s">
        <v>513</v>
      </c>
    </row>
    <row r="38" spans="1:10">
      <c r="F38" s="138"/>
      <c r="J38" s="138"/>
    </row>
    <row r="39" spans="1:10">
      <c r="F39" s="138"/>
      <c r="J39" s="138"/>
    </row>
    <row r="41" spans="1:10">
      <c r="A41" s="114" t="s">
        <v>124</v>
      </c>
      <c r="E41" s="143"/>
      <c r="F41" s="143"/>
      <c r="G41" s="143"/>
      <c r="H41" s="143"/>
      <c r="I41" s="143"/>
    </row>
    <row r="42" spans="1:10">
      <c r="E42" s="143"/>
      <c r="F42" s="143"/>
      <c r="G42" s="143"/>
      <c r="H42" s="143"/>
      <c r="I42" s="143"/>
    </row>
    <row r="43" spans="1:10">
      <c r="C43" s="114" t="s">
        <v>133</v>
      </c>
      <c r="E43" s="143"/>
      <c r="F43" s="143"/>
      <c r="G43" s="143"/>
      <c r="H43" s="143"/>
      <c r="I43" s="143"/>
      <c r="J43" s="138" t="s">
        <v>513</v>
      </c>
    </row>
    <row r="44" spans="1:10">
      <c r="E44" s="143"/>
      <c r="F44" s="143"/>
      <c r="G44" s="143"/>
      <c r="H44" s="143"/>
      <c r="I44" s="143"/>
      <c r="J44" s="138"/>
    </row>
    <row r="45" spans="1:10">
      <c r="E45" s="143"/>
      <c r="F45" s="143"/>
      <c r="G45" s="143"/>
      <c r="H45" s="143"/>
      <c r="I45" s="143"/>
    </row>
    <row r="46" spans="1:10">
      <c r="C46" s="114" t="s">
        <v>132</v>
      </c>
      <c r="E46" s="143"/>
      <c r="F46" s="143"/>
      <c r="G46" s="143"/>
      <c r="H46" s="143"/>
      <c r="I46" s="143"/>
      <c r="J46" s="138" t="s">
        <v>513</v>
      </c>
    </row>
  </sheetData>
  <mergeCells count="3">
    <mergeCell ref="N4:O4"/>
    <mergeCell ref="N5:O5"/>
    <mergeCell ref="A7:P7"/>
  </mergeCells>
  <phoneticPr fontId="3"/>
  <pageMargins left="0.70866141732283472" right="0.31496062992125984" top="0.74803149606299213" bottom="0.74803149606299213" header="0.31496062992125984" footer="0.31496062992125984"/>
  <pageSetup paperSize="9" scale="95"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9"/>
  <sheetViews>
    <sheetView view="pageBreakPreview" zoomScaleNormal="100" zoomScaleSheetLayoutView="100" workbookViewId="0">
      <selection activeCell="H14" sqref="H14"/>
    </sheetView>
  </sheetViews>
  <sheetFormatPr defaultColWidth="5.875" defaultRowHeight="14.25"/>
  <cols>
    <col min="1" max="13" width="5.875" style="114" customWidth="1"/>
    <col min="14" max="14" width="6.75" style="114" customWidth="1"/>
    <col min="15" max="16384" width="5.875" style="114"/>
  </cols>
  <sheetData>
    <row r="1" spans="1:14">
      <c r="N1" s="138" t="s">
        <v>565</v>
      </c>
    </row>
    <row r="5" spans="1:14" ht="28.5">
      <c r="A5" s="917" t="s">
        <v>566</v>
      </c>
      <c r="B5" s="917"/>
      <c r="C5" s="917"/>
      <c r="D5" s="917"/>
      <c r="E5" s="917"/>
      <c r="F5" s="917"/>
      <c r="G5" s="917"/>
      <c r="H5" s="917"/>
      <c r="I5" s="917"/>
      <c r="J5" s="917"/>
      <c r="K5" s="917"/>
      <c r="L5" s="917"/>
      <c r="M5" s="917"/>
      <c r="N5" s="917"/>
    </row>
    <row r="9" spans="1:14" ht="14.25" customHeight="1"/>
    <row r="10" spans="1:14" ht="14.25" customHeight="1">
      <c r="A10" s="289" t="s">
        <v>1335</v>
      </c>
    </row>
    <row r="11" spans="1:14" ht="14.25" customHeight="1">
      <c r="A11" s="289" t="s">
        <v>723</v>
      </c>
      <c r="H11" s="146"/>
      <c r="J11" s="146"/>
      <c r="K11" s="146"/>
    </row>
    <row r="12" spans="1:14" ht="14.25" customHeight="1">
      <c r="H12" s="146"/>
      <c r="I12" s="146"/>
      <c r="J12" s="146"/>
      <c r="K12" s="146"/>
    </row>
    <row r="13" spans="1:14" ht="14.25" customHeight="1">
      <c r="H13" s="146"/>
      <c r="J13" s="146"/>
    </row>
    <row r="16" spans="1:14">
      <c r="B16" s="931" t="str">
        <f>入力シート!E34</f>
        <v>令和-118年1月0日</v>
      </c>
      <c r="C16" s="932"/>
      <c r="D16" s="932"/>
    </row>
    <row r="17" spans="2:12">
      <c r="B17" s="139"/>
      <c r="C17" s="147"/>
      <c r="D17" s="147"/>
    </row>
    <row r="18" spans="2:12">
      <c r="B18" s="139"/>
      <c r="C18" s="147"/>
      <c r="D18" s="147"/>
    </row>
    <row r="19" spans="2:12">
      <c r="B19" s="139"/>
      <c r="C19" s="147"/>
      <c r="D19" s="147"/>
    </row>
    <row r="20" spans="2:12">
      <c r="B20" s="139"/>
      <c r="C20" s="147"/>
      <c r="D20" s="147"/>
    </row>
    <row r="21" spans="2:12">
      <c r="B21" s="139"/>
      <c r="C21" s="147"/>
      <c r="D21" s="147"/>
      <c r="F21" s="114" t="s">
        <v>533</v>
      </c>
      <c r="H21" s="713">
        <f>入力シート!C39</f>
        <v>0</v>
      </c>
    </row>
    <row r="22" spans="2:12">
      <c r="B22" s="139"/>
      <c r="C22" s="147"/>
      <c r="D22" s="147"/>
    </row>
    <row r="23" spans="2:12">
      <c r="B23" s="139"/>
      <c r="C23" s="147"/>
      <c r="D23" s="147"/>
    </row>
    <row r="24" spans="2:12">
      <c r="B24" s="139"/>
      <c r="C24" s="147"/>
      <c r="D24" s="147"/>
    </row>
    <row r="25" spans="2:12">
      <c r="B25" s="139"/>
      <c r="C25" s="147"/>
      <c r="D25" s="147"/>
    </row>
    <row r="26" spans="2:12" ht="21">
      <c r="B26" s="139"/>
      <c r="C26" s="147"/>
      <c r="D26" s="147"/>
      <c r="F26" s="114" t="s">
        <v>534</v>
      </c>
      <c r="H26" s="451">
        <f>入力シート!C35</f>
        <v>0</v>
      </c>
      <c r="I26" s="452"/>
      <c r="J26" s="452">
        <f>入力シート!C37</f>
        <v>0</v>
      </c>
      <c r="K26" s="148"/>
      <c r="L26" s="135"/>
    </row>
    <row r="27" spans="2:12">
      <c r="B27" s="139"/>
      <c r="C27" s="147"/>
      <c r="D27" s="147"/>
    </row>
    <row r="28" spans="2:12">
      <c r="B28" s="139"/>
      <c r="C28" s="147"/>
      <c r="D28" s="147"/>
    </row>
    <row r="29" spans="2:12">
      <c r="B29" s="139"/>
      <c r="C29" s="147"/>
      <c r="D29" s="147"/>
    </row>
    <row r="32" spans="2:12" ht="18.75">
      <c r="B32" s="114" t="s">
        <v>544</v>
      </c>
      <c r="D32" s="933">
        <f>入力シート!C8</f>
        <v>0</v>
      </c>
      <c r="E32" s="933"/>
      <c r="F32" s="154">
        <f>入力シート!C10</f>
        <v>0</v>
      </c>
      <c r="H32" s="140" t="s">
        <v>515</v>
      </c>
    </row>
    <row r="34" spans="1:13" ht="21">
      <c r="D34" s="133"/>
      <c r="E34" s="133"/>
      <c r="F34" s="134"/>
      <c r="G34" s="133"/>
      <c r="I34" s="927"/>
      <c r="J34" s="927"/>
      <c r="K34" s="928"/>
      <c r="L34" s="928"/>
    </row>
    <row r="35" spans="1:13" ht="21">
      <c r="D35" s="133"/>
      <c r="E35" s="133"/>
      <c r="F35" s="134"/>
      <c r="G35" s="133"/>
      <c r="I35" s="135"/>
      <c r="J35" s="135"/>
      <c r="K35" s="136"/>
      <c r="L35" s="136"/>
    </row>
    <row r="36" spans="1:13" ht="21">
      <c r="D36" s="133"/>
      <c r="E36" s="133"/>
      <c r="F36" s="134"/>
      <c r="G36" s="133"/>
      <c r="I36" s="135"/>
      <c r="J36" s="135"/>
      <c r="K36" s="136"/>
      <c r="L36" s="136"/>
    </row>
    <row r="37" spans="1:13" ht="21">
      <c r="D37" s="133"/>
      <c r="E37" s="133"/>
      <c r="F37" s="134"/>
      <c r="G37" s="133"/>
      <c r="I37" s="135"/>
      <c r="J37" s="135"/>
      <c r="K37" s="136"/>
      <c r="L37" s="136"/>
    </row>
    <row r="38" spans="1:13">
      <c r="A38" s="137"/>
    </row>
    <row r="39" spans="1:13">
      <c r="K39" s="920"/>
      <c r="L39" s="920"/>
      <c r="M39" s="138"/>
    </row>
  </sheetData>
  <mergeCells count="6">
    <mergeCell ref="K39:L39"/>
    <mergeCell ref="A5:N5"/>
    <mergeCell ref="B16:D16"/>
    <mergeCell ref="I34:J34"/>
    <mergeCell ref="K34:L34"/>
    <mergeCell ref="D32:E32"/>
  </mergeCells>
  <phoneticPr fontId="3"/>
  <pageMargins left="0.98425196850393704" right="0.59055118110236227" top="0.98425196850393704" bottom="0.98425196850393704" header="0.51181102362204722" footer="0.51181102362204722"/>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89</vt:i4>
      </vt:variant>
      <vt:variant>
        <vt:lpstr>名前付き一覧</vt:lpstr>
      </vt:variant>
      <vt:variant>
        <vt:i4>82</vt:i4>
      </vt:variant>
    </vt:vector>
  </HeadingPairs>
  <TitlesOfParts>
    <vt:vector size="171" baseType="lpstr">
      <vt:lpstr>目次</vt:lpstr>
      <vt:lpstr>入力シート</vt:lpstr>
      <vt:lpstr>開票立会人入力シート</vt:lpstr>
      <vt:lpstr>届出１</vt:lpstr>
      <vt:lpstr>届出２</vt:lpstr>
      <vt:lpstr>届出３</vt:lpstr>
      <vt:lpstr>届出４</vt:lpstr>
      <vt:lpstr>届出５</vt:lpstr>
      <vt:lpstr>届出６</vt:lpstr>
      <vt:lpstr>届出７</vt:lpstr>
      <vt:lpstr>届出８</vt:lpstr>
      <vt:lpstr>届出９</vt:lpstr>
      <vt:lpstr>届出１０</vt:lpstr>
      <vt:lpstr>届出１１</vt:lpstr>
      <vt:lpstr>届出１２</vt:lpstr>
      <vt:lpstr>届出１３</vt:lpstr>
      <vt:lpstr>届出１４</vt:lpstr>
      <vt:lpstr>届出１５</vt:lpstr>
      <vt:lpstr>届出１６</vt:lpstr>
      <vt:lpstr>届出１７</vt:lpstr>
      <vt:lpstr>届出１８</vt:lpstr>
      <vt:lpstr>届出１９</vt:lpstr>
      <vt:lpstr>参考1</vt:lpstr>
      <vt:lpstr>参考2</vt:lpstr>
      <vt:lpstr>政見１</vt:lpstr>
      <vt:lpstr>政見２</vt:lpstr>
      <vt:lpstr>政見３</vt:lpstr>
      <vt:lpstr>政見３（添付１）</vt:lpstr>
      <vt:lpstr>政見３（添付２）</vt:lpstr>
      <vt:lpstr>政見４</vt:lpstr>
      <vt:lpstr>政見５</vt:lpstr>
      <vt:lpstr>政見６－１</vt:lpstr>
      <vt:lpstr>政見６－２</vt:lpstr>
      <vt:lpstr>政見７</vt:lpstr>
      <vt:lpstr>政見８</vt:lpstr>
      <vt:lpstr>政見９</vt:lpstr>
      <vt:lpstr>政見１０</vt:lpstr>
      <vt:lpstr>公営１</vt:lpstr>
      <vt:lpstr>公営２</vt:lpstr>
      <vt:lpstr>公営３その１</vt:lpstr>
      <vt:lpstr>公営３内訳１</vt:lpstr>
      <vt:lpstr>公営３その２</vt:lpstr>
      <vt:lpstr>公営３内訳２</vt:lpstr>
      <vt:lpstr>公営４</vt:lpstr>
      <vt:lpstr>公営５</vt:lpstr>
      <vt:lpstr>公営６</vt:lpstr>
      <vt:lpstr>公営７</vt:lpstr>
      <vt:lpstr>公営８</vt:lpstr>
      <vt:lpstr>公営９</vt:lpstr>
      <vt:lpstr>公営１０</vt:lpstr>
      <vt:lpstr>公営１１</vt:lpstr>
      <vt:lpstr>公営１２</vt:lpstr>
      <vt:lpstr>公営１３</vt:lpstr>
      <vt:lpstr>公営１４</vt:lpstr>
      <vt:lpstr>公営１５</vt:lpstr>
      <vt:lpstr>公営１６</vt:lpstr>
      <vt:lpstr>公営１７</vt:lpstr>
      <vt:lpstr>公営１７別紙内訳</vt:lpstr>
      <vt:lpstr>公営１８</vt:lpstr>
      <vt:lpstr>公営１９</vt:lpstr>
      <vt:lpstr>公営２０</vt:lpstr>
      <vt:lpstr>公営２１</vt:lpstr>
      <vt:lpstr>公営２２</vt:lpstr>
      <vt:lpstr>公営２３</vt:lpstr>
      <vt:lpstr>公営２４</vt:lpstr>
      <vt:lpstr>公営２５</vt:lpstr>
      <vt:lpstr>公営２６</vt:lpstr>
      <vt:lpstr>公営２７</vt:lpstr>
      <vt:lpstr>公営２８</vt:lpstr>
      <vt:lpstr>公営２９</vt:lpstr>
      <vt:lpstr>公営３０</vt:lpstr>
      <vt:lpstr>公営３１</vt:lpstr>
      <vt:lpstr>公営３２</vt:lpstr>
      <vt:lpstr>公営３３</vt:lpstr>
      <vt:lpstr>公営３４</vt:lpstr>
      <vt:lpstr>公営３５</vt:lpstr>
      <vt:lpstr>公営３６</vt:lpstr>
      <vt:lpstr>公営３７</vt:lpstr>
      <vt:lpstr>公営３７別紙内訳</vt:lpstr>
      <vt:lpstr>契約１</vt:lpstr>
      <vt:lpstr>契約２</vt:lpstr>
      <vt:lpstr>契約３</vt:lpstr>
      <vt:lpstr>契約４</vt:lpstr>
      <vt:lpstr>契約５</vt:lpstr>
      <vt:lpstr>契約６</vt:lpstr>
      <vt:lpstr>契約７</vt:lpstr>
      <vt:lpstr>契約８</vt:lpstr>
      <vt:lpstr>契約９</vt:lpstr>
      <vt:lpstr>契約１０</vt:lpstr>
      <vt:lpstr>開票立会人入力シート!Print_Area</vt:lpstr>
      <vt:lpstr>契約１０!Print_Area</vt:lpstr>
      <vt:lpstr>契約２!Print_Area</vt:lpstr>
      <vt:lpstr>契約３!Print_Area</vt:lpstr>
      <vt:lpstr>契約４!Print_Area</vt:lpstr>
      <vt:lpstr>契約５!Print_Area</vt:lpstr>
      <vt:lpstr>契約６!Print_Area</vt:lpstr>
      <vt:lpstr>契約７!Print_Area</vt:lpstr>
      <vt:lpstr>契約８!Print_Area</vt:lpstr>
      <vt:lpstr>契約９!Print_Area</vt:lpstr>
      <vt:lpstr>公営１!Print_Area</vt:lpstr>
      <vt:lpstr>公営１０!Print_Area</vt:lpstr>
      <vt:lpstr>公営１１!Print_Area</vt:lpstr>
      <vt:lpstr>公営１２!Print_Area</vt:lpstr>
      <vt:lpstr>公営１３!Print_Area</vt:lpstr>
      <vt:lpstr>公営１４!Print_Area</vt:lpstr>
      <vt:lpstr>公営１５!Print_Area</vt:lpstr>
      <vt:lpstr>公営１６!Print_Area</vt:lpstr>
      <vt:lpstr>公営１７!Print_Area</vt:lpstr>
      <vt:lpstr>公営１７別紙内訳!Print_Area</vt:lpstr>
      <vt:lpstr>公営１８!Print_Area</vt:lpstr>
      <vt:lpstr>公営１９!Print_Area</vt:lpstr>
      <vt:lpstr>公営２!Print_Area</vt:lpstr>
      <vt:lpstr>公営２０!Print_Area</vt:lpstr>
      <vt:lpstr>公営２１!Print_Area</vt:lpstr>
      <vt:lpstr>公営２２!Print_Area</vt:lpstr>
      <vt:lpstr>公営２３!Print_Area</vt:lpstr>
      <vt:lpstr>公営２４!Print_Area</vt:lpstr>
      <vt:lpstr>公営２５!Print_Area</vt:lpstr>
      <vt:lpstr>公営２６!Print_Area</vt:lpstr>
      <vt:lpstr>公営２７!Print_Area</vt:lpstr>
      <vt:lpstr>公営２８!Print_Area</vt:lpstr>
      <vt:lpstr>公営２９!Print_Area</vt:lpstr>
      <vt:lpstr>公営３０!Print_Area</vt:lpstr>
      <vt:lpstr>公営３１!Print_Area</vt:lpstr>
      <vt:lpstr>公営３２!Print_Area</vt:lpstr>
      <vt:lpstr>公営３３!Print_Area</vt:lpstr>
      <vt:lpstr>公営３４!Print_Area</vt:lpstr>
      <vt:lpstr>公営３６!Print_Area</vt:lpstr>
      <vt:lpstr>公営３７!Print_Area</vt:lpstr>
      <vt:lpstr>公営３７別紙内訳!Print_Area</vt:lpstr>
      <vt:lpstr>公営３その１!Print_Area</vt:lpstr>
      <vt:lpstr>公営３その２!Print_Area</vt:lpstr>
      <vt:lpstr>公営３内訳１!Print_Area</vt:lpstr>
      <vt:lpstr>公営３内訳２!Print_Area</vt:lpstr>
      <vt:lpstr>公営４!Print_Area</vt:lpstr>
      <vt:lpstr>公営５!Print_Area</vt:lpstr>
      <vt:lpstr>公営６!Print_Area</vt:lpstr>
      <vt:lpstr>公営７!Print_Area</vt:lpstr>
      <vt:lpstr>公営８!Print_Area</vt:lpstr>
      <vt:lpstr>公営９!Print_Area</vt:lpstr>
      <vt:lpstr>政見１!Print_Area</vt:lpstr>
      <vt:lpstr>政見１０!Print_Area</vt:lpstr>
      <vt:lpstr>政見３!Print_Area</vt:lpstr>
      <vt:lpstr>'政見３（添付１）'!Print_Area</vt:lpstr>
      <vt:lpstr>'政見３（添付２）'!Print_Area</vt:lpstr>
      <vt:lpstr>政見４!Print_Area</vt:lpstr>
      <vt:lpstr>政見５!Print_Area</vt:lpstr>
      <vt:lpstr>'政見６－１'!Print_Area</vt:lpstr>
      <vt:lpstr>'政見６－２'!Print_Area</vt:lpstr>
      <vt:lpstr>政見７!Print_Area</vt:lpstr>
      <vt:lpstr>政見８!Print_Area</vt:lpstr>
      <vt:lpstr>政見９!Print_Area</vt:lpstr>
      <vt:lpstr>届出１!Print_Area</vt:lpstr>
      <vt:lpstr>届出１０!Print_Area</vt:lpstr>
      <vt:lpstr>届出１２!Print_Area</vt:lpstr>
      <vt:lpstr>届出１３!Print_Area</vt:lpstr>
      <vt:lpstr>届出１４!Print_Area</vt:lpstr>
      <vt:lpstr>届出１５!Print_Area</vt:lpstr>
      <vt:lpstr>届出１６!Print_Area</vt:lpstr>
      <vt:lpstr>届出１７!Print_Area</vt:lpstr>
      <vt:lpstr>届出１８!Print_Area</vt:lpstr>
      <vt:lpstr>届出１９!Print_Area</vt:lpstr>
      <vt:lpstr>届出２!Print_Area</vt:lpstr>
      <vt:lpstr>届出３!Print_Area</vt:lpstr>
      <vt:lpstr>届出５!Print_Area</vt:lpstr>
      <vt:lpstr>届出６!Print_Area</vt:lpstr>
      <vt:lpstr>届出７!Print_Area</vt:lpstr>
      <vt:lpstr>届出８!Print_Area</vt:lpstr>
      <vt:lpstr>届出９!Print_Area</vt:lpstr>
      <vt:lpstr>入力シート!Print_Area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2022-05-19T04:12:38Z</cp:lastPrinted>
  <dcterms:created xsi:type="dcterms:W3CDTF">2022-05-16T10:32:23Z</dcterms:created>
  <dcterms:modified xsi:type="dcterms:W3CDTF">2022-05-19T04:36:44Z</dcterms:modified>
</cp:coreProperties>
</file>