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RASTATION\kouzou_public\■②農地活用促進Ｇ\★R04★\01 業務\01 農地集積\01 農地中間管理事業R4\80 その他（会議等対応）\構造HP更新\HP掲載用\"/>
    </mc:Choice>
  </mc:AlternateContent>
  <xr:revisionPtr revIDLastSave="0" documentId="13_ncr:1_{5CA8B73C-B3DD-4762-958E-CAB418EA4D13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Sheet1" sheetId="36" r:id="rId1"/>
  </sheets>
  <definedNames>
    <definedName name="_xlnm.Print_Area" localSheetId="0">Sheet1!$A$1:$R$47</definedName>
  </definedNames>
  <calcPr calcId="191029"/>
</workbook>
</file>

<file path=xl/calcChain.xml><?xml version="1.0" encoding="utf-8"?>
<calcChain xmlns="http://schemas.openxmlformats.org/spreadsheetml/2006/main">
  <c r="I47" i="36" l="1"/>
  <c r="H47" i="36"/>
  <c r="L47" i="36"/>
  <c r="K47" i="36"/>
  <c r="J47" i="36"/>
  <c r="G47" i="36"/>
  <c r="R47" i="36"/>
  <c r="Q47" i="36"/>
  <c r="P47" i="36"/>
  <c r="E47" i="36"/>
  <c r="C47" i="36"/>
  <c r="D47" i="36" s="1"/>
  <c r="B47" i="36"/>
  <c r="N41" i="36"/>
  <c r="O41" i="36" s="1"/>
  <c r="N10" i="36"/>
  <c r="O10" i="36" s="1"/>
  <c r="F10" i="36"/>
  <c r="F47" i="36" l="1"/>
  <c r="N46" i="36"/>
  <c r="O46" i="36" s="1"/>
  <c r="N45" i="36"/>
  <c r="O45" i="36" s="1"/>
  <c r="N44" i="36"/>
  <c r="O44" i="36" s="1"/>
  <c r="N42" i="36"/>
  <c r="O42" i="36" s="1"/>
  <c r="N40" i="36"/>
  <c r="O40" i="36" s="1"/>
  <c r="N39" i="36"/>
  <c r="O39" i="36" s="1"/>
  <c r="N38" i="36"/>
  <c r="O38" i="36" s="1"/>
  <c r="N36" i="36"/>
  <c r="O36" i="36" s="1"/>
  <c r="N35" i="36"/>
  <c r="O35" i="36" s="1"/>
  <c r="N34" i="36"/>
  <c r="O34" i="36" s="1"/>
  <c r="N33" i="36"/>
  <c r="O33" i="36" s="1"/>
  <c r="N31" i="36"/>
  <c r="O31" i="36" s="1"/>
  <c r="N30" i="36"/>
  <c r="O30" i="36" s="1"/>
  <c r="N29" i="36"/>
  <c r="O29" i="36" s="1"/>
  <c r="N28" i="36"/>
  <c r="O28" i="36" s="1"/>
  <c r="N26" i="36"/>
  <c r="O26" i="36" s="1"/>
  <c r="N25" i="36"/>
  <c r="O25" i="36" s="1"/>
  <c r="N23" i="36"/>
  <c r="O23" i="36" s="1"/>
  <c r="N22" i="36"/>
  <c r="O22" i="36" s="1"/>
  <c r="N20" i="36"/>
  <c r="O20" i="36" s="1"/>
  <c r="N19" i="36"/>
  <c r="O19" i="36" s="1"/>
  <c r="N18" i="36"/>
  <c r="O18" i="36" s="1"/>
  <c r="N17" i="36"/>
  <c r="O17" i="36" s="1"/>
  <c r="N15" i="36"/>
  <c r="O15" i="36" s="1"/>
  <c r="N14" i="36"/>
  <c r="O14" i="36" s="1"/>
  <c r="N13" i="36"/>
  <c r="O13" i="36" s="1"/>
  <c r="N12" i="36"/>
  <c r="O12" i="36" s="1"/>
  <c r="N7" i="36"/>
  <c r="O7" i="36" l="1"/>
  <c r="N11" i="36"/>
  <c r="O11" i="36" s="1"/>
  <c r="N43" i="36"/>
  <c r="O43" i="36" s="1"/>
  <c r="N16" i="36"/>
  <c r="O16" i="36" s="1"/>
  <c r="N21" i="36"/>
  <c r="O21" i="36" s="1"/>
  <c r="N8" i="36"/>
  <c r="O8" i="36" s="1"/>
  <c r="N27" i="36"/>
  <c r="O27" i="36" s="1"/>
  <c r="N9" i="36"/>
  <c r="O9" i="36" s="1"/>
  <c r="N32" i="36"/>
  <c r="O32" i="36" s="1"/>
  <c r="N37" i="36"/>
  <c r="O37" i="36" s="1"/>
  <c r="N24" i="36"/>
  <c r="O24" i="36" s="1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F9" i="36"/>
  <c r="F8" i="36"/>
  <c r="F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N47" i="36" l="1"/>
  <c r="O47" i="36" s="1"/>
</calcChain>
</file>

<file path=xl/sharedStrings.xml><?xml version="1.0" encoding="utf-8"?>
<sst xmlns="http://schemas.openxmlformats.org/spreadsheetml/2006/main" count="109" uniqueCount="67">
  <si>
    <t>市町村名</t>
    <rPh sb="0" eb="4">
      <t>シチョウソンメイ</t>
    </rPh>
    <phoneticPr fontId="1"/>
  </si>
  <si>
    <t>担い手への
集積面積</t>
    <rPh sb="0" eb="1">
      <t>ニナ</t>
    </rPh>
    <rPh sb="2" eb="3">
      <t>テ</t>
    </rPh>
    <rPh sb="6" eb="8">
      <t>シュウセキ</t>
    </rPh>
    <rPh sb="8" eb="10">
      <t>メンセキ</t>
    </rPh>
    <phoneticPr fontId="1"/>
  </si>
  <si>
    <t>集積率</t>
    <rPh sb="0" eb="2">
      <t>シュウセキ</t>
    </rPh>
    <rPh sb="2" eb="3">
      <t>リツ</t>
    </rPh>
    <phoneticPr fontId="1"/>
  </si>
  <si>
    <t>過去１年間の
集積増加面積</t>
    <rPh sb="0" eb="2">
      <t>カコ</t>
    </rPh>
    <rPh sb="3" eb="5">
      <t>ネンカン</t>
    </rPh>
    <rPh sb="7" eb="9">
      <t>シュウセキ</t>
    </rPh>
    <rPh sb="9" eb="11">
      <t>ゾウカ</t>
    </rPh>
    <rPh sb="11" eb="13">
      <t>メンセキ</t>
    </rPh>
    <phoneticPr fontId="1"/>
  </si>
  <si>
    <t>機構の
借入面積</t>
    <rPh sb="0" eb="2">
      <t>キコウ</t>
    </rPh>
    <rPh sb="4" eb="6">
      <t>カリイレ</t>
    </rPh>
    <rPh sb="6" eb="8">
      <t>メンセキ</t>
    </rPh>
    <phoneticPr fontId="1"/>
  </si>
  <si>
    <t>機構の
転貸面積</t>
    <rPh sb="0" eb="2">
      <t>キコウ</t>
    </rPh>
    <rPh sb="4" eb="6">
      <t>テンタイ</t>
    </rPh>
    <rPh sb="6" eb="8">
      <t>メンセキ</t>
    </rPh>
    <phoneticPr fontId="1"/>
  </si>
  <si>
    <t>耕作放棄地の状況</t>
    <phoneticPr fontId="1"/>
  </si>
  <si>
    <t>管内農地に
占める割合</t>
    <rPh sb="0" eb="2">
      <t>カンナイ</t>
    </rPh>
    <rPh sb="2" eb="4">
      <t>ノウチ</t>
    </rPh>
    <rPh sb="6" eb="7">
      <t>シ</t>
    </rPh>
    <rPh sb="9" eb="11">
      <t>ワリアイ</t>
    </rPh>
    <phoneticPr fontId="1"/>
  </si>
  <si>
    <t>農地中間管理機構の利用状況（権利が発生している面積）</t>
    <rPh sb="0" eb="2">
      <t>ノウチ</t>
    </rPh>
    <rPh sb="2" eb="4">
      <t>チュウカン</t>
    </rPh>
    <rPh sb="4" eb="6">
      <t>カンリ</t>
    </rPh>
    <rPh sb="6" eb="8">
      <t>キコウ</t>
    </rPh>
    <rPh sb="9" eb="11">
      <t>リヨウ</t>
    </rPh>
    <rPh sb="11" eb="13">
      <t>ジョウキョウ</t>
    </rPh>
    <rPh sb="14" eb="16">
      <t>ケンリ</t>
    </rPh>
    <rPh sb="17" eb="19">
      <t>ハッセイ</t>
    </rPh>
    <rPh sb="23" eb="25">
      <t>メンセキ</t>
    </rPh>
    <phoneticPr fontId="1"/>
  </si>
  <si>
    <t>耕地面積に占める機構の借受面積（累計）の割合</t>
    <rPh sb="0" eb="2">
      <t>コウチ</t>
    </rPh>
    <rPh sb="2" eb="4">
      <t>メンセキ</t>
    </rPh>
    <rPh sb="5" eb="6">
      <t>シ</t>
    </rPh>
    <rPh sb="8" eb="10">
      <t>キコウ</t>
    </rPh>
    <rPh sb="11" eb="12">
      <t>カ</t>
    </rPh>
    <rPh sb="12" eb="13">
      <t>ウ</t>
    </rPh>
    <rPh sb="13" eb="15">
      <t>メンセキ</t>
    </rPh>
    <rPh sb="16" eb="18">
      <t>ルイケイ</t>
    </rPh>
    <rPh sb="20" eb="22">
      <t>ワリアイ</t>
    </rPh>
    <phoneticPr fontId="1"/>
  </si>
  <si>
    <t>機構との
委託契約の
締結状況</t>
    <rPh sb="0" eb="2">
      <t>キコウ</t>
    </rPh>
    <rPh sb="5" eb="7">
      <t>イタク</t>
    </rPh>
    <rPh sb="7" eb="9">
      <t>ケイヤク</t>
    </rPh>
    <rPh sb="11" eb="13">
      <t>テイケツ</t>
    </rPh>
    <rPh sb="13" eb="15">
      <t>ジョウキョウ</t>
    </rPh>
    <phoneticPr fontId="1"/>
  </si>
  <si>
    <t>荒廃農地
面積</t>
    <rPh sb="0" eb="2">
      <t>コウハイ</t>
    </rPh>
    <rPh sb="2" eb="4">
      <t>ノウチ</t>
    </rPh>
    <rPh sb="5" eb="7">
      <t>メンセキ</t>
    </rPh>
    <phoneticPr fontId="1"/>
  </si>
  <si>
    <t>うち新規
集積面積</t>
    <rPh sb="2" eb="4">
      <t>シンキ</t>
    </rPh>
    <rPh sb="5" eb="7">
      <t>シュウセキ</t>
    </rPh>
    <rPh sb="7" eb="9">
      <t>メンセキ</t>
    </rPh>
    <phoneticPr fontId="1"/>
  </si>
  <si>
    <t>うち再生利用が可能な荒廃農地面積</t>
    <rPh sb="2" eb="4">
      <t>サイセイ</t>
    </rPh>
    <rPh sb="4" eb="6">
      <t>リヨウ</t>
    </rPh>
    <rPh sb="7" eb="9">
      <t>カノウ</t>
    </rPh>
    <rPh sb="10" eb="12">
      <t>コウハイ</t>
    </rPh>
    <rPh sb="12" eb="14">
      <t>ノウチ</t>
    </rPh>
    <rPh sb="14" eb="16">
      <t>メンセキ</t>
    </rPh>
    <phoneticPr fontId="1"/>
  </si>
  <si>
    <t>市町村毎の農地の状況等</t>
    <rPh sb="0" eb="3">
      <t>シチョウソン</t>
    </rPh>
    <rPh sb="3" eb="4">
      <t>ゴト</t>
    </rPh>
    <rPh sb="5" eb="7">
      <t>ノウチ</t>
    </rPh>
    <rPh sb="8" eb="10">
      <t>ジョウキョウ</t>
    </rPh>
    <rPh sb="10" eb="11">
      <t>トウ</t>
    </rPh>
    <phoneticPr fontId="1"/>
  </si>
  <si>
    <t>青森市</t>
    <rPh sb="0" eb="3">
      <t>アオモリシ</t>
    </rPh>
    <phoneticPr fontId="1"/>
  </si>
  <si>
    <t>平内町</t>
    <rPh sb="0" eb="3">
      <t>ヒラナイマチ</t>
    </rPh>
    <phoneticPr fontId="1"/>
  </si>
  <si>
    <t>今別町</t>
    <rPh sb="0" eb="3">
      <t>イマベツマチ</t>
    </rPh>
    <phoneticPr fontId="1"/>
  </si>
  <si>
    <t>蓬田村</t>
    <rPh sb="0" eb="1">
      <t>ヨモギ</t>
    </rPh>
    <rPh sb="1" eb="3">
      <t>タムラ</t>
    </rPh>
    <phoneticPr fontId="1"/>
  </si>
  <si>
    <t>外ヶ浜町</t>
    <rPh sb="0" eb="4">
      <t>ソトガハママチ</t>
    </rPh>
    <phoneticPr fontId="1"/>
  </si>
  <si>
    <t>弘前市</t>
    <rPh sb="0" eb="3">
      <t>ヒロサキシ</t>
    </rPh>
    <phoneticPr fontId="1"/>
  </si>
  <si>
    <t>黒石市</t>
    <rPh sb="0" eb="3">
      <t>クロイシシ</t>
    </rPh>
    <phoneticPr fontId="1"/>
  </si>
  <si>
    <t>平川市</t>
    <rPh sb="0" eb="3">
      <t>ヒラカワシ</t>
    </rPh>
    <phoneticPr fontId="1"/>
  </si>
  <si>
    <t>西目屋村</t>
    <rPh sb="0" eb="4">
      <t>ニシメヤムラ</t>
    </rPh>
    <phoneticPr fontId="1"/>
  </si>
  <si>
    <t>藤崎町</t>
    <rPh sb="0" eb="3">
      <t>フジサキマチ</t>
    </rPh>
    <phoneticPr fontId="1"/>
  </si>
  <si>
    <t>大鰐町</t>
    <rPh sb="0" eb="3">
      <t>オオワニマチ</t>
    </rPh>
    <phoneticPr fontId="1"/>
  </si>
  <si>
    <t>田舎館村</t>
    <rPh sb="0" eb="4">
      <t>イナカダテムラ</t>
    </rPh>
    <phoneticPr fontId="1"/>
  </si>
  <si>
    <t>八戸市</t>
    <rPh sb="0" eb="3">
      <t>ハチノヘシ</t>
    </rPh>
    <phoneticPr fontId="1"/>
  </si>
  <si>
    <t>三戸町</t>
    <rPh sb="0" eb="3">
      <t>サンノヘマチ</t>
    </rPh>
    <phoneticPr fontId="1"/>
  </si>
  <si>
    <t>五戸町</t>
    <rPh sb="0" eb="3">
      <t>ゴノヘマチ</t>
    </rPh>
    <phoneticPr fontId="1"/>
  </si>
  <si>
    <t>田子町</t>
    <rPh sb="0" eb="3">
      <t>タッコマチ</t>
    </rPh>
    <phoneticPr fontId="1"/>
  </si>
  <si>
    <t>南部町</t>
    <rPh sb="0" eb="3">
      <t>ナンブチョウ</t>
    </rPh>
    <phoneticPr fontId="1"/>
  </si>
  <si>
    <t>階上町</t>
    <rPh sb="0" eb="2">
      <t>ハシカミ</t>
    </rPh>
    <rPh sb="2" eb="3">
      <t>マチ</t>
    </rPh>
    <phoneticPr fontId="1"/>
  </si>
  <si>
    <t>新郷村</t>
    <rPh sb="0" eb="2">
      <t>シンゴウ</t>
    </rPh>
    <rPh sb="2" eb="3">
      <t>ムラ</t>
    </rPh>
    <phoneticPr fontId="1"/>
  </si>
  <si>
    <t>五所川原市</t>
    <rPh sb="0" eb="5">
      <t>ゴショガワラシ</t>
    </rPh>
    <phoneticPr fontId="1"/>
  </si>
  <si>
    <t>つがる市</t>
    <rPh sb="3" eb="4">
      <t>シ</t>
    </rPh>
    <phoneticPr fontId="1"/>
  </si>
  <si>
    <t>鯵ヶ沢町</t>
    <rPh sb="0" eb="3">
      <t>アジガサワ</t>
    </rPh>
    <rPh sb="3" eb="4">
      <t>マチ</t>
    </rPh>
    <phoneticPr fontId="1"/>
  </si>
  <si>
    <t>深浦町</t>
    <rPh sb="0" eb="3">
      <t>フカウラマチ</t>
    </rPh>
    <phoneticPr fontId="1"/>
  </si>
  <si>
    <t>板柳町</t>
    <rPh sb="0" eb="3">
      <t>イタヤナギマチ</t>
    </rPh>
    <phoneticPr fontId="1"/>
  </si>
  <si>
    <t>鶴田町</t>
    <rPh sb="0" eb="3">
      <t>ツルタマチ</t>
    </rPh>
    <phoneticPr fontId="1"/>
  </si>
  <si>
    <t>中泊町</t>
    <rPh sb="0" eb="3">
      <t>ナカドマリマチ</t>
    </rPh>
    <phoneticPr fontId="1"/>
  </si>
  <si>
    <t>十和田市</t>
    <rPh sb="0" eb="4">
      <t>トワダシ</t>
    </rPh>
    <phoneticPr fontId="1"/>
  </si>
  <si>
    <t>三沢市</t>
    <rPh sb="0" eb="3">
      <t>ミサワシ</t>
    </rPh>
    <phoneticPr fontId="1"/>
  </si>
  <si>
    <t>野辺地町</t>
    <rPh sb="0" eb="4">
      <t>ノヘジマチ</t>
    </rPh>
    <phoneticPr fontId="1"/>
  </si>
  <si>
    <t>七戸町</t>
    <rPh sb="0" eb="3">
      <t>シチノヘマチ</t>
    </rPh>
    <phoneticPr fontId="1"/>
  </si>
  <si>
    <t>六戸町</t>
    <rPh sb="0" eb="3">
      <t>ロクノヘマチ</t>
    </rPh>
    <phoneticPr fontId="1"/>
  </si>
  <si>
    <t>横浜町</t>
    <rPh sb="0" eb="2">
      <t>ヨコハマ</t>
    </rPh>
    <rPh sb="2" eb="3">
      <t>マチ</t>
    </rPh>
    <phoneticPr fontId="1"/>
  </si>
  <si>
    <t>東北町</t>
    <rPh sb="0" eb="3">
      <t>トウホクマチ</t>
    </rPh>
    <phoneticPr fontId="1"/>
  </si>
  <si>
    <t>六ヶ所村</t>
    <rPh sb="0" eb="4">
      <t>ロッカショムラ</t>
    </rPh>
    <phoneticPr fontId="1"/>
  </si>
  <si>
    <t>おいらせ町</t>
    <rPh sb="4" eb="5">
      <t>マチ</t>
    </rPh>
    <phoneticPr fontId="1"/>
  </si>
  <si>
    <t>むつ市</t>
    <rPh sb="2" eb="3">
      <t>シ</t>
    </rPh>
    <phoneticPr fontId="1"/>
  </si>
  <si>
    <t>大間町</t>
    <rPh sb="0" eb="3">
      <t>オオママチ</t>
    </rPh>
    <phoneticPr fontId="1"/>
  </si>
  <si>
    <t>東通村</t>
    <rPh sb="0" eb="3">
      <t>ヒガシドオリムラ</t>
    </rPh>
    <phoneticPr fontId="1"/>
  </si>
  <si>
    <t>風間浦村</t>
    <rPh sb="0" eb="4">
      <t>カザマウラムラ</t>
    </rPh>
    <phoneticPr fontId="1"/>
  </si>
  <si>
    <t>佐井村</t>
    <rPh sb="0" eb="3">
      <t>サイムラ</t>
    </rPh>
    <phoneticPr fontId="1"/>
  </si>
  <si>
    <t>○</t>
    <phoneticPr fontId="1"/>
  </si>
  <si>
    <t>担い手への農地集積の状況</t>
    <phoneticPr fontId="1"/>
  </si>
  <si>
    <t>県計</t>
    <rPh sb="0" eb="2">
      <t>ケンケイ</t>
    </rPh>
    <phoneticPr fontId="1"/>
  </si>
  <si>
    <t>令和３年３月末時点</t>
    <rPh sb="0" eb="2">
      <t>レイワ</t>
    </rPh>
    <phoneticPr fontId="1"/>
  </si>
  <si>
    <t>平成26年度から令和２年度
までの累計</t>
    <rPh sb="0" eb="2">
      <t>ヘイセイ</t>
    </rPh>
    <rPh sb="4" eb="6">
      <t>ネンド</t>
    </rPh>
    <rPh sb="8" eb="10">
      <t>レイワ</t>
    </rPh>
    <rPh sb="11" eb="13">
      <t>ネンド</t>
    </rPh>
    <rPh sb="12" eb="13">
      <t>ド</t>
    </rPh>
    <rPh sb="14" eb="16">
      <t>ヘイネンド</t>
    </rPh>
    <rPh sb="17" eb="19">
      <t>ルイケイ</t>
    </rPh>
    <phoneticPr fontId="1"/>
  </si>
  <si>
    <t>令和２年度の実績</t>
    <rPh sb="0" eb="2">
      <t>レイワ</t>
    </rPh>
    <rPh sb="3" eb="5">
      <t>ネンド</t>
    </rPh>
    <rPh sb="6" eb="8">
      <t>ジッセキ</t>
    </rPh>
    <phoneticPr fontId="1"/>
  </si>
  <si>
    <t>令和２年11月末時点</t>
    <rPh sb="0" eb="2">
      <t>レイワ</t>
    </rPh>
    <phoneticPr fontId="1"/>
  </si>
  <si>
    <t>（ha）</t>
    <phoneticPr fontId="1"/>
  </si>
  <si>
    <t>うち再生利用が困難と見込まれる荒廃農地面積</t>
    <rPh sb="2" eb="4">
      <t>サイセイ</t>
    </rPh>
    <rPh sb="4" eb="6">
      <t>リヨウ</t>
    </rPh>
    <rPh sb="7" eb="9">
      <t>コンナン</t>
    </rPh>
    <rPh sb="10" eb="12">
      <t>ミコ</t>
    </rPh>
    <rPh sb="15" eb="17">
      <t>コウハイ</t>
    </rPh>
    <rPh sb="17" eb="19">
      <t>ノウチ</t>
    </rPh>
    <rPh sb="19" eb="21">
      <t>メンセキ</t>
    </rPh>
    <phoneticPr fontId="1"/>
  </si>
  <si>
    <t>（様式C）</t>
    <phoneticPr fontId="1"/>
  </si>
  <si>
    <t>過去１年間に
再生利用された面積
（機構を活用していないものを含む）</t>
    <rPh sb="0" eb="2">
      <t>カコ</t>
    </rPh>
    <rPh sb="3" eb="5">
      <t>ネンカン</t>
    </rPh>
    <rPh sb="7" eb="9">
      <t>サイセイ</t>
    </rPh>
    <rPh sb="9" eb="11">
      <t>リヨウ</t>
    </rPh>
    <rPh sb="14" eb="16">
      <t>メンセキ</t>
    </rPh>
    <rPh sb="18" eb="20">
      <t>キコウ</t>
    </rPh>
    <rPh sb="21" eb="23">
      <t>カツヨウ</t>
    </rPh>
    <rPh sb="31" eb="32">
      <t>フク</t>
    </rPh>
    <phoneticPr fontId="1"/>
  </si>
  <si>
    <r>
      <rPr>
        <sz val="11"/>
        <rFont val="ＭＳ Ｐゴシック"/>
        <family val="3"/>
        <charset val="128"/>
        <scheme val="minor"/>
      </rPr>
      <t>耕地面積</t>
    </r>
    <r>
      <rPr>
        <sz val="10"/>
        <rFont val="ＭＳ Ｐゴシック"/>
        <family val="3"/>
        <charset val="128"/>
        <scheme val="minor"/>
      </rPr>
      <t xml:space="preserve">
（令和２年農林水産統計の耕地面積）</t>
    </r>
    <rPh sb="0" eb="2">
      <t>コウチ</t>
    </rPh>
    <rPh sb="2" eb="4">
      <t>メンセキ</t>
    </rPh>
    <rPh sb="6" eb="8">
      <t>レイワ</t>
    </rPh>
    <rPh sb="9" eb="10">
      <t>ネン</t>
    </rPh>
    <rPh sb="10" eb="12">
      <t>ノウリン</t>
    </rPh>
    <rPh sb="12" eb="14">
      <t>スイサン</t>
    </rPh>
    <rPh sb="14" eb="16">
      <t>トウケイ</t>
    </rPh>
    <rPh sb="17" eb="19">
      <t>コウチ</t>
    </rPh>
    <rPh sb="19" eb="21">
      <t>メンセキ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</si>
</sst>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.0_ "/>
    <numFmt numFmtId="178" formatCode="0.0%"/>
    <numFmt numFmtId="179" formatCode="0.0"/>
    <numFmt numFmtId="180" formatCode="#,##0.0;[Red]\-#,##0.0"/>
    <numFmt numFmtId="181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auto="1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9" fillId="0" borderId="19" xfId="0" applyFont="1" applyBorder="1" applyAlignment="1">
      <alignment vertical="center" shrinkToFit="1"/>
    </xf>
    <xf numFmtId="176" fontId="9" fillId="0" borderId="19" xfId="0" applyNumberFormat="1" applyFont="1" applyBorder="1" applyAlignment="1">
      <alignment vertical="center" shrinkToFit="1"/>
    </xf>
    <xf numFmtId="38" fontId="9" fillId="0" borderId="19" xfId="5" applyFont="1" applyBorder="1" applyAlignment="1">
      <alignment vertical="center" shrinkToFit="1"/>
    </xf>
    <xf numFmtId="178" fontId="9" fillId="0" borderId="20" xfId="6" applyNumberFormat="1" applyFont="1" applyBorder="1" applyAlignment="1">
      <alignment vertical="center" shrinkToFit="1"/>
    </xf>
    <xf numFmtId="181" fontId="9" fillId="0" borderId="13" xfId="5" applyNumberFormat="1" applyFont="1" applyFill="1" applyBorder="1" applyAlignment="1">
      <alignment horizontal="right" vertical="center" shrinkToFit="1"/>
    </xf>
    <xf numFmtId="178" fontId="9" fillId="0" borderId="19" xfId="6" applyNumberFormat="1" applyFont="1" applyBorder="1" applyAlignment="1">
      <alignment vertical="center" shrinkToFit="1"/>
    </xf>
    <xf numFmtId="177" fontId="9" fillId="0" borderId="19" xfId="0" applyNumberFormat="1" applyFont="1" applyBorder="1" applyAlignment="1">
      <alignment vertical="center" shrinkToFit="1"/>
    </xf>
    <xf numFmtId="177" fontId="9" fillId="0" borderId="20" xfId="0" applyNumberFormat="1" applyFont="1" applyBorder="1" applyAlignment="1">
      <alignment vertical="center" shrinkToFit="1"/>
    </xf>
    <xf numFmtId="0" fontId="9" fillId="0" borderId="18" xfId="0" applyFont="1" applyBorder="1" applyAlignment="1">
      <alignment horizontal="center" vertical="center" shrinkToFit="1"/>
    </xf>
    <xf numFmtId="180" fontId="9" fillId="0" borderId="19" xfId="5" applyNumberFormat="1" applyFont="1" applyBorder="1" applyAlignment="1">
      <alignment vertical="center" shrinkToFit="1"/>
    </xf>
    <xf numFmtId="178" fontId="9" fillId="0" borderId="21" xfId="6" applyNumberFormat="1" applyFont="1" applyBorder="1" applyAlignment="1">
      <alignment vertical="center" shrinkToFit="1"/>
    </xf>
    <xf numFmtId="180" fontId="9" fillId="0" borderId="35" xfId="5" applyNumberFormat="1" applyFont="1" applyBorder="1" applyAlignment="1">
      <alignment vertical="center" shrinkToFit="1"/>
    </xf>
    <xf numFmtId="180" fontId="9" fillId="0" borderId="13" xfId="5" applyNumberFormat="1" applyFont="1" applyBorder="1" applyAlignment="1">
      <alignment vertical="center" shrinkToFit="1"/>
    </xf>
    <xf numFmtId="180" fontId="9" fillId="0" borderId="18" xfId="5" applyNumberFormat="1" applyFont="1" applyBorder="1" applyAlignment="1">
      <alignment vertical="center" shrinkToFit="1"/>
    </xf>
    <xf numFmtId="0" fontId="9" fillId="0" borderId="23" xfId="0" applyFont="1" applyBorder="1" applyAlignment="1">
      <alignment vertical="center" shrinkToFit="1"/>
    </xf>
    <xf numFmtId="176" fontId="9" fillId="0" borderId="23" xfId="0" applyNumberFormat="1" applyFont="1" applyBorder="1" applyAlignment="1">
      <alignment vertical="center" shrinkToFit="1"/>
    </xf>
    <xf numFmtId="38" fontId="9" fillId="0" borderId="23" xfId="5" applyFont="1" applyBorder="1" applyAlignment="1">
      <alignment vertical="center" shrinkToFit="1"/>
    </xf>
    <xf numFmtId="178" fontId="9" fillId="0" borderId="24" xfId="6" applyNumberFormat="1" applyFont="1" applyBorder="1" applyAlignment="1">
      <alignment vertical="center" shrinkToFit="1"/>
    </xf>
    <xf numFmtId="181" fontId="9" fillId="0" borderId="31" xfId="5" applyNumberFormat="1" applyFont="1" applyBorder="1" applyAlignment="1">
      <alignment vertical="center" shrinkToFit="1"/>
    </xf>
    <xf numFmtId="178" fontId="9" fillId="0" borderId="23" xfId="6" applyNumberFormat="1" applyFont="1" applyBorder="1" applyAlignment="1">
      <alignment vertical="center" shrinkToFit="1"/>
    </xf>
    <xf numFmtId="177" fontId="9" fillId="0" borderId="23" xfId="0" applyNumberFormat="1" applyFont="1" applyBorder="1" applyAlignment="1">
      <alignment vertical="center" shrinkToFit="1"/>
    </xf>
    <xf numFmtId="177" fontId="9" fillId="0" borderId="24" xfId="0" applyNumberFormat="1" applyFont="1" applyBorder="1" applyAlignment="1">
      <alignment vertical="center" shrinkToFit="1"/>
    </xf>
    <xf numFmtId="0" fontId="9" fillId="0" borderId="25" xfId="0" applyFont="1" applyBorder="1" applyAlignment="1">
      <alignment horizontal="center" vertical="center" shrinkToFit="1"/>
    </xf>
    <xf numFmtId="180" fontId="9" fillId="0" borderId="23" xfId="5" applyNumberFormat="1" applyFont="1" applyBorder="1" applyAlignment="1">
      <alignment vertical="center" shrinkToFit="1"/>
    </xf>
    <xf numFmtId="178" fontId="9" fillId="0" borderId="30" xfId="6" applyNumberFormat="1" applyFont="1" applyBorder="1" applyAlignment="1">
      <alignment vertical="center" shrinkToFit="1"/>
    </xf>
    <xf numFmtId="180" fontId="9" fillId="0" borderId="36" xfId="5" applyNumberFormat="1" applyFont="1" applyBorder="1" applyAlignment="1">
      <alignment vertical="center" shrinkToFit="1"/>
    </xf>
    <xf numFmtId="180" fontId="9" fillId="0" borderId="31" xfId="5" applyNumberFormat="1" applyFont="1" applyBorder="1" applyAlignment="1">
      <alignment vertical="center" shrinkToFit="1"/>
    </xf>
    <xf numFmtId="180" fontId="9" fillId="0" borderId="25" xfId="5" applyNumberFormat="1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176" fontId="9" fillId="0" borderId="14" xfId="0" applyNumberFormat="1" applyFont="1" applyBorder="1" applyAlignment="1">
      <alignment vertical="center" shrinkToFit="1"/>
    </xf>
    <xf numFmtId="38" fontId="9" fillId="0" borderId="14" xfId="5" applyFont="1" applyBorder="1" applyAlignment="1">
      <alignment vertical="center" shrinkToFit="1"/>
    </xf>
    <xf numFmtId="178" fontId="9" fillId="0" borderId="16" xfId="6" applyNumberFormat="1" applyFont="1" applyBorder="1" applyAlignment="1">
      <alignment vertical="center" shrinkToFit="1"/>
    </xf>
    <xf numFmtId="181" fontId="9" fillId="0" borderId="28" xfId="5" applyNumberFormat="1" applyFont="1" applyBorder="1" applyAlignment="1">
      <alignment vertical="center" shrinkToFit="1"/>
    </xf>
    <xf numFmtId="178" fontId="9" fillId="0" borderId="14" xfId="6" applyNumberFormat="1" applyFont="1" applyBorder="1" applyAlignment="1">
      <alignment vertical="center" shrinkToFit="1"/>
    </xf>
    <xf numFmtId="177" fontId="9" fillId="0" borderId="14" xfId="0" applyNumberFormat="1" applyFont="1" applyBorder="1" applyAlignment="1">
      <alignment vertical="center" shrinkToFit="1"/>
    </xf>
    <xf numFmtId="177" fontId="9" fillId="0" borderId="16" xfId="0" applyNumberFormat="1" applyFont="1" applyBorder="1" applyAlignment="1">
      <alignment vertical="center" shrinkToFit="1"/>
    </xf>
    <xf numFmtId="180" fontId="9" fillId="0" borderId="14" xfId="5" applyNumberFormat="1" applyFont="1" applyBorder="1" applyAlignment="1">
      <alignment vertical="center" shrinkToFit="1"/>
    </xf>
    <xf numFmtId="178" fontId="9" fillId="0" borderId="17" xfId="6" applyNumberFormat="1" applyFont="1" applyBorder="1" applyAlignment="1">
      <alignment vertical="center" shrinkToFit="1"/>
    </xf>
    <xf numFmtId="180" fontId="9" fillId="0" borderId="37" xfId="5" applyNumberFormat="1" applyFont="1" applyBorder="1" applyAlignment="1">
      <alignment vertical="center" shrinkToFit="1"/>
    </xf>
    <xf numFmtId="180" fontId="9" fillId="0" borderId="28" xfId="5" applyNumberFormat="1" applyFont="1" applyBorder="1" applyAlignment="1">
      <alignment vertical="center" shrinkToFit="1"/>
    </xf>
    <xf numFmtId="180" fontId="9" fillId="0" borderId="15" xfId="5" applyNumberFormat="1" applyFont="1" applyBorder="1" applyAlignment="1">
      <alignment vertical="center" shrinkToFit="1"/>
    </xf>
    <xf numFmtId="0" fontId="9" fillId="0" borderId="22" xfId="0" applyFont="1" applyBorder="1" applyAlignment="1">
      <alignment vertical="center" shrinkToFit="1"/>
    </xf>
    <xf numFmtId="176" fontId="9" fillId="0" borderId="22" xfId="0" applyNumberFormat="1" applyFont="1" applyBorder="1" applyAlignment="1">
      <alignment vertical="center" shrinkToFit="1"/>
    </xf>
    <xf numFmtId="38" fontId="9" fillId="0" borderId="22" xfId="5" applyFont="1" applyBorder="1" applyAlignment="1">
      <alignment vertical="center" shrinkToFit="1"/>
    </xf>
    <xf numFmtId="178" fontId="9" fillId="0" borderId="26" xfId="6" applyNumberFormat="1" applyFont="1" applyBorder="1" applyAlignment="1">
      <alignment vertical="center" shrinkToFit="1"/>
    </xf>
    <xf numFmtId="181" fontId="9" fillId="0" borderId="32" xfId="5" applyNumberFormat="1" applyFont="1" applyBorder="1" applyAlignment="1">
      <alignment vertical="center" shrinkToFit="1"/>
    </xf>
    <xf numFmtId="178" fontId="9" fillId="0" borderId="22" xfId="6" applyNumberFormat="1" applyFont="1" applyBorder="1" applyAlignment="1">
      <alignment vertical="center" shrinkToFit="1"/>
    </xf>
    <xf numFmtId="177" fontId="9" fillId="0" borderId="22" xfId="0" applyNumberFormat="1" applyFont="1" applyBorder="1" applyAlignment="1">
      <alignment vertical="center" shrinkToFit="1"/>
    </xf>
    <xf numFmtId="177" fontId="9" fillId="0" borderId="26" xfId="0" applyNumberFormat="1" applyFont="1" applyBorder="1" applyAlignment="1">
      <alignment vertical="center" shrinkToFit="1"/>
    </xf>
    <xf numFmtId="0" fontId="9" fillId="0" borderId="27" xfId="0" applyFont="1" applyBorder="1" applyAlignment="1">
      <alignment horizontal="center" vertical="center" shrinkToFit="1"/>
    </xf>
    <xf numFmtId="180" fontId="9" fillId="0" borderId="22" xfId="5" applyNumberFormat="1" applyFont="1" applyBorder="1" applyAlignment="1">
      <alignment vertical="center" shrinkToFit="1"/>
    </xf>
    <xf numFmtId="178" fontId="9" fillId="0" borderId="29" xfId="6" applyNumberFormat="1" applyFont="1" applyBorder="1" applyAlignment="1">
      <alignment vertical="center" shrinkToFit="1"/>
    </xf>
    <xf numFmtId="180" fontId="9" fillId="0" borderId="38" xfId="5" applyNumberFormat="1" applyFont="1" applyBorder="1" applyAlignment="1">
      <alignment vertical="center" shrinkToFit="1"/>
    </xf>
    <xf numFmtId="180" fontId="9" fillId="0" borderId="32" xfId="5" applyNumberFormat="1" applyFont="1" applyBorder="1" applyAlignment="1">
      <alignment vertical="center" shrinkToFit="1"/>
    </xf>
    <xf numFmtId="180" fontId="9" fillId="0" borderId="27" xfId="5" applyNumberFormat="1" applyFont="1" applyBorder="1" applyAlignment="1">
      <alignment vertical="center" shrinkToFit="1"/>
    </xf>
    <xf numFmtId="0" fontId="9" fillId="0" borderId="4" xfId="0" applyFont="1" applyBorder="1" applyAlignment="1">
      <alignment horizontal="center" vertical="center" shrinkToFit="1"/>
    </xf>
    <xf numFmtId="38" fontId="9" fillId="0" borderId="1" xfId="0" applyNumberFormat="1" applyFont="1" applyBorder="1" applyAlignment="1">
      <alignment vertical="center" shrinkToFit="1"/>
    </xf>
    <xf numFmtId="38" fontId="9" fillId="0" borderId="4" xfId="5" applyNumberFormat="1" applyFont="1" applyBorder="1" applyAlignment="1">
      <alignment vertical="center" shrinkToFit="1"/>
    </xf>
    <xf numFmtId="178" fontId="9" fillId="0" borderId="39" xfId="6" applyNumberFormat="1" applyFont="1" applyBorder="1" applyAlignment="1">
      <alignment vertical="center" shrinkToFit="1"/>
    </xf>
    <xf numFmtId="38" fontId="9" fillId="0" borderId="1" xfId="5" applyNumberFormat="1" applyFont="1" applyBorder="1" applyAlignment="1">
      <alignment vertical="center" shrinkToFit="1"/>
    </xf>
    <xf numFmtId="178" fontId="9" fillId="0" borderId="1" xfId="6" applyNumberFormat="1" applyFont="1" applyBorder="1" applyAlignment="1">
      <alignment vertical="center" shrinkToFit="1"/>
    </xf>
    <xf numFmtId="38" fontId="9" fillId="0" borderId="39" xfId="5" applyNumberFormat="1" applyFont="1" applyBorder="1" applyAlignment="1">
      <alignment vertical="center" shrinkToFit="1"/>
    </xf>
    <xf numFmtId="38" fontId="9" fillId="0" borderId="41" xfId="5" applyNumberFormat="1" applyFont="1" applyBorder="1" applyAlignment="1">
      <alignment vertical="center" shrinkToFit="1"/>
    </xf>
    <xf numFmtId="38" fontId="9" fillId="0" borderId="5" xfId="5" applyNumberFormat="1" applyFont="1" applyBorder="1" applyAlignment="1">
      <alignment vertical="center" shrinkToFit="1"/>
    </xf>
    <xf numFmtId="179" fontId="9" fillId="0" borderId="1" xfId="0" applyNumberFormat="1" applyFont="1" applyBorder="1" applyAlignment="1">
      <alignment horizontal="center" vertical="center" shrinkToFit="1"/>
    </xf>
    <xf numFmtId="178" fontId="9" fillId="0" borderId="40" xfId="6" applyNumberFormat="1" applyFont="1" applyBorder="1" applyAlignment="1">
      <alignment vertical="center" shrinkToFit="1"/>
    </xf>
    <xf numFmtId="38" fontId="9" fillId="0" borderId="40" xfId="5" applyNumberFormat="1" applyFont="1" applyBorder="1" applyAlignment="1">
      <alignment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7">
    <cellStyle name="Excel Built-in Normal" xfId="2" xr:uid="{00000000-0005-0000-0000-000000000000}"/>
    <cellStyle name="パーセント" xfId="6" builtinId="5"/>
    <cellStyle name="パーセント 2" xfId="3" xr:uid="{00000000-0005-0000-0000-000002000000}"/>
    <cellStyle name="桁区切り" xfId="5" builtinId="6"/>
    <cellStyle name="桁区切り 2" xfId="4" xr:uid="{00000000-0005-0000-0000-000004000000}"/>
    <cellStyle name="標準" xfId="0" builtinId="0"/>
    <cellStyle name="標準 2" xfId="1" xr:uid="{00000000-0005-0000-0000-000006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7"/>
  <sheetViews>
    <sheetView tabSelected="1" view="pageBreakPreview" zoomScale="70" zoomScaleNormal="100" zoomScaleSheetLayoutView="70" workbookViewId="0">
      <pane xSplit="1" ySplit="6" topLeftCell="B7" activePane="bottomRight" state="frozen"/>
      <selection pane="topRight" activeCell="B1" sqref="B1"/>
      <selection pane="bottomLeft" activeCell="A8" sqref="A8"/>
      <selection pane="bottomRight"/>
    </sheetView>
  </sheetViews>
  <sheetFormatPr defaultColWidth="9" defaultRowHeight="14.25" x14ac:dyDescent="0.15"/>
  <cols>
    <col min="1" max="1" width="11.75" style="4" customWidth="1"/>
    <col min="2" max="2" width="11.125" style="4" customWidth="1"/>
    <col min="3" max="3" width="9.75" style="4" customWidth="1"/>
    <col min="4" max="4" width="9.5" style="4" customWidth="1"/>
    <col min="5" max="5" width="11.625" style="4" customWidth="1"/>
    <col min="6" max="6" width="14.125" style="4" customWidth="1"/>
    <col min="7" max="7" width="8.5" style="4" bestFit="1" customWidth="1"/>
    <col min="8" max="9" width="8" style="4" bestFit="1" customWidth="1"/>
    <col min="10" max="10" width="8" style="4" customWidth="1"/>
    <col min="11" max="12" width="8" style="4" bestFit="1" customWidth="1"/>
    <col min="13" max="13" width="9.75" style="4" customWidth="1"/>
    <col min="14" max="14" width="8" style="4" bestFit="1" customWidth="1"/>
    <col min="15" max="15" width="9.75" style="4" customWidth="1"/>
    <col min="16" max="16" width="10.875" style="4" customWidth="1"/>
    <col min="17" max="17" width="13.125" style="4" customWidth="1"/>
    <col min="18" max="18" width="16.875" style="4" customWidth="1"/>
    <col min="19" max="16384" width="9" style="4"/>
  </cols>
  <sheetData>
    <row r="1" spans="1:18" x14ac:dyDescent="0.15">
      <c r="E1" s="5"/>
      <c r="F1" s="5"/>
      <c r="G1" s="5"/>
      <c r="H1" s="5"/>
      <c r="I1" s="5"/>
      <c r="J1" s="6"/>
      <c r="R1" s="7" t="s">
        <v>64</v>
      </c>
    </row>
    <row r="2" spans="1:18" ht="32.25" customHeight="1" x14ac:dyDescent="0.15">
      <c r="A2" s="11" t="s">
        <v>14</v>
      </c>
      <c r="B2" s="10"/>
      <c r="C2" s="10"/>
      <c r="D2" s="10"/>
      <c r="E2" s="8"/>
      <c r="F2" s="8"/>
      <c r="G2" s="8"/>
      <c r="H2" s="8"/>
      <c r="I2" s="8"/>
      <c r="R2" s="9" t="s">
        <v>62</v>
      </c>
    </row>
    <row r="3" spans="1:18" ht="23.25" customHeight="1" x14ac:dyDescent="0.15">
      <c r="A3" s="95" t="s">
        <v>0</v>
      </c>
      <c r="B3" s="97" t="s">
        <v>66</v>
      </c>
      <c r="C3" s="102" t="s">
        <v>56</v>
      </c>
      <c r="D3" s="82"/>
      <c r="E3" s="83"/>
      <c r="F3" s="102" t="s">
        <v>8</v>
      </c>
      <c r="G3" s="103"/>
      <c r="H3" s="103"/>
      <c r="I3" s="103"/>
      <c r="J3" s="103"/>
      <c r="K3" s="103"/>
      <c r="L3" s="103"/>
      <c r="M3" s="104"/>
      <c r="N3" s="81" t="s">
        <v>6</v>
      </c>
      <c r="O3" s="82"/>
      <c r="P3" s="82"/>
      <c r="Q3" s="82"/>
      <c r="R3" s="83"/>
    </row>
    <row r="4" spans="1:18" ht="35.1" customHeight="1" x14ac:dyDescent="0.15">
      <c r="A4" s="96"/>
      <c r="B4" s="98"/>
      <c r="C4" s="84" t="s">
        <v>58</v>
      </c>
      <c r="D4" s="85"/>
      <c r="E4" s="86"/>
      <c r="F4" s="1"/>
      <c r="G4" s="99" t="s">
        <v>59</v>
      </c>
      <c r="H4" s="100"/>
      <c r="I4" s="100"/>
      <c r="J4" s="99" t="s">
        <v>60</v>
      </c>
      <c r="K4" s="100"/>
      <c r="L4" s="100"/>
      <c r="M4" s="101"/>
      <c r="N4" s="84" t="s">
        <v>61</v>
      </c>
      <c r="O4" s="85"/>
      <c r="P4" s="85"/>
      <c r="Q4" s="85"/>
      <c r="R4" s="86"/>
    </row>
    <row r="5" spans="1:18" ht="18.75" customHeight="1" x14ac:dyDescent="0.15">
      <c r="A5" s="96"/>
      <c r="B5" s="98"/>
      <c r="C5" s="89" t="s">
        <v>1</v>
      </c>
      <c r="D5" s="2"/>
      <c r="E5" s="91" t="s">
        <v>3</v>
      </c>
      <c r="F5" s="91" t="s">
        <v>9</v>
      </c>
      <c r="G5" s="91" t="s">
        <v>4</v>
      </c>
      <c r="H5" s="89" t="s">
        <v>5</v>
      </c>
      <c r="I5" s="2"/>
      <c r="J5" s="91" t="s">
        <v>4</v>
      </c>
      <c r="K5" s="89" t="s">
        <v>5</v>
      </c>
      <c r="L5" s="2"/>
      <c r="M5" s="91" t="s">
        <v>10</v>
      </c>
      <c r="N5" s="89" t="s">
        <v>11</v>
      </c>
      <c r="O5" s="3"/>
      <c r="P5" s="87" t="s">
        <v>13</v>
      </c>
      <c r="Q5" s="93" t="s">
        <v>63</v>
      </c>
      <c r="R5" s="91" t="s">
        <v>65</v>
      </c>
    </row>
    <row r="6" spans="1:18" ht="38.1" customHeight="1" x14ac:dyDescent="0.15">
      <c r="A6" s="96"/>
      <c r="B6" s="98"/>
      <c r="C6" s="90"/>
      <c r="D6" s="79" t="s">
        <v>2</v>
      </c>
      <c r="E6" s="92"/>
      <c r="F6" s="92"/>
      <c r="G6" s="92"/>
      <c r="H6" s="90"/>
      <c r="I6" s="79" t="s">
        <v>12</v>
      </c>
      <c r="J6" s="92"/>
      <c r="K6" s="90"/>
      <c r="L6" s="79" t="s">
        <v>12</v>
      </c>
      <c r="M6" s="92"/>
      <c r="N6" s="90"/>
      <c r="O6" s="80" t="s">
        <v>7</v>
      </c>
      <c r="P6" s="88"/>
      <c r="Q6" s="94"/>
      <c r="R6" s="92"/>
    </row>
    <row r="7" spans="1:18" ht="31.5" customHeight="1" x14ac:dyDescent="0.15">
      <c r="A7" s="12" t="s">
        <v>15</v>
      </c>
      <c r="B7" s="13">
        <v>8400</v>
      </c>
      <c r="C7" s="14">
        <v>4191.1472900000008</v>
      </c>
      <c r="D7" s="15">
        <f>C7/B7</f>
        <v>0.49894610595238104</v>
      </c>
      <c r="E7" s="16">
        <v>-834.70395699999972</v>
      </c>
      <c r="F7" s="17">
        <f>G7/B7</f>
        <v>8.4821610476190482E-2</v>
      </c>
      <c r="G7" s="18">
        <v>712.50152800000001</v>
      </c>
      <c r="H7" s="18">
        <v>708.23272800000007</v>
      </c>
      <c r="I7" s="19">
        <v>433.005289</v>
      </c>
      <c r="J7" s="18">
        <v>54.3</v>
      </c>
      <c r="K7" s="18">
        <v>90.283214000000001</v>
      </c>
      <c r="L7" s="19">
        <v>19.157867</v>
      </c>
      <c r="M7" s="20" t="s">
        <v>55</v>
      </c>
      <c r="N7" s="21">
        <f>SUM(P7:Q7)</f>
        <v>305.52705400000002</v>
      </c>
      <c r="O7" s="22">
        <f>N7/B7</f>
        <v>3.6372268333333332E-2</v>
      </c>
      <c r="P7" s="23">
        <v>150.65180100000003</v>
      </c>
      <c r="Q7" s="24">
        <v>154.87525300000001</v>
      </c>
      <c r="R7" s="25">
        <v>22.895299999999999</v>
      </c>
    </row>
    <row r="8" spans="1:18" ht="31.5" customHeight="1" x14ac:dyDescent="0.15">
      <c r="A8" s="26" t="s">
        <v>16</v>
      </c>
      <c r="B8" s="27">
        <v>1530</v>
      </c>
      <c r="C8" s="28">
        <v>816.44939999999986</v>
      </c>
      <c r="D8" s="29">
        <f t="shared" ref="D8:D46" si="0">C8/B8</f>
        <v>0.53362705882352934</v>
      </c>
      <c r="E8" s="30">
        <v>-7.3464000000000169</v>
      </c>
      <c r="F8" s="31">
        <f t="shared" ref="F8:F46" si="1">G8/B8</f>
        <v>0.29156399150326801</v>
      </c>
      <c r="G8" s="32">
        <v>446.09290700000003</v>
      </c>
      <c r="H8" s="32">
        <v>427.87120700000003</v>
      </c>
      <c r="I8" s="33">
        <v>140.17059999999998</v>
      </c>
      <c r="J8" s="32">
        <v>31</v>
      </c>
      <c r="K8" s="32">
        <v>52.395795</v>
      </c>
      <c r="L8" s="33">
        <v>6.0505000000000004</v>
      </c>
      <c r="M8" s="34" t="s">
        <v>55</v>
      </c>
      <c r="N8" s="35">
        <f t="shared" ref="N8:N46" si="2">SUM(P8:Q8)</f>
        <v>300.41140000000001</v>
      </c>
      <c r="O8" s="36">
        <f t="shared" ref="O8:O46" si="3">N8/B8</f>
        <v>0.19634732026143792</v>
      </c>
      <c r="P8" s="37">
        <v>130.82470000000001</v>
      </c>
      <c r="Q8" s="38">
        <v>169.58670000000001</v>
      </c>
      <c r="R8" s="39">
        <v>1.1746000000000001</v>
      </c>
    </row>
    <row r="9" spans="1:18" ht="31.5" customHeight="1" x14ac:dyDescent="0.15">
      <c r="A9" s="26" t="s">
        <v>17</v>
      </c>
      <c r="B9" s="27">
        <v>564</v>
      </c>
      <c r="C9" s="28">
        <v>224.73</v>
      </c>
      <c r="D9" s="29">
        <f t="shared" si="0"/>
        <v>0.39845744680851064</v>
      </c>
      <c r="E9" s="30">
        <v>0</v>
      </c>
      <c r="F9" s="31">
        <f t="shared" si="1"/>
        <v>0.1245845744680851</v>
      </c>
      <c r="G9" s="32">
        <v>70.265699999999995</v>
      </c>
      <c r="H9" s="32">
        <v>69.328199999999995</v>
      </c>
      <c r="I9" s="33">
        <v>40.142899999999997</v>
      </c>
      <c r="J9" s="32">
        <v>1.1000000000000001</v>
      </c>
      <c r="K9" s="32">
        <v>1.1671</v>
      </c>
      <c r="L9" s="33">
        <v>0</v>
      </c>
      <c r="M9" s="34" t="s">
        <v>55</v>
      </c>
      <c r="N9" s="35">
        <f t="shared" si="2"/>
        <v>0</v>
      </c>
      <c r="O9" s="36">
        <f t="shared" si="3"/>
        <v>0</v>
      </c>
      <c r="P9" s="37">
        <v>0</v>
      </c>
      <c r="Q9" s="38">
        <v>0</v>
      </c>
      <c r="R9" s="39">
        <v>0</v>
      </c>
    </row>
    <row r="10" spans="1:18" ht="31.5" customHeight="1" x14ac:dyDescent="0.15">
      <c r="A10" s="40" t="s">
        <v>18</v>
      </c>
      <c r="B10" s="41">
        <v>1170</v>
      </c>
      <c r="C10" s="42">
        <v>984.40290000000027</v>
      </c>
      <c r="D10" s="43">
        <f t="shared" si="0"/>
        <v>0.84137000000000028</v>
      </c>
      <c r="E10" s="44">
        <v>-2.24249999999995</v>
      </c>
      <c r="F10" s="45">
        <f>G10/B10</f>
        <v>7.5623664957264955E-2</v>
      </c>
      <c r="G10" s="46">
        <v>88.479687999999996</v>
      </c>
      <c r="H10" s="46">
        <v>88.479687999999996</v>
      </c>
      <c r="I10" s="47">
        <v>15.008787999999999</v>
      </c>
      <c r="J10" s="46">
        <v>0</v>
      </c>
      <c r="K10" s="46">
        <v>0</v>
      </c>
      <c r="L10" s="47">
        <v>0</v>
      </c>
      <c r="M10" s="34" t="s">
        <v>55</v>
      </c>
      <c r="N10" s="48">
        <f>SUM(P10:Q10)</f>
        <v>1.3243</v>
      </c>
      <c r="O10" s="49">
        <f>N10/B10</f>
        <v>1.131880341880342E-3</v>
      </c>
      <c r="P10" s="50">
        <v>1.3243</v>
      </c>
      <c r="Q10" s="51">
        <v>0</v>
      </c>
      <c r="R10" s="52">
        <v>0</v>
      </c>
    </row>
    <row r="11" spans="1:18" ht="31.5" customHeight="1" x14ac:dyDescent="0.15">
      <c r="A11" s="40" t="s">
        <v>19</v>
      </c>
      <c r="B11" s="41">
        <v>768</v>
      </c>
      <c r="C11" s="42">
        <v>499.02</v>
      </c>
      <c r="D11" s="43">
        <f t="shared" si="0"/>
        <v>0.64976562500000001</v>
      </c>
      <c r="E11" s="44">
        <v>2.2899999999999636</v>
      </c>
      <c r="F11" s="45">
        <f t="shared" si="1"/>
        <v>0.32667499218750001</v>
      </c>
      <c r="G11" s="46">
        <v>250.886394</v>
      </c>
      <c r="H11" s="46">
        <v>250.886394</v>
      </c>
      <c r="I11" s="47">
        <v>66.322000000000003</v>
      </c>
      <c r="J11" s="46">
        <v>4.0999999999999996</v>
      </c>
      <c r="K11" s="46">
        <v>4.1967999999999996</v>
      </c>
      <c r="L11" s="47">
        <v>4.1967999999999996</v>
      </c>
      <c r="M11" s="34" t="s">
        <v>55</v>
      </c>
      <c r="N11" s="48">
        <f t="shared" si="2"/>
        <v>6.3364000000000003</v>
      </c>
      <c r="O11" s="49">
        <f t="shared" si="3"/>
        <v>8.2505208333333337E-3</v>
      </c>
      <c r="P11" s="50">
        <v>0</v>
      </c>
      <c r="Q11" s="51">
        <v>6.3364000000000003</v>
      </c>
      <c r="R11" s="52">
        <v>0</v>
      </c>
    </row>
    <row r="12" spans="1:18" ht="31.5" customHeight="1" x14ac:dyDescent="0.15">
      <c r="A12" s="40" t="s">
        <v>20</v>
      </c>
      <c r="B12" s="41">
        <v>14000</v>
      </c>
      <c r="C12" s="42">
        <v>8450.19</v>
      </c>
      <c r="D12" s="43">
        <f t="shared" si="0"/>
        <v>0.60358500000000004</v>
      </c>
      <c r="E12" s="44">
        <v>-245.03999999999905</v>
      </c>
      <c r="F12" s="45">
        <f t="shared" si="1"/>
        <v>3.9496854785714283E-2</v>
      </c>
      <c r="G12" s="46">
        <v>552.95596699999999</v>
      </c>
      <c r="H12" s="46">
        <v>532.65998500000001</v>
      </c>
      <c r="I12" s="47">
        <v>132.76885900000002</v>
      </c>
      <c r="J12" s="46">
        <v>48.7</v>
      </c>
      <c r="K12" s="46">
        <v>227.764027</v>
      </c>
      <c r="L12" s="47">
        <v>11.2294</v>
      </c>
      <c r="M12" s="34" t="s">
        <v>55</v>
      </c>
      <c r="N12" s="48">
        <f t="shared" si="2"/>
        <v>389.57931200000007</v>
      </c>
      <c r="O12" s="49">
        <f t="shared" si="3"/>
        <v>2.7827093714285718E-2</v>
      </c>
      <c r="P12" s="50">
        <v>389.57931200000002</v>
      </c>
      <c r="Q12" s="51">
        <v>4.6566128730773928E-14</v>
      </c>
      <c r="R12" s="52">
        <v>59.436619999999998</v>
      </c>
    </row>
    <row r="13" spans="1:18" ht="31.5" customHeight="1" x14ac:dyDescent="0.15">
      <c r="A13" s="40" t="s">
        <v>21</v>
      </c>
      <c r="B13" s="41">
        <v>3510</v>
      </c>
      <c r="C13" s="42">
        <v>2023.8661000000002</v>
      </c>
      <c r="D13" s="43">
        <f t="shared" si="0"/>
        <v>0.57660002849002856</v>
      </c>
      <c r="E13" s="44">
        <v>-70.837500000000546</v>
      </c>
      <c r="F13" s="45">
        <f t="shared" si="1"/>
        <v>7.5917716239316244E-2</v>
      </c>
      <c r="G13" s="46">
        <v>266.47118399999999</v>
      </c>
      <c r="H13" s="46">
        <v>263.01398399999999</v>
      </c>
      <c r="I13" s="47">
        <v>74.635799999999989</v>
      </c>
      <c r="J13" s="46">
        <v>26.7</v>
      </c>
      <c r="K13" s="46">
        <v>27.821000000000002</v>
      </c>
      <c r="L13" s="47">
        <v>6.7004000000000001</v>
      </c>
      <c r="M13" s="34" t="s">
        <v>55</v>
      </c>
      <c r="N13" s="48">
        <f t="shared" si="2"/>
        <v>296.27842700000002</v>
      </c>
      <c r="O13" s="49">
        <f t="shared" si="3"/>
        <v>8.4409808262108268E-2</v>
      </c>
      <c r="P13" s="50">
        <v>279.864127</v>
      </c>
      <c r="Q13" s="51">
        <v>16.414300000000001</v>
      </c>
      <c r="R13" s="52">
        <v>40.920299999999997</v>
      </c>
    </row>
    <row r="14" spans="1:18" ht="31.5" customHeight="1" x14ac:dyDescent="0.15">
      <c r="A14" s="40" t="s">
        <v>22</v>
      </c>
      <c r="B14" s="41">
        <v>5140</v>
      </c>
      <c r="C14" s="42">
        <v>2783.2641729999991</v>
      </c>
      <c r="D14" s="43">
        <f t="shared" si="0"/>
        <v>0.54149108424124492</v>
      </c>
      <c r="E14" s="44">
        <v>203.18139999999994</v>
      </c>
      <c r="F14" s="45">
        <f t="shared" si="1"/>
        <v>2.3693039688715955E-2</v>
      </c>
      <c r="G14" s="46">
        <v>121.782224</v>
      </c>
      <c r="H14" s="46">
        <v>120.615424</v>
      </c>
      <c r="I14" s="47">
        <v>82.268300000000011</v>
      </c>
      <c r="J14" s="46">
        <v>11.2</v>
      </c>
      <c r="K14" s="46">
        <v>15.0143</v>
      </c>
      <c r="L14" s="47">
        <v>5.9359999999999999</v>
      </c>
      <c r="M14" s="34" t="s">
        <v>55</v>
      </c>
      <c r="N14" s="48">
        <f t="shared" si="2"/>
        <v>6.4154</v>
      </c>
      <c r="O14" s="49">
        <f t="shared" si="3"/>
        <v>1.2481322957198443E-3</v>
      </c>
      <c r="P14" s="50">
        <v>6.0891999999999999</v>
      </c>
      <c r="Q14" s="51">
        <v>0.32619999999999999</v>
      </c>
      <c r="R14" s="52">
        <v>0</v>
      </c>
    </row>
    <row r="15" spans="1:18" ht="31.5" customHeight="1" x14ac:dyDescent="0.15">
      <c r="A15" s="40" t="s">
        <v>23</v>
      </c>
      <c r="B15" s="41">
        <v>363</v>
      </c>
      <c r="C15" s="42">
        <v>272.41000000000003</v>
      </c>
      <c r="D15" s="43">
        <f t="shared" si="0"/>
        <v>0.75044077134986231</v>
      </c>
      <c r="E15" s="44">
        <v>47.720000000000027</v>
      </c>
      <c r="F15" s="45">
        <f t="shared" si="1"/>
        <v>0.23540881542699726</v>
      </c>
      <c r="G15" s="46">
        <v>85.453400000000002</v>
      </c>
      <c r="H15" s="46">
        <v>85.453400000000002</v>
      </c>
      <c r="I15" s="47">
        <v>6.0982999999999983</v>
      </c>
      <c r="J15" s="46">
        <v>0</v>
      </c>
      <c r="K15" s="46">
        <v>0</v>
      </c>
      <c r="L15" s="47">
        <v>0</v>
      </c>
      <c r="M15" s="34" t="s">
        <v>55</v>
      </c>
      <c r="N15" s="48">
        <f t="shared" si="2"/>
        <v>0</v>
      </c>
      <c r="O15" s="49">
        <f t="shared" si="3"/>
        <v>0</v>
      </c>
      <c r="P15" s="50">
        <v>0</v>
      </c>
      <c r="Q15" s="51">
        <v>0</v>
      </c>
      <c r="R15" s="52">
        <v>1.1937</v>
      </c>
    </row>
    <row r="16" spans="1:18" ht="31.5" customHeight="1" x14ac:dyDescent="0.15">
      <c r="A16" s="40" t="s">
        <v>24</v>
      </c>
      <c r="B16" s="41">
        <v>2540</v>
      </c>
      <c r="C16" s="42">
        <v>1754.3118979999999</v>
      </c>
      <c r="D16" s="43">
        <f t="shared" si="0"/>
        <v>0.6906739755905511</v>
      </c>
      <c r="E16" s="44">
        <v>65.248800000000074</v>
      </c>
      <c r="F16" s="45">
        <f t="shared" si="1"/>
        <v>0.1060111811023622</v>
      </c>
      <c r="G16" s="46">
        <v>269.26839999999999</v>
      </c>
      <c r="H16" s="46">
        <v>265.05520000000001</v>
      </c>
      <c r="I16" s="47">
        <v>191.55269999999999</v>
      </c>
      <c r="J16" s="46">
        <v>36.200000000000003</v>
      </c>
      <c r="K16" s="46">
        <v>44.400799999999997</v>
      </c>
      <c r="L16" s="47">
        <v>10.906599999999999</v>
      </c>
      <c r="M16" s="34" t="s">
        <v>55</v>
      </c>
      <c r="N16" s="48">
        <f t="shared" si="2"/>
        <v>5.6608000000000001</v>
      </c>
      <c r="O16" s="49">
        <f t="shared" si="3"/>
        <v>2.2286614173228345E-3</v>
      </c>
      <c r="P16" s="50">
        <v>5.6608000000000001</v>
      </c>
      <c r="Q16" s="51">
        <v>0</v>
      </c>
      <c r="R16" s="52">
        <v>1.776</v>
      </c>
    </row>
    <row r="17" spans="1:18" ht="31.5" customHeight="1" x14ac:dyDescent="0.15">
      <c r="A17" s="40" t="s">
        <v>25</v>
      </c>
      <c r="B17" s="41">
        <v>1590</v>
      </c>
      <c r="C17" s="42">
        <v>604.38</v>
      </c>
      <c r="D17" s="43">
        <f t="shared" si="0"/>
        <v>0.38011320754716982</v>
      </c>
      <c r="E17" s="44">
        <v>47.759999999999991</v>
      </c>
      <c r="F17" s="45">
        <f t="shared" si="1"/>
        <v>2.253138364779874E-2</v>
      </c>
      <c r="G17" s="46">
        <v>35.8249</v>
      </c>
      <c r="H17" s="46">
        <v>35.448500000000003</v>
      </c>
      <c r="I17" s="47">
        <v>24.366599999999998</v>
      </c>
      <c r="J17" s="46">
        <v>5.8</v>
      </c>
      <c r="K17" s="46">
        <v>6.0869</v>
      </c>
      <c r="L17" s="47">
        <v>2.5461999999999998</v>
      </c>
      <c r="M17" s="34" t="s">
        <v>55</v>
      </c>
      <c r="N17" s="48">
        <f t="shared" si="2"/>
        <v>255.15289999999999</v>
      </c>
      <c r="O17" s="49">
        <f t="shared" si="3"/>
        <v>0.16047352201257861</v>
      </c>
      <c r="P17" s="50">
        <v>255.15289999999999</v>
      </c>
      <c r="Q17" s="51">
        <v>0</v>
      </c>
      <c r="R17" s="52">
        <v>6.1607000000000003</v>
      </c>
    </row>
    <row r="18" spans="1:18" ht="31.5" customHeight="1" x14ac:dyDescent="0.15">
      <c r="A18" s="40" t="s">
        <v>26</v>
      </c>
      <c r="B18" s="41">
        <v>1450</v>
      </c>
      <c r="C18" s="42">
        <v>973.35699999999997</v>
      </c>
      <c r="D18" s="43">
        <f t="shared" si="0"/>
        <v>0.6712806896551724</v>
      </c>
      <c r="E18" s="44">
        <v>45.963000000000079</v>
      </c>
      <c r="F18" s="45">
        <f t="shared" si="1"/>
        <v>0.2076336110344828</v>
      </c>
      <c r="G18" s="46">
        <v>301.06873600000006</v>
      </c>
      <c r="H18" s="46">
        <v>300.69483600000001</v>
      </c>
      <c r="I18" s="47">
        <v>148.311114</v>
      </c>
      <c r="J18" s="46">
        <v>105.5</v>
      </c>
      <c r="K18" s="46">
        <v>109.80719999999999</v>
      </c>
      <c r="L18" s="47">
        <v>20.440300000000001</v>
      </c>
      <c r="M18" s="34" t="s">
        <v>55</v>
      </c>
      <c r="N18" s="48">
        <f t="shared" si="2"/>
        <v>0.43009999999999998</v>
      </c>
      <c r="O18" s="49">
        <f t="shared" si="3"/>
        <v>2.9662068965517242E-4</v>
      </c>
      <c r="P18" s="50">
        <v>0.43009999999999998</v>
      </c>
      <c r="Q18" s="51">
        <v>0</v>
      </c>
      <c r="R18" s="52">
        <v>0</v>
      </c>
    </row>
    <row r="19" spans="1:18" ht="31.5" customHeight="1" x14ac:dyDescent="0.15">
      <c r="A19" s="40" t="s">
        <v>27</v>
      </c>
      <c r="B19" s="41">
        <v>4810</v>
      </c>
      <c r="C19" s="42">
        <v>1087.6552999999999</v>
      </c>
      <c r="D19" s="43">
        <f t="shared" si="0"/>
        <v>0.22612376299376297</v>
      </c>
      <c r="E19" s="44">
        <v>19.937999999999874</v>
      </c>
      <c r="F19" s="45">
        <f t="shared" si="1"/>
        <v>5.3756270270270266E-2</v>
      </c>
      <c r="G19" s="46">
        <v>258.56765999999999</v>
      </c>
      <c r="H19" s="46">
        <v>254.59875999999997</v>
      </c>
      <c r="I19" s="47">
        <v>209.09907100000001</v>
      </c>
      <c r="J19" s="46">
        <v>58</v>
      </c>
      <c r="K19" s="46">
        <v>70.357100000000003</v>
      </c>
      <c r="L19" s="47">
        <v>44.1693</v>
      </c>
      <c r="M19" s="34" t="s">
        <v>55</v>
      </c>
      <c r="N19" s="48">
        <f t="shared" si="2"/>
        <v>165.99458900000002</v>
      </c>
      <c r="O19" s="49">
        <f t="shared" si="3"/>
        <v>3.4510309563409565E-2</v>
      </c>
      <c r="P19" s="50">
        <v>165.99458900000002</v>
      </c>
      <c r="Q19" s="51">
        <v>0</v>
      </c>
      <c r="R19" s="52">
        <v>0.64349999999999996</v>
      </c>
    </row>
    <row r="20" spans="1:18" ht="31.5" customHeight="1" x14ac:dyDescent="0.15">
      <c r="A20" s="40" t="s">
        <v>28</v>
      </c>
      <c r="B20" s="41">
        <v>2470</v>
      </c>
      <c r="C20" s="42">
        <v>1341.67</v>
      </c>
      <c r="D20" s="43">
        <f t="shared" si="0"/>
        <v>0.54318623481781381</v>
      </c>
      <c r="E20" s="44">
        <v>5.6900000000000546</v>
      </c>
      <c r="F20" s="45">
        <f t="shared" si="1"/>
        <v>1.5917894736842107E-2</v>
      </c>
      <c r="G20" s="46">
        <v>39.3172</v>
      </c>
      <c r="H20" s="46">
        <v>38.480600000000003</v>
      </c>
      <c r="I20" s="47">
        <v>29.720200000000002</v>
      </c>
      <c r="J20" s="46">
        <v>10.1</v>
      </c>
      <c r="K20" s="46">
        <v>10.527100000000001</v>
      </c>
      <c r="L20" s="47">
        <v>8.2925000000000004</v>
      </c>
      <c r="M20" s="34" t="s">
        <v>55</v>
      </c>
      <c r="N20" s="48">
        <f t="shared" si="2"/>
        <v>178.0703</v>
      </c>
      <c r="O20" s="49">
        <f t="shared" si="3"/>
        <v>7.2093238866396764E-2</v>
      </c>
      <c r="P20" s="50">
        <v>94.515900000000002</v>
      </c>
      <c r="Q20" s="51">
        <v>83.554400000000001</v>
      </c>
      <c r="R20" s="52">
        <v>10.666</v>
      </c>
    </row>
    <row r="21" spans="1:18" ht="31.5" customHeight="1" x14ac:dyDescent="0.15">
      <c r="A21" s="40" t="s">
        <v>29</v>
      </c>
      <c r="B21" s="41">
        <v>4390</v>
      </c>
      <c r="C21" s="42">
        <v>1518.74</v>
      </c>
      <c r="D21" s="43">
        <f t="shared" si="0"/>
        <v>0.34595444191343966</v>
      </c>
      <c r="E21" s="44">
        <v>-36.049999999999955</v>
      </c>
      <c r="F21" s="45">
        <f t="shared" si="1"/>
        <v>5.5119712984054665E-2</v>
      </c>
      <c r="G21" s="46">
        <v>241.97554</v>
      </c>
      <c r="H21" s="46">
        <v>228.35144</v>
      </c>
      <c r="I21" s="47">
        <v>100.6875</v>
      </c>
      <c r="J21" s="46">
        <v>24.6</v>
      </c>
      <c r="K21" s="46">
        <v>27.808399999999999</v>
      </c>
      <c r="L21" s="47">
        <v>10.6053</v>
      </c>
      <c r="M21" s="34" t="s">
        <v>55</v>
      </c>
      <c r="N21" s="48">
        <f t="shared" si="2"/>
        <v>93.579099999999997</v>
      </c>
      <c r="O21" s="49">
        <f t="shared" si="3"/>
        <v>2.1316423690205012E-2</v>
      </c>
      <c r="P21" s="50">
        <v>31.108799999999999</v>
      </c>
      <c r="Q21" s="51">
        <v>62.470300000000002</v>
      </c>
      <c r="R21" s="52">
        <v>9.6481999999999992</v>
      </c>
    </row>
    <row r="22" spans="1:18" ht="31.5" customHeight="1" x14ac:dyDescent="0.15">
      <c r="A22" s="40" t="s">
        <v>30</v>
      </c>
      <c r="B22" s="41">
        <v>2620</v>
      </c>
      <c r="C22" s="42">
        <v>1066.82</v>
      </c>
      <c r="D22" s="43">
        <f t="shared" si="0"/>
        <v>0.4071832061068702</v>
      </c>
      <c r="E22" s="44">
        <v>60.339999999999918</v>
      </c>
      <c r="F22" s="45">
        <f t="shared" si="1"/>
        <v>6.005895916030534E-2</v>
      </c>
      <c r="G22" s="46">
        <v>157.35447299999998</v>
      </c>
      <c r="H22" s="46">
        <v>156.05667299999999</v>
      </c>
      <c r="I22" s="47">
        <v>22.169799999999999</v>
      </c>
      <c r="J22" s="46">
        <v>120.6</v>
      </c>
      <c r="K22" s="46">
        <v>120.6053</v>
      </c>
      <c r="L22" s="47">
        <v>2.4146999999999998</v>
      </c>
      <c r="M22" s="34" t="s">
        <v>55</v>
      </c>
      <c r="N22" s="48">
        <f t="shared" si="2"/>
        <v>157.9803</v>
      </c>
      <c r="O22" s="49">
        <f t="shared" si="3"/>
        <v>6.0297824427480919E-2</v>
      </c>
      <c r="P22" s="50">
        <v>18.915900000000001</v>
      </c>
      <c r="Q22" s="51">
        <v>139.06440000000001</v>
      </c>
      <c r="R22" s="52">
        <v>0.21929999999999999</v>
      </c>
    </row>
    <row r="23" spans="1:18" ht="31.5" customHeight="1" x14ac:dyDescent="0.15">
      <c r="A23" s="40" t="s">
        <v>31</v>
      </c>
      <c r="B23" s="41">
        <v>3600</v>
      </c>
      <c r="C23" s="42">
        <v>1006.95</v>
      </c>
      <c r="D23" s="43">
        <f t="shared" si="0"/>
        <v>0.27970833333333334</v>
      </c>
      <c r="E23" s="44">
        <v>34.550000000000068</v>
      </c>
      <c r="F23" s="45">
        <f t="shared" si="1"/>
        <v>2.5964686666666667E-2</v>
      </c>
      <c r="G23" s="46">
        <v>93.472871999999995</v>
      </c>
      <c r="H23" s="46">
        <v>93.343971999999994</v>
      </c>
      <c r="I23" s="47">
        <v>64.116671999999994</v>
      </c>
      <c r="J23" s="46">
        <v>15.8</v>
      </c>
      <c r="K23" s="46">
        <v>16.5002</v>
      </c>
      <c r="L23" s="47">
        <v>13.476100000000001</v>
      </c>
      <c r="M23" s="34" t="s">
        <v>55</v>
      </c>
      <c r="N23" s="48">
        <f t="shared" si="2"/>
        <v>238.12990000000002</v>
      </c>
      <c r="O23" s="49">
        <f t="shared" si="3"/>
        <v>6.6147194444444446E-2</v>
      </c>
      <c r="P23" s="50">
        <v>83.521900000000002</v>
      </c>
      <c r="Q23" s="51">
        <v>154.608</v>
      </c>
      <c r="R23" s="52">
        <v>12.9297</v>
      </c>
    </row>
    <row r="24" spans="1:18" ht="31.5" customHeight="1" x14ac:dyDescent="0.15">
      <c r="A24" s="40" t="s">
        <v>32</v>
      </c>
      <c r="B24" s="41">
        <v>1200</v>
      </c>
      <c r="C24" s="42">
        <v>290.67230000000001</v>
      </c>
      <c r="D24" s="43">
        <f t="shared" si="0"/>
        <v>0.24222691666666668</v>
      </c>
      <c r="E24" s="44">
        <v>28.451200000000028</v>
      </c>
      <c r="F24" s="45">
        <f t="shared" si="1"/>
        <v>4.0615499999999999E-2</v>
      </c>
      <c r="G24" s="46">
        <v>48.738599999999998</v>
      </c>
      <c r="H24" s="46">
        <v>48.738599999999998</v>
      </c>
      <c r="I24" s="47">
        <v>11.346599999999999</v>
      </c>
      <c r="J24" s="46">
        <v>10.9</v>
      </c>
      <c r="K24" s="46">
        <v>10.9315</v>
      </c>
      <c r="L24" s="47">
        <v>0</v>
      </c>
      <c r="M24" s="34" t="s">
        <v>55</v>
      </c>
      <c r="N24" s="48">
        <f t="shared" si="2"/>
        <v>516.15401900000006</v>
      </c>
      <c r="O24" s="49">
        <f t="shared" si="3"/>
        <v>0.4301283491666667</v>
      </c>
      <c r="P24" s="50">
        <v>203.989372</v>
      </c>
      <c r="Q24" s="51">
        <v>312.164647</v>
      </c>
      <c r="R24" s="52">
        <v>42.2791</v>
      </c>
    </row>
    <row r="25" spans="1:18" ht="31.5" customHeight="1" x14ac:dyDescent="0.15">
      <c r="A25" s="40" t="s">
        <v>33</v>
      </c>
      <c r="B25" s="41">
        <v>1740</v>
      </c>
      <c r="C25" s="42">
        <v>939.97249999999997</v>
      </c>
      <c r="D25" s="43">
        <f t="shared" si="0"/>
        <v>0.54021408045977015</v>
      </c>
      <c r="E25" s="44">
        <v>23.067700000000059</v>
      </c>
      <c r="F25" s="45">
        <f t="shared" si="1"/>
        <v>5.1231608620689664E-2</v>
      </c>
      <c r="G25" s="46">
        <v>89.142999000000017</v>
      </c>
      <c r="H25" s="46">
        <v>86.135673000000011</v>
      </c>
      <c r="I25" s="47">
        <v>37.211664999999996</v>
      </c>
      <c r="J25" s="46">
        <v>33.4</v>
      </c>
      <c r="K25" s="46">
        <v>44.384239000000001</v>
      </c>
      <c r="L25" s="47">
        <v>11.249039</v>
      </c>
      <c r="M25" s="34" t="s">
        <v>55</v>
      </c>
      <c r="N25" s="48">
        <f t="shared" si="2"/>
        <v>89.231099999999998</v>
      </c>
      <c r="O25" s="49">
        <f t="shared" si="3"/>
        <v>5.1282241379310346E-2</v>
      </c>
      <c r="P25" s="50">
        <v>89.231099999999998</v>
      </c>
      <c r="Q25" s="51">
        <v>0</v>
      </c>
      <c r="R25" s="52">
        <v>3.2368000000000001</v>
      </c>
    </row>
    <row r="26" spans="1:18" ht="31.5" customHeight="1" x14ac:dyDescent="0.15">
      <c r="A26" s="40" t="s">
        <v>34</v>
      </c>
      <c r="B26" s="41">
        <v>9280</v>
      </c>
      <c r="C26" s="42">
        <v>6397.4834200000005</v>
      </c>
      <c r="D26" s="43">
        <f t="shared" si="0"/>
        <v>0.68938398922413802</v>
      </c>
      <c r="E26" s="44">
        <v>85.861699999997654</v>
      </c>
      <c r="F26" s="45">
        <f t="shared" si="1"/>
        <v>6.1946685883620699E-2</v>
      </c>
      <c r="G26" s="46">
        <v>574.86524500000007</v>
      </c>
      <c r="H26" s="46">
        <v>573.50903700000003</v>
      </c>
      <c r="I26" s="47">
        <v>296.66292299999998</v>
      </c>
      <c r="J26" s="46">
        <v>34.299999999999997</v>
      </c>
      <c r="K26" s="46">
        <v>72.748378000000002</v>
      </c>
      <c r="L26" s="47">
        <v>13.1457</v>
      </c>
      <c r="M26" s="34" t="s">
        <v>55</v>
      </c>
      <c r="N26" s="48">
        <f t="shared" si="2"/>
        <v>22.001099999999997</v>
      </c>
      <c r="O26" s="49">
        <f t="shared" si="3"/>
        <v>2.3708081896551721E-3</v>
      </c>
      <c r="P26" s="50">
        <v>18.489999999999998</v>
      </c>
      <c r="Q26" s="51">
        <v>3.5110999999999999</v>
      </c>
      <c r="R26" s="52">
        <v>2.0131999999999999</v>
      </c>
    </row>
    <row r="27" spans="1:18" ht="31.5" customHeight="1" x14ac:dyDescent="0.15">
      <c r="A27" s="40" t="s">
        <v>35</v>
      </c>
      <c r="B27" s="41">
        <v>14300</v>
      </c>
      <c r="C27" s="42">
        <v>12483.46</v>
      </c>
      <c r="D27" s="43">
        <f t="shared" si="0"/>
        <v>0.87296923076923072</v>
      </c>
      <c r="E27" s="44">
        <v>-110.46000000000095</v>
      </c>
      <c r="F27" s="45">
        <f t="shared" si="1"/>
        <v>2.1779629370629369E-2</v>
      </c>
      <c r="G27" s="46">
        <v>311.44869999999997</v>
      </c>
      <c r="H27" s="46">
        <v>311.44869999999997</v>
      </c>
      <c r="I27" s="47">
        <v>257.04200000000003</v>
      </c>
      <c r="J27" s="46">
        <v>27.9</v>
      </c>
      <c r="K27" s="46">
        <v>34.374699999999997</v>
      </c>
      <c r="L27" s="47">
        <v>14.9392</v>
      </c>
      <c r="M27" s="34" t="s">
        <v>55</v>
      </c>
      <c r="N27" s="48">
        <f t="shared" si="2"/>
        <v>32.867599999999996</v>
      </c>
      <c r="O27" s="49">
        <f t="shared" si="3"/>
        <v>2.2984335664335662E-3</v>
      </c>
      <c r="P27" s="50">
        <v>19.183199999999999</v>
      </c>
      <c r="Q27" s="51">
        <v>13.6844</v>
      </c>
      <c r="R27" s="52">
        <v>9.1931999999999992</v>
      </c>
    </row>
    <row r="28" spans="1:18" ht="31.5" customHeight="1" x14ac:dyDescent="0.15">
      <c r="A28" s="40" t="s">
        <v>36</v>
      </c>
      <c r="B28" s="41">
        <v>3250</v>
      </c>
      <c r="C28" s="42">
        <v>1570.1303000000012</v>
      </c>
      <c r="D28" s="43">
        <f t="shared" si="0"/>
        <v>0.48311701538461577</v>
      </c>
      <c r="E28" s="44">
        <v>8.3620000000005348</v>
      </c>
      <c r="F28" s="45">
        <f t="shared" si="1"/>
        <v>6.6997594153846166E-2</v>
      </c>
      <c r="G28" s="46">
        <v>217.74218100000002</v>
      </c>
      <c r="H28" s="46">
        <v>216.998481</v>
      </c>
      <c r="I28" s="47">
        <v>139.620778</v>
      </c>
      <c r="J28" s="46">
        <v>20</v>
      </c>
      <c r="K28" s="46">
        <v>22.535578000000001</v>
      </c>
      <c r="L28" s="47">
        <v>13.586677999999999</v>
      </c>
      <c r="M28" s="34" t="s">
        <v>55</v>
      </c>
      <c r="N28" s="48">
        <f t="shared" si="2"/>
        <v>96.788600000000002</v>
      </c>
      <c r="O28" s="49">
        <f t="shared" si="3"/>
        <v>2.9781107692307691E-2</v>
      </c>
      <c r="P28" s="50">
        <v>96.341700000000003</v>
      </c>
      <c r="Q28" s="51">
        <v>0.44690000000000002</v>
      </c>
      <c r="R28" s="52">
        <v>0</v>
      </c>
    </row>
    <row r="29" spans="1:18" ht="31.5" customHeight="1" x14ac:dyDescent="0.15">
      <c r="A29" s="40" t="s">
        <v>37</v>
      </c>
      <c r="B29" s="41">
        <v>1460</v>
      </c>
      <c r="C29" s="42">
        <v>739.81</v>
      </c>
      <c r="D29" s="43">
        <f t="shared" si="0"/>
        <v>0.50671917808219169</v>
      </c>
      <c r="E29" s="44">
        <v>-59.090000000000032</v>
      </c>
      <c r="F29" s="45">
        <f t="shared" si="1"/>
        <v>5.6164726027397263E-2</v>
      </c>
      <c r="G29" s="46">
        <v>82.000500000000002</v>
      </c>
      <c r="H29" s="46">
        <v>81.268799999999999</v>
      </c>
      <c r="I29" s="47">
        <v>9.6651999999999987</v>
      </c>
      <c r="J29" s="46">
        <v>37.299999999999997</v>
      </c>
      <c r="K29" s="46">
        <v>44.338700000000003</v>
      </c>
      <c r="L29" s="47">
        <v>0</v>
      </c>
      <c r="M29" s="34" t="s">
        <v>55</v>
      </c>
      <c r="N29" s="48">
        <f t="shared" si="2"/>
        <v>319.77738500000004</v>
      </c>
      <c r="O29" s="49">
        <f t="shared" si="3"/>
        <v>0.21902560616438357</v>
      </c>
      <c r="P29" s="50">
        <v>59.284799999999997</v>
      </c>
      <c r="Q29" s="51">
        <v>260.49258500000002</v>
      </c>
      <c r="R29" s="52">
        <v>8.7680000000000007</v>
      </c>
    </row>
    <row r="30" spans="1:18" ht="31.5" customHeight="1" x14ac:dyDescent="0.15">
      <c r="A30" s="40" t="s">
        <v>38</v>
      </c>
      <c r="B30" s="41">
        <v>3020</v>
      </c>
      <c r="C30" s="42">
        <v>1871.96</v>
      </c>
      <c r="D30" s="43">
        <f t="shared" si="0"/>
        <v>0.61985430463576163</v>
      </c>
      <c r="E30" s="44">
        <v>-0.47000000000002728</v>
      </c>
      <c r="F30" s="45">
        <f t="shared" si="1"/>
        <v>3.6501456953642382E-2</v>
      </c>
      <c r="G30" s="46">
        <v>110.23439999999999</v>
      </c>
      <c r="H30" s="46">
        <v>107.3048</v>
      </c>
      <c r="I30" s="47">
        <v>93.278199999999998</v>
      </c>
      <c r="J30" s="46">
        <v>5.6</v>
      </c>
      <c r="K30" s="46">
        <v>6.2552000000000003</v>
      </c>
      <c r="L30" s="47">
        <v>2.8325</v>
      </c>
      <c r="M30" s="34" t="s">
        <v>55</v>
      </c>
      <c r="N30" s="48">
        <f t="shared" si="2"/>
        <v>3.3574000000000002</v>
      </c>
      <c r="O30" s="49">
        <f t="shared" si="3"/>
        <v>1.1117218543046359E-3</v>
      </c>
      <c r="P30" s="50">
        <v>3.3574000000000002</v>
      </c>
      <c r="Q30" s="51">
        <v>0</v>
      </c>
      <c r="R30" s="52">
        <v>0</v>
      </c>
    </row>
    <row r="31" spans="1:18" ht="31.5" customHeight="1" x14ac:dyDescent="0.15">
      <c r="A31" s="40" t="s">
        <v>39</v>
      </c>
      <c r="B31" s="41">
        <v>2940</v>
      </c>
      <c r="C31" s="42">
        <v>2609.9954610000009</v>
      </c>
      <c r="D31" s="43">
        <f t="shared" si="0"/>
        <v>0.88775355816326562</v>
      </c>
      <c r="E31" s="44">
        <v>110.84636099999989</v>
      </c>
      <c r="F31" s="45">
        <f t="shared" si="1"/>
        <v>2.7061530612244901E-2</v>
      </c>
      <c r="G31" s="46">
        <v>79.560900000000004</v>
      </c>
      <c r="H31" s="46">
        <v>79.560900000000004</v>
      </c>
      <c r="I31" s="47">
        <v>50.534199999999998</v>
      </c>
      <c r="J31" s="46">
        <v>3.1</v>
      </c>
      <c r="K31" s="46">
        <v>10.3443</v>
      </c>
      <c r="L31" s="47">
        <v>2.0876000000000001</v>
      </c>
      <c r="M31" s="34" t="s">
        <v>55</v>
      </c>
      <c r="N31" s="48">
        <f t="shared" si="2"/>
        <v>6.0478000000000005</v>
      </c>
      <c r="O31" s="49">
        <f t="shared" si="3"/>
        <v>2.0570748299319729E-3</v>
      </c>
      <c r="P31" s="50">
        <v>4.5719000000000003</v>
      </c>
      <c r="Q31" s="51">
        <v>1.4759</v>
      </c>
      <c r="R31" s="52">
        <v>1.1629</v>
      </c>
    </row>
    <row r="32" spans="1:18" ht="31.5" customHeight="1" x14ac:dyDescent="0.15">
      <c r="A32" s="40" t="s">
        <v>40</v>
      </c>
      <c r="B32" s="41">
        <v>3680</v>
      </c>
      <c r="C32" s="42">
        <v>3311.3818600000009</v>
      </c>
      <c r="D32" s="43">
        <f t="shared" si="0"/>
        <v>0.89983202717391331</v>
      </c>
      <c r="E32" s="44">
        <v>347.73879999999917</v>
      </c>
      <c r="F32" s="45">
        <f t="shared" si="1"/>
        <v>8.7069177173913034E-2</v>
      </c>
      <c r="G32" s="46">
        <v>320.41457199999996</v>
      </c>
      <c r="H32" s="46">
        <v>319.86057199999999</v>
      </c>
      <c r="I32" s="47">
        <v>60.2669</v>
      </c>
      <c r="J32" s="46">
        <v>169</v>
      </c>
      <c r="K32" s="46">
        <v>169.113572</v>
      </c>
      <c r="L32" s="47">
        <v>8.8668999999999993</v>
      </c>
      <c r="M32" s="34" t="s">
        <v>55</v>
      </c>
      <c r="N32" s="48">
        <f t="shared" si="2"/>
        <v>0.66110000000000002</v>
      </c>
      <c r="O32" s="49">
        <f t="shared" si="3"/>
        <v>1.7964673913043478E-4</v>
      </c>
      <c r="P32" s="50">
        <v>0.66110000000000002</v>
      </c>
      <c r="Q32" s="51">
        <v>0</v>
      </c>
      <c r="R32" s="52">
        <v>1.3295999999999999</v>
      </c>
    </row>
    <row r="33" spans="1:18" ht="31.5" customHeight="1" x14ac:dyDescent="0.15">
      <c r="A33" s="40" t="s">
        <v>41</v>
      </c>
      <c r="B33" s="41">
        <v>12300</v>
      </c>
      <c r="C33" s="42">
        <v>7258.45</v>
      </c>
      <c r="D33" s="43">
        <f t="shared" si="0"/>
        <v>0.59011788617886174</v>
      </c>
      <c r="E33" s="44">
        <v>88.90769999999975</v>
      </c>
      <c r="F33" s="45">
        <f t="shared" si="1"/>
        <v>7.7125433983739847E-2</v>
      </c>
      <c r="G33" s="46">
        <v>948.6428380000001</v>
      </c>
      <c r="H33" s="46">
        <v>944.57853800000009</v>
      </c>
      <c r="I33" s="47">
        <v>352.12371800000005</v>
      </c>
      <c r="J33" s="46">
        <v>65.2</v>
      </c>
      <c r="K33" s="46">
        <v>81.848624000000001</v>
      </c>
      <c r="L33" s="47">
        <v>20.9467</v>
      </c>
      <c r="M33" s="34" t="s">
        <v>55</v>
      </c>
      <c r="N33" s="48">
        <f t="shared" si="2"/>
        <v>37.977400000000003</v>
      </c>
      <c r="O33" s="49">
        <f t="shared" si="3"/>
        <v>3.0875934959349598E-3</v>
      </c>
      <c r="P33" s="50">
        <v>23.261099999999999</v>
      </c>
      <c r="Q33" s="51">
        <v>14.7163</v>
      </c>
      <c r="R33" s="52">
        <v>1.7148000000000001</v>
      </c>
    </row>
    <row r="34" spans="1:18" ht="31.5" customHeight="1" x14ac:dyDescent="0.15">
      <c r="A34" s="40" t="s">
        <v>42</v>
      </c>
      <c r="B34" s="41">
        <v>3780</v>
      </c>
      <c r="C34" s="42">
        <v>2295.9459000000002</v>
      </c>
      <c r="D34" s="43">
        <f t="shared" si="0"/>
        <v>0.60739309523809526</v>
      </c>
      <c r="E34" s="44">
        <v>285.45280000000025</v>
      </c>
      <c r="F34" s="45">
        <f t="shared" si="1"/>
        <v>9.9716853968253971E-2</v>
      </c>
      <c r="G34" s="46">
        <v>376.92970800000001</v>
      </c>
      <c r="H34" s="46">
        <v>374.34920800000003</v>
      </c>
      <c r="I34" s="47">
        <v>64.814899999999994</v>
      </c>
      <c r="J34" s="46">
        <v>100.3</v>
      </c>
      <c r="K34" s="46">
        <v>118.3862</v>
      </c>
      <c r="L34" s="47">
        <v>13.129200000000001</v>
      </c>
      <c r="M34" s="34" t="s">
        <v>55</v>
      </c>
      <c r="N34" s="48">
        <f t="shared" si="2"/>
        <v>226.64576999999997</v>
      </c>
      <c r="O34" s="49">
        <f t="shared" si="3"/>
        <v>5.9959198412698402E-2</v>
      </c>
      <c r="P34" s="50">
        <v>46.014269999999996</v>
      </c>
      <c r="Q34" s="51">
        <v>180.63149999999999</v>
      </c>
      <c r="R34" s="52">
        <v>6.7549000000000001</v>
      </c>
    </row>
    <row r="35" spans="1:18" ht="31.5" customHeight="1" x14ac:dyDescent="0.15">
      <c r="A35" s="40" t="s">
        <v>43</v>
      </c>
      <c r="B35" s="41">
        <v>647</v>
      </c>
      <c r="C35" s="42">
        <v>226.99549200000001</v>
      </c>
      <c r="D35" s="43">
        <f t="shared" si="0"/>
        <v>0.35084310973724886</v>
      </c>
      <c r="E35" s="44">
        <v>-3.3488999999999862</v>
      </c>
      <c r="F35" s="45">
        <f t="shared" si="1"/>
        <v>6.2309494590417305E-2</v>
      </c>
      <c r="G35" s="46">
        <v>40.314242999999998</v>
      </c>
      <c r="H35" s="46">
        <v>38.754742999999998</v>
      </c>
      <c r="I35" s="47">
        <v>23.534642999999999</v>
      </c>
      <c r="J35" s="46">
        <v>3.1</v>
      </c>
      <c r="K35" s="46">
        <v>4.2843999999999998</v>
      </c>
      <c r="L35" s="47">
        <v>0</v>
      </c>
      <c r="M35" s="34" t="s">
        <v>55</v>
      </c>
      <c r="N35" s="48">
        <f t="shared" si="2"/>
        <v>224.42609999999999</v>
      </c>
      <c r="O35" s="49">
        <f t="shared" si="3"/>
        <v>0.34687187017001542</v>
      </c>
      <c r="P35" s="50">
        <v>146.27119999999999</v>
      </c>
      <c r="Q35" s="51">
        <v>78.154899999999998</v>
      </c>
      <c r="R35" s="52">
        <v>11.2475</v>
      </c>
    </row>
    <row r="36" spans="1:18" ht="31.5" customHeight="1" x14ac:dyDescent="0.15">
      <c r="A36" s="40" t="s">
        <v>44</v>
      </c>
      <c r="B36" s="41">
        <v>6960</v>
      </c>
      <c r="C36" s="42">
        <v>3248.76</v>
      </c>
      <c r="D36" s="43">
        <f t="shared" si="0"/>
        <v>0.46677586206896554</v>
      </c>
      <c r="E36" s="44">
        <v>46.520000000000437</v>
      </c>
      <c r="F36" s="45">
        <f t="shared" si="1"/>
        <v>0.13155865790229887</v>
      </c>
      <c r="G36" s="46">
        <v>915.64825900000017</v>
      </c>
      <c r="H36" s="46">
        <v>905.99575500000003</v>
      </c>
      <c r="I36" s="47">
        <v>300.07225299999999</v>
      </c>
      <c r="J36" s="46">
        <v>142.5</v>
      </c>
      <c r="K36" s="46">
        <v>174.518756</v>
      </c>
      <c r="L36" s="47">
        <v>39.484248999999998</v>
      </c>
      <c r="M36" s="34" t="s">
        <v>55</v>
      </c>
      <c r="N36" s="48">
        <f t="shared" si="2"/>
        <v>43.213099999999997</v>
      </c>
      <c r="O36" s="49">
        <f t="shared" si="3"/>
        <v>6.2087787356321835E-3</v>
      </c>
      <c r="P36" s="50">
        <v>25.269100000000002</v>
      </c>
      <c r="Q36" s="51">
        <v>17.943999999999999</v>
      </c>
      <c r="R36" s="52">
        <v>1.8209</v>
      </c>
    </row>
    <row r="37" spans="1:18" ht="31.5" customHeight="1" x14ac:dyDescent="0.15">
      <c r="A37" s="40" t="s">
        <v>45</v>
      </c>
      <c r="B37" s="41">
        <v>3460</v>
      </c>
      <c r="C37" s="42">
        <v>2106.7959999999998</v>
      </c>
      <c r="D37" s="43">
        <f t="shared" si="0"/>
        <v>0.60890057803468201</v>
      </c>
      <c r="E37" s="44">
        <v>49.467599999999948</v>
      </c>
      <c r="F37" s="45">
        <f t="shared" si="1"/>
        <v>3.7157034971098263E-2</v>
      </c>
      <c r="G37" s="46">
        <v>128.56334099999998</v>
      </c>
      <c r="H37" s="46">
        <v>125.533041</v>
      </c>
      <c r="I37" s="47">
        <v>69.771141</v>
      </c>
      <c r="J37" s="46">
        <v>25.9</v>
      </c>
      <c r="K37" s="46">
        <v>31.025022999999997</v>
      </c>
      <c r="L37" s="47">
        <v>8.475423000000001</v>
      </c>
      <c r="M37" s="34" t="s">
        <v>55</v>
      </c>
      <c r="N37" s="48">
        <f t="shared" si="2"/>
        <v>7.8696000000000002</v>
      </c>
      <c r="O37" s="49">
        <f t="shared" si="3"/>
        <v>2.274450867052023E-3</v>
      </c>
      <c r="P37" s="50">
        <v>0</v>
      </c>
      <c r="Q37" s="51">
        <v>7.8696000000000002</v>
      </c>
      <c r="R37" s="52">
        <v>0</v>
      </c>
    </row>
    <row r="38" spans="1:18" ht="31.5" customHeight="1" x14ac:dyDescent="0.15">
      <c r="A38" s="40" t="s">
        <v>46</v>
      </c>
      <c r="B38" s="41">
        <v>2190</v>
      </c>
      <c r="C38" s="42">
        <v>1466.2560000000001</v>
      </c>
      <c r="D38" s="43">
        <f t="shared" si="0"/>
        <v>0.66952328767123293</v>
      </c>
      <c r="E38" s="44">
        <v>18.690000000000055</v>
      </c>
      <c r="F38" s="45">
        <f t="shared" si="1"/>
        <v>6.8846940639269411E-2</v>
      </c>
      <c r="G38" s="46">
        <v>150.7748</v>
      </c>
      <c r="H38" s="46">
        <v>150.7748</v>
      </c>
      <c r="I38" s="47">
        <v>9.986699999999999</v>
      </c>
      <c r="J38" s="46">
        <v>21.9</v>
      </c>
      <c r="K38" s="46">
        <v>21.9893</v>
      </c>
      <c r="L38" s="47">
        <v>0</v>
      </c>
      <c r="M38" s="34" t="s">
        <v>55</v>
      </c>
      <c r="N38" s="48">
        <f t="shared" si="2"/>
        <v>56.690800000000003</v>
      </c>
      <c r="O38" s="49">
        <f t="shared" si="3"/>
        <v>2.5886210045662102E-2</v>
      </c>
      <c r="P38" s="50">
        <v>7.0781999999999998</v>
      </c>
      <c r="Q38" s="51">
        <v>49.6126</v>
      </c>
      <c r="R38" s="52">
        <v>0.40310000000000001</v>
      </c>
    </row>
    <row r="39" spans="1:18" ht="31.5" customHeight="1" x14ac:dyDescent="0.15">
      <c r="A39" s="40" t="s">
        <v>47</v>
      </c>
      <c r="B39" s="41">
        <v>8100</v>
      </c>
      <c r="C39" s="42">
        <v>4073.92</v>
      </c>
      <c r="D39" s="43">
        <f t="shared" si="0"/>
        <v>0.50295308641975311</v>
      </c>
      <c r="E39" s="44">
        <v>107.86000000000013</v>
      </c>
      <c r="F39" s="45">
        <f t="shared" si="1"/>
        <v>7.7437967037037037E-2</v>
      </c>
      <c r="G39" s="46">
        <v>627.24753299999998</v>
      </c>
      <c r="H39" s="46">
        <v>622.56153300000005</v>
      </c>
      <c r="I39" s="47">
        <v>420.59465700000004</v>
      </c>
      <c r="J39" s="46">
        <v>102.8</v>
      </c>
      <c r="K39" s="46">
        <v>114.93047299999999</v>
      </c>
      <c r="L39" s="47">
        <v>67.984773000000004</v>
      </c>
      <c r="M39" s="34" t="s">
        <v>55</v>
      </c>
      <c r="N39" s="48">
        <f t="shared" si="2"/>
        <v>101.26331400000001</v>
      </c>
      <c r="O39" s="49">
        <f t="shared" si="3"/>
        <v>1.2501643703703704E-2</v>
      </c>
      <c r="P39" s="50">
        <v>68.840214000000003</v>
      </c>
      <c r="Q39" s="51">
        <v>32.423099999999998</v>
      </c>
      <c r="R39" s="52">
        <v>1.6745000000000001</v>
      </c>
    </row>
    <row r="40" spans="1:18" ht="31.5" customHeight="1" x14ac:dyDescent="0.15">
      <c r="A40" s="40" t="s">
        <v>48</v>
      </c>
      <c r="B40" s="41">
        <v>3740</v>
      </c>
      <c r="C40" s="42">
        <v>1833.54</v>
      </c>
      <c r="D40" s="43">
        <f t="shared" si="0"/>
        <v>0.49025133689839573</v>
      </c>
      <c r="E40" s="44">
        <v>174.04999999999995</v>
      </c>
      <c r="F40" s="45">
        <f t="shared" si="1"/>
        <v>8.3600641711229953E-2</v>
      </c>
      <c r="G40" s="46">
        <v>312.66640000000001</v>
      </c>
      <c r="H40" s="46">
        <v>309.46699999999998</v>
      </c>
      <c r="I40" s="47">
        <v>17.925999999999998</v>
      </c>
      <c r="J40" s="46">
        <v>38.299999999999997</v>
      </c>
      <c r="K40" s="46">
        <v>38.330399999999997</v>
      </c>
      <c r="L40" s="47">
        <v>0</v>
      </c>
      <c r="M40" s="34" t="s">
        <v>55</v>
      </c>
      <c r="N40" s="48">
        <f t="shared" si="2"/>
        <v>264.40649999999999</v>
      </c>
      <c r="O40" s="49">
        <f t="shared" si="3"/>
        <v>7.0696925133689845E-2</v>
      </c>
      <c r="P40" s="50">
        <v>7.0454999999999997</v>
      </c>
      <c r="Q40" s="51">
        <v>257.36099999999999</v>
      </c>
      <c r="R40" s="52">
        <v>3.2263000000000002</v>
      </c>
    </row>
    <row r="41" spans="1:18" ht="31.5" customHeight="1" x14ac:dyDescent="0.15">
      <c r="A41" s="40" t="s">
        <v>49</v>
      </c>
      <c r="B41" s="41">
        <v>3260</v>
      </c>
      <c r="C41" s="42">
        <v>2130.13</v>
      </c>
      <c r="D41" s="43">
        <f t="shared" si="0"/>
        <v>0.65341411042944786</v>
      </c>
      <c r="E41" s="44">
        <v>683.37000000000012</v>
      </c>
      <c r="F41" s="45">
        <f t="shared" si="1"/>
        <v>0.15057352760736198</v>
      </c>
      <c r="G41" s="46">
        <v>490.86970000000002</v>
      </c>
      <c r="H41" s="46">
        <v>468.92250000000001</v>
      </c>
      <c r="I41" s="47">
        <v>319.68579999999997</v>
      </c>
      <c r="J41" s="46">
        <v>71.5</v>
      </c>
      <c r="K41" s="46">
        <v>87.258200000000002</v>
      </c>
      <c r="L41" s="47">
        <v>38.336300000000001</v>
      </c>
      <c r="M41" s="34" t="s">
        <v>55</v>
      </c>
      <c r="N41" s="48">
        <f>SUM(P41:Q41)</f>
        <v>180.1011</v>
      </c>
      <c r="O41" s="49">
        <f>N41/B41</f>
        <v>5.524573619631902E-2</v>
      </c>
      <c r="P41" s="50">
        <v>180.04089999999999</v>
      </c>
      <c r="Q41" s="51">
        <v>6.0199999999999997E-2</v>
      </c>
      <c r="R41" s="52">
        <v>2.6652</v>
      </c>
    </row>
    <row r="42" spans="1:18" ht="31.5" customHeight="1" x14ac:dyDescent="0.15">
      <c r="A42" s="40" t="s">
        <v>50</v>
      </c>
      <c r="B42" s="41">
        <v>3130</v>
      </c>
      <c r="C42" s="42">
        <v>1111.4136000000001</v>
      </c>
      <c r="D42" s="43">
        <f t="shared" si="0"/>
        <v>0.35508421725239619</v>
      </c>
      <c r="E42" s="44">
        <v>11.11810000000014</v>
      </c>
      <c r="F42" s="45">
        <f t="shared" si="1"/>
        <v>3.2374822683706068E-2</v>
      </c>
      <c r="G42" s="46">
        <v>101.33319499999999</v>
      </c>
      <c r="H42" s="46">
        <v>100.113095</v>
      </c>
      <c r="I42" s="47">
        <v>66.956295000000011</v>
      </c>
      <c r="J42" s="46">
        <v>20.9</v>
      </c>
      <c r="K42" s="46">
        <v>31.424900000000001</v>
      </c>
      <c r="L42" s="47">
        <v>0</v>
      </c>
      <c r="M42" s="34" t="s">
        <v>55</v>
      </c>
      <c r="N42" s="48">
        <f t="shared" si="2"/>
        <v>555.84701299999995</v>
      </c>
      <c r="O42" s="49">
        <f t="shared" si="3"/>
        <v>0.17758690511182107</v>
      </c>
      <c r="P42" s="50">
        <v>0</v>
      </c>
      <c r="Q42" s="51">
        <v>555.84701299999995</v>
      </c>
      <c r="R42" s="52">
        <v>0.46429999999999999</v>
      </c>
    </row>
    <row r="43" spans="1:18" ht="31.5" customHeight="1" x14ac:dyDescent="0.15">
      <c r="A43" s="40" t="s">
        <v>51</v>
      </c>
      <c r="B43" s="41">
        <v>334</v>
      </c>
      <c r="C43" s="42">
        <v>0.69519999999999993</v>
      </c>
      <c r="D43" s="43">
        <f t="shared" si="0"/>
        <v>2.081437125748503E-3</v>
      </c>
      <c r="E43" s="44">
        <v>0</v>
      </c>
      <c r="F43" s="45">
        <f t="shared" si="1"/>
        <v>1.0517964071856288E-3</v>
      </c>
      <c r="G43" s="46">
        <v>0.3513</v>
      </c>
      <c r="H43" s="46">
        <v>0.3513</v>
      </c>
      <c r="I43" s="47">
        <v>0</v>
      </c>
      <c r="J43" s="46">
        <v>0</v>
      </c>
      <c r="K43" s="46">
        <v>0</v>
      </c>
      <c r="L43" s="47">
        <v>0</v>
      </c>
      <c r="M43" s="34" t="s">
        <v>55</v>
      </c>
      <c r="N43" s="48">
        <f t="shared" si="2"/>
        <v>36.817599999999999</v>
      </c>
      <c r="O43" s="49">
        <f t="shared" si="3"/>
        <v>0.11023233532934132</v>
      </c>
      <c r="P43" s="50">
        <v>36.817599999999999</v>
      </c>
      <c r="Q43" s="51">
        <v>0</v>
      </c>
      <c r="R43" s="52">
        <v>0</v>
      </c>
    </row>
    <row r="44" spans="1:18" ht="31.5" customHeight="1" x14ac:dyDescent="0.15">
      <c r="A44" s="40" t="s">
        <v>52</v>
      </c>
      <c r="B44" s="41">
        <v>1880</v>
      </c>
      <c r="C44" s="42">
        <v>687.56</v>
      </c>
      <c r="D44" s="43">
        <f t="shared" si="0"/>
        <v>0.36572340425531913</v>
      </c>
      <c r="E44" s="44">
        <v>66.099999999999909</v>
      </c>
      <c r="F44" s="45">
        <f t="shared" si="1"/>
        <v>9.1697776063829783E-2</v>
      </c>
      <c r="G44" s="46">
        <v>172.391819</v>
      </c>
      <c r="H44" s="46">
        <v>172.391819</v>
      </c>
      <c r="I44" s="47">
        <v>124.60491900000001</v>
      </c>
      <c r="J44" s="46">
        <v>2.5</v>
      </c>
      <c r="K44" s="46">
        <v>2.5019999999999998</v>
      </c>
      <c r="L44" s="47">
        <v>0.95909999999999995</v>
      </c>
      <c r="M44" s="34" t="s">
        <v>55</v>
      </c>
      <c r="N44" s="48">
        <f t="shared" si="2"/>
        <v>109.40320400000002</v>
      </c>
      <c r="O44" s="49">
        <f t="shared" si="3"/>
        <v>5.8193193617021285E-2</v>
      </c>
      <c r="P44" s="50">
        <v>35.427399999999999</v>
      </c>
      <c r="Q44" s="51">
        <v>73.975804000000011</v>
      </c>
      <c r="R44" s="52">
        <v>0</v>
      </c>
    </row>
    <row r="45" spans="1:18" ht="31.5" customHeight="1" x14ac:dyDescent="0.15">
      <c r="A45" s="40" t="s">
        <v>53</v>
      </c>
      <c r="B45" s="41">
        <v>12</v>
      </c>
      <c r="C45" s="42">
        <v>0</v>
      </c>
      <c r="D45" s="43">
        <f t="shared" si="0"/>
        <v>0</v>
      </c>
      <c r="E45" s="44">
        <v>0</v>
      </c>
      <c r="F45" s="45">
        <f t="shared" si="1"/>
        <v>0.16535833333333333</v>
      </c>
      <c r="G45" s="46">
        <v>1.9843</v>
      </c>
      <c r="H45" s="46">
        <v>1.9843</v>
      </c>
      <c r="I45" s="47">
        <v>0</v>
      </c>
      <c r="J45" s="46">
        <v>0</v>
      </c>
      <c r="K45" s="46">
        <v>0</v>
      </c>
      <c r="L45" s="47">
        <v>0</v>
      </c>
      <c r="M45" s="34" t="s">
        <v>55</v>
      </c>
      <c r="N45" s="48">
        <f t="shared" si="2"/>
        <v>8.5797000000000008</v>
      </c>
      <c r="O45" s="49">
        <f t="shared" si="3"/>
        <v>0.71497500000000003</v>
      </c>
      <c r="P45" s="50">
        <v>3.4136000000000002</v>
      </c>
      <c r="Q45" s="51">
        <v>5.1661000000000001</v>
      </c>
      <c r="R45" s="52">
        <v>0</v>
      </c>
    </row>
    <row r="46" spans="1:18" ht="31.5" customHeight="1" x14ac:dyDescent="0.15">
      <c r="A46" s="53" t="s">
        <v>54</v>
      </c>
      <c r="B46" s="54">
        <v>302</v>
      </c>
      <c r="C46" s="55">
        <v>76.808700000000002</v>
      </c>
      <c r="D46" s="56">
        <f t="shared" si="0"/>
        <v>0.25433344370860927</v>
      </c>
      <c r="E46" s="57">
        <v>27.11</v>
      </c>
      <c r="F46" s="58">
        <f t="shared" si="1"/>
        <v>7.3461258278145702E-2</v>
      </c>
      <c r="G46" s="59">
        <v>22.185300000000002</v>
      </c>
      <c r="H46" s="59">
        <v>22.185300000000002</v>
      </c>
      <c r="I46" s="60">
        <v>14.5839</v>
      </c>
      <c r="J46" s="59">
        <v>3</v>
      </c>
      <c r="K46" s="59">
        <v>3.0434999999999999</v>
      </c>
      <c r="L46" s="60">
        <v>0</v>
      </c>
      <c r="M46" s="61" t="s">
        <v>55</v>
      </c>
      <c r="N46" s="62">
        <f t="shared" si="2"/>
        <v>161.64550000000003</v>
      </c>
      <c r="O46" s="63">
        <f t="shared" si="3"/>
        <v>0.53525000000000011</v>
      </c>
      <c r="P46" s="64">
        <v>141.04400000000001</v>
      </c>
      <c r="Q46" s="65">
        <v>20.601500000000001</v>
      </c>
      <c r="R46" s="66">
        <v>0.82179999999999997</v>
      </c>
    </row>
    <row r="47" spans="1:18" ht="31.5" customHeight="1" x14ac:dyDescent="0.15">
      <c r="A47" s="67" t="s">
        <v>57</v>
      </c>
      <c r="B47" s="68">
        <f>ROUNDDOWN(SUM(B7:B46),-2)</f>
        <v>149800</v>
      </c>
      <c r="C47" s="69">
        <f>SUM(C7:C46)</f>
        <v>86331.500793999992</v>
      </c>
      <c r="D47" s="70">
        <f>C47/B47</f>
        <v>0.57631175429906534</v>
      </c>
      <c r="E47" s="71">
        <f>SUM(E7:E46)</f>
        <v>1326.0659039999975</v>
      </c>
      <c r="F47" s="72">
        <f>G47/B47</f>
        <v>6.7523364485981313E-2</v>
      </c>
      <c r="G47" s="71">
        <f>ROUNDDOWN(SUM(G7:G46),0)</f>
        <v>10115</v>
      </c>
      <c r="H47" s="69">
        <f>SUM(H7:H46)</f>
        <v>9981.3594859999994</v>
      </c>
      <c r="I47" s="73">
        <f>SUM(I7:I46)</f>
        <v>4520.7278849999993</v>
      </c>
      <c r="J47" s="71">
        <f>SUM(J7:J46)</f>
        <v>1493.1</v>
      </c>
      <c r="K47" s="74">
        <f>SUM(K7:K46)</f>
        <v>1949.3031789999995</v>
      </c>
      <c r="L47" s="75">
        <f>SUM(L7:L46)</f>
        <v>422.14532899999995</v>
      </c>
      <c r="M47" s="76"/>
      <c r="N47" s="74">
        <f>SUM(N7:N46)</f>
        <v>5502.6430869999995</v>
      </c>
      <c r="O47" s="77">
        <f>N47/B47</f>
        <v>3.6733264933244324E-2</v>
      </c>
      <c r="P47" s="78">
        <f>SUM(P7:P46)</f>
        <v>2829.2679849999995</v>
      </c>
      <c r="Q47" s="73">
        <f>SUM(Q7:Q46)</f>
        <v>2673.375102</v>
      </c>
      <c r="R47" s="71">
        <f>SUM(R7:R46)</f>
        <v>266.44002</v>
      </c>
    </row>
  </sheetData>
  <mergeCells count="21">
    <mergeCell ref="A3:A6"/>
    <mergeCell ref="B3:B6"/>
    <mergeCell ref="M5:M6"/>
    <mergeCell ref="J4:M4"/>
    <mergeCell ref="C3:E3"/>
    <mergeCell ref="C4:E4"/>
    <mergeCell ref="C5:C6"/>
    <mergeCell ref="E5:E6"/>
    <mergeCell ref="F3:M3"/>
    <mergeCell ref="G4:I4"/>
    <mergeCell ref="J5:J6"/>
    <mergeCell ref="K5:K6"/>
    <mergeCell ref="G5:G6"/>
    <mergeCell ref="N3:R3"/>
    <mergeCell ref="N4:R4"/>
    <mergeCell ref="P5:P6"/>
    <mergeCell ref="H5:H6"/>
    <mergeCell ref="F5:F6"/>
    <mergeCell ref="R5:R6"/>
    <mergeCell ref="Q5:Q6"/>
    <mergeCell ref="N5:N6"/>
  </mergeCells>
  <phoneticPr fontId="1"/>
  <printOptions horizontalCentered="1"/>
  <pageMargins left="0.78740157480314965" right="0.78740157480314965" top="0.78740157480314965" bottom="0.78740157480314965" header="0" footer="0"/>
  <pageSetup paperSize="9" scale="47" orientation="portrait" r:id="rId1"/>
  <headerFooter>
    <firstHeader>&amp;L機密性○情報&amp;R○○限り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201op</cp:lastModifiedBy>
  <cp:lastPrinted>2022-11-02T01:48:23Z</cp:lastPrinted>
  <dcterms:created xsi:type="dcterms:W3CDTF">2010-06-10T01:56:01Z</dcterms:created>
  <dcterms:modified xsi:type="dcterms:W3CDTF">2022-11-02T01:52:01Z</dcterms:modified>
</cp:coreProperties>
</file>